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media/image2.png" ContentType="image/png"/>
  <Override PartName="/xl/media/image3.png" ContentType="image/png"/>
  <Override PartName="/xl/media/image1.png" ContentType="image/png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 ROK" sheetId="1" state="visible" r:id="rId2"/>
    <sheet name="II ROK" sheetId="2" state="visible" r:id="rId3"/>
    <sheet name="III ROK" sheetId="3" state="visible" r:id="rId4"/>
    <sheet name="rozliczenie " sheetId="4" state="visible" r:id="rId5"/>
  </sheets>
  <externalReferences>
    <externalReference r:id="rId6"/>
    <externalReference r:id="rId7"/>
  </externalReferences>
  <definedNames>
    <definedName function="false" hidden="false" localSheetId="0" name="_xlnm.Print_Area" vbProcedure="false">'I ROK'!$A$1:$AO$48</definedName>
    <definedName function="false" hidden="false" localSheetId="1" name="_xlnm.Print_Area" vbProcedure="false">'II ROK'!$A$1:$AO$37</definedName>
    <definedName function="false" hidden="false" localSheetId="2" name="_xlnm.Print_Area" vbProcedure="false">'III ROK'!$A$1:$AO$38</definedName>
    <definedName function="false" hidden="false" name="RodzajeZajec" vbProcedure="false">#REF!</definedName>
    <definedName function="false" hidden="false" name="Rodzaje_zajęć" vbProcedure="false">#REF!</definedName>
    <definedName function="false" hidden="false" name="RodzajZajęć" vbProcedure="false">#REF!</definedName>
    <definedName function="false" hidden="false" localSheetId="1" name="RodzajeZajec" vbProcedure="false">[2]Arkusz1!$A$4:$A$6</definedName>
    <definedName function="false" hidden="false" localSheetId="2" name="RodzajeZajec" vbProcedure="false">[1]Arkusz1!$A$4:$A$6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24" authorId="0">
      <text>
        <r>
          <rPr>
            <b val="true"/>
            <sz val="9"/>
            <color rgb="FF000000"/>
            <rFont val="Tahoma"/>
            <family val="2"/>
            <charset val="238"/>
          </rPr>
          <t xml:space="preserve">Jacek Polanski:
</t>
        </r>
      </text>
    </comment>
  </commentList>
</comments>
</file>

<file path=xl/sharedStrings.xml><?xml version="1.0" encoding="utf-8"?>
<sst xmlns="http://schemas.openxmlformats.org/spreadsheetml/2006/main" count="413" uniqueCount="159">
  <si>
    <t xml:space="preserve">Załącznik</t>
  </si>
  <si>
    <t xml:space="preserve">do Uchwały Senatu nr  2293</t>
  </si>
  <si>
    <t xml:space="preserve">Uniwersytetu Medycznego we Wrocławiu</t>
  </si>
  <si>
    <t xml:space="preserve">z dnia 31 marca 2021 r.</t>
  </si>
  <si>
    <t xml:space="preserve">PLAN STUDIÓW na rok akademicki  2019/2020 zatwierdzony Uchwałą Senatu </t>
  </si>
  <si>
    <t xml:space="preserve">Wydział……………………………………………………………………………</t>
  </si>
  <si>
    <t xml:space="preserve">Wydział Nauk o Zdrowiu</t>
  </si>
  <si>
    <t xml:space="preserve">Kierunek …………………………………………………………………………</t>
  </si>
  <si>
    <t xml:space="preserve">Pielęgniarstwo I stopnia</t>
  </si>
  <si>
    <t xml:space="preserve">Rok studiów ……………………………………………………………………..</t>
  </si>
  <si>
    <t xml:space="preserve">Forma studiów ………………………………………………………………….</t>
  </si>
  <si>
    <t xml:space="preserve">stacjonarne</t>
  </si>
  <si>
    <t xml:space="preserve">Lp</t>
  </si>
  <si>
    <t xml:space="preserve">Przedmiot</t>
  </si>
  <si>
    <t xml:space="preserve">semestr zimowy</t>
  </si>
  <si>
    <t xml:space="preserve">semestr letni</t>
  </si>
  <si>
    <t xml:space="preserve">SUMA GODZIN DYDAKTYCZNYCH</t>
  </si>
  <si>
    <t xml:space="preserve">SUMA PUNKTÓW ECTS</t>
  </si>
  <si>
    <t xml:space="preserve">Rodzaj zajęć</t>
  </si>
  <si>
    <t xml:space="preserve">wykład (WY)</t>
  </si>
  <si>
    <t xml:space="preserve">seminarium (SE)</t>
  </si>
  <si>
    <t xml:space="preserve">ćwiczenia audytoryjne CA)</t>
  </si>
  <si>
    <t xml:space="preserve">ćwiczenia kierunkowe - niekliniczne (CN)</t>
  </si>
  <si>
    <t xml:space="preserve">ćwiczenia w warunkach symulowanych (CS)</t>
  </si>
  <si>
    <t xml:space="preserve">ćwiczenia laboratoryjne (CL)</t>
  </si>
  <si>
    <t xml:space="preserve">ćwiczenia kliniczne (CK)</t>
  </si>
  <si>
    <r>
      <rPr>
        <sz val="10"/>
        <rFont val="Arial"/>
        <family val="2"/>
        <charset val="238"/>
      </rPr>
      <t xml:space="preserve">zajęcia praktyczne przy pacjencie (PP)   </t>
    </r>
    <r>
      <rPr>
        <sz val="10"/>
        <rFont val="Calibri"/>
        <family val="2"/>
        <charset val="238"/>
      </rPr>
      <t xml:space="preserve">¹  ²</t>
    </r>
  </si>
  <si>
    <r>
      <rPr>
        <sz val="10"/>
        <rFont val="Arial"/>
        <family val="2"/>
        <charset val="238"/>
      </rPr>
      <t xml:space="preserve">ćwiczenia specjalistyczne - magisterskie (CM)     </t>
    </r>
    <r>
      <rPr>
        <sz val="10"/>
        <rFont val="Calibri"/>
        <family val="2"/>
        <charset val="238"/>
      </rPr>
      <t xml:space="preserve">²</t>
    </r>
  </si>
  <si>
    <t xml:space="preserve">lektoraty (LE)</t>
  </si>
  <si>
    <t xml:space="preserve">e-learning (EL)</t>
  </si>
  <si>
    <t xml:space="preserve">zajęcia wychowania fizycznego-obowiązkowe (WF)</t>
  </si>
  <si>
    <t xml:space="preserve">praktyka zawodowa (PZ)</t>
  </si>
  <si>
    <t xml:space="preserve">samokształcenie</t>
  </si>
  <si>
    <t xml:space="preserve">liczba godzin z nauczycielem</t>
  </si>
  <si>
    <t xml:space="preserve">ogólna liczba godzin dydaktycznych</t>
  </si>
  <si>
    <t xml:space="preserve">forma zakończenia semestru</t>
  </si>
  <si>
    <t xml:space="preserve">punkty ECTS</t>
  </si>
  <si>
    <r>
      <rPr>
        <sz val="10"/>
        <rFont val="Arial"/>
        <family val="2"/>
        <charset val="238"/>
      </rPr>
      <t xml:space="preserve">zajęcia praktyczne przy pacjencie (PP)   </t>
    </r>
    <r>
      <rPr>
        <sz val="10"/>
        <rFont val="Calibri"/>
        <family val="2"/>
        <charset val="238"/>
      </rPr>
      <t xml:space="preserve">¹ ²</t>
    </r>
  </si>
  <si>
    <t xml:space="preserve">obowiązkowe</t>
  </si>
  <si>
    <t xml:space="preserve">Anatomia</t>
  </si>
  <si>
    <t xml:space="preserve">EGZ</t>
  </si>
  <si>
    <t xml:space="preserve">Biochemia i biofizyka</t>
  </si>
  <si>
    <t xml:space="preserve">ZAL</t>
  </si>
  <si>
    <t xml:space="preserve">Mikrobiologia i parazytologia</t>
  </si>
  <si>
    <t xml:space="preserve">Fizjologia</t>
  </si>
  <si>
    <t xml:space="preserve">Patologia</t>
  </si>
  <si>
    <t xml:space="preserve">Farmakologia </t>
  </si>
  <si>
    <t xml:space="preserve">Genetyka</t>
  </si>
  <si>
    <t xml:space="preserve">Podstawy pielęgniarstwa</t>
  </si>
  <si>
    <t xml:space="preserve">Etyka zawodu pielęgniarki</t>
  </si>
  <si>
    <t xml:space="preserve">Promocja zdrowia</t>
  </si>
  <si>
    <t xml:space="preserve">Dietetyka </t>
  </si>
  <si>
    <t xml:space="preserve">Badanie fizykalne</t>
  </si>
  <si>
    <t xml:space="preserve">Podstawy rehabilitacji</t>
  </si>
  <si>
    <t xml:space="preserve">Podstawy ratownictwa medycznego</t>
  </si>
  <si>
    <t xml:space="preserve">Choroby wewnętrzne i pielęgniarstwo internistyczne</t>
  </si>
  <si>
    <t xml:space="preserve">Chirurgia i pielęgniarstwo chirurgiczne</t>
  </si>
  <si>
    <t xml:space="preserve">Język angielski</t>
  </si>
  <si>
    <t xml:space="preserve">Prawo medyczne</t>
  </si>
  <si>
    <t xml:space="preserve">Psychologia</t>
  </si>
  <si>
    <t xml:space="preserve">Socjologia</t>
  </si>
  <si>
    <t xml:space="preserve">Pedagogika</t>
  </si>
  <si>
    <t xml:space="preserve">Zdrowie publiczne</t>
  </si>
  <si>
    <t xml:space="preserve">Wychowanie fizyczne </t>
  </si>
  <si>
    <t xml:space="preserve">RAZEM</t>
  </si>
  <si>
    <r>
      <rPr>
        <sz val="10"/>
        <rFont val="Calibri"/>
        <family val="2"/>
        <charset val="238"/>
      </rPr>
      <t xml:space="preserve">¹</t>
    </r>
    <r>
      <rPr>
        <sz val="9"/>
        <rFont val="Arial"/>
        <family val="2"/>
        <charset val="238"/>
      </rPr>
      <t xml:space="preserve"> dotyczy Wydziału Nauk o Zdrowiu</t>
    </r>
  </si>
  <si>
    <r>
      <rPr>
        <sz val="10"/>
        <rFont val="Calibri"/>
        <family val="2"/>
        <charset val="238"/>
      </rPr>
      <t xml:space="preserve">²</t>
    </r>
    <r>
      <rPr>
        <sz val="9"/>
        <rFont val="Arial"/>
        <family val="2"/>
        <charset val="238"/>
      </rPr>
      <t xml:space="preserve"> dotyczy Wydziału Farmaceutycznego z Oddziałem Analityki Medycznej</t>
    </r>
  </si>
  <si>
    <t xml:space="preserve">dr hab. Beata Jankowska-Polańska, dr Anna Rozensztrauch, dr Aleksandra Kołtuniuk</t>
  </si>
  <si>
    <t xml:space="preserve">30.03.2021 dr anna Kołcz</t>
  </si>
  <si>
    <t xml:space="preserve"> 30.03.2021</t>
  </si>
  <si>
    <t xml:space="preserve">………………………………………………</t>
  </si>
  <si>
    <t xml:space="preserve">Uzgodniono z Samorządem</t>
  </si>
  <si>
    <t xml:space="preserve">Sporządził</t>
  </si>
  <si>
    <t xml:space="preserve">data i podpis Dziekana Wydziału</t>
  </si>
  <si>
    <t xml:space="preserve">PLAN STUDIÓW na rok akademicki  2020/2021 uchwalony przez Senat </t>
  </si>
  <si>
    <t xml:space="preserve">Radiologia</t>
  </si>
  <si>
    <t xml:space="preserve">Organizacja pracy pielęgniarskiej</t>
  </si>
  <si>
    <t xml:space="preserve">systemy informacji w ochronie zdrowia,</t>
  </si>
  <si>
    <t xml:space="preserve">Zakażenia szpitalne</t>
  </si>
  <si>
    <t xml:space="preserve">wolnego wyboru/ fakultatywne</t>
  </si>
  <si>
    <t xml:space="preserve">Zajęcia fakultatyywne do wyboru: język migowy lub współpraca w zespołach opieki zdrowotnej</t>
  </si>
  <si>
    <t xml:space="preserve">Pediatria i pielęgniarstwo pediatryczne</t>
  </si>
  <si>
    <t xml:space="preserve">Pielęgniarstwo w opiece długoterminowej</t>
  </si>
  <si>
    <t xml:space="preserve">Geriatria i pielęgniarstwo geriatryczne</t>
  </si>
  <si>
    <t xml:space="preserve">dr hab. Beata jankowska-Poilańska, dr Anna Rozensztarauch, dr Aleksandra Kołtuniuk</t>
  </si>
  <si>
    <t xml:space="preserve">31.03.2021 dr Anna Kołcz</t>
  </si>
  <si>
    <t xml:space="preserve">Załącznik </t>
  </si>
  <si>
    <t xml:space="preserve">do Uchwały Senatu nr </t>
  </si>
  <si>
    <t xml:space="preserve">z dnia                                       r.</t>
  </si>
  <si>
    <t xml:space="preserve">PLAN STUDIÓW na rok akademicki 2021/2022 uchwalony przez Senat </t>
  </si>
  <si>
    <t xml:space="preserve">Anestezjologia i pielęgniarstwo w stanach zagrożenia życia</t>
  </si>
  <si>
    <t xml:space="preserve">zal</t>
  </si>
  <si>
    <t xml:space="preserve">Położnictwo, ginekologia i pielęgniarstwo położniczo-ginekologiczne</t>
  </si>
  <si>
    <t xml:space="preserve">Neurologia i pielęgniarstwo neurologiczne</t>
  </si>
  <si>
    <t xml:space="preserve">Opieka paliatywna </t>
  </si>
  <si>
    <t xml:space="preserve">Psychiatria i pielęgniarstwo psychiatryczne</t>
  </si>
  <si>
    <t xml:space="preserve">Podstawowa opieka zdrowotna</t>
  </si>
  <si>
    <t xml:space="preserve">Badania naukowe w pielęgniarstwie - część teoretyczna</t>
  </si>
  <si>
    <t xml:space="preserve">Badania naukowe w pielęgniarstwie - część praktyczna</t>
  </si>
  <si>
    <t xml:space="preserve">Seminarium dyplomowe</t>
  </si>
  <si>
    <t xml:space="preserve">Przygotowanie pracy dyplomowej i EGZAMIN DYPLOMOWY </t>
  </si>
  <si>
    <t xml:space="preserve">Wychowanie fizyczne</t>
  </si>
  <si>
    <t xml:space="preserve">ą</t>
  </si>
  <si>
    <t xml:space="preserve">Grupy zajęć, w ramach których osiąga się szczegółowe efekty uczenia się</t>
  </si>
  <si>
    <t xml:space="preserve">Liczba godzin</t>
  </si>
  <si>
    <t xml:space="preserve">Liczba punktów ECTS</t>
  </si>
  <si>
    <t xml:space="preserve">A. Nauki podstawowe</t>
  </si>
  <si>
    <t xml:space="preserve">B. Nauki społeczne i humanistyczne, w tym język angielski</t>
  </si>
  <si>
    <t xml:space="preserve">1 za egzamin z ang. </t>
  </si>
  <si>
    <t xml:space="preserve">C. Nauki w zakresie podstaw opieki pielęgniarskiej</t>
  </si>
  <si>
    <t xml:space="preserve">D. Nauki w zakresie opieki specjalistycznej</t>
  </si>
  <si>
    <t xml:space="preserve">E. Zajęcia praktyczne</t>
  </si>
  <si>
    <t xml:space="preserve">F. Praktyki zawodowe</t>
  </si>
  <si>
    <t xml:space="preserve">Razem</t>
  </si>
  <si>
    <t xml:space="preserve">I rok </t>
  </si>
  <si>
    <t xml:space="preserve">Zajęcia teoretyczne (W+S+SAM)</t>
  </si>
  <si>
    <t xml:space="preserve">Lektorat</t>
  </si>
  <si>
    <t xml:space="preserve">Wychowanie fizyczne (dodatkowe)</t>
  </si>
  <si>
    <t xml:space="preserve"> w tym 60</t>
  </si>
  <si>
    <t xml:space="preserve">Zajęcia praktyczne (CW+ ZP+PZ)</t>
  </si>
  <si>
    <t xml:space="preserve">WF</t>
  </si>
  <si>
    <t xml:space="preserve">SUMA</t>
  </si>
  <si>
    <t xml:space="preserve">II rok</t>
  </si>
  <si>
    <t xml:space="preserve">III rok</t>
  </si>
  <si>
    <t xml:space="preserve">Teoria</t>
  </si>
  <si>
    <t xml:space="preserve">% teoria vs praktyka</t>
  </si>
  <si>
    <t xml:space="preserve">w tym Lektorat</t>
  </si>
  <si>
    <t xml:space="preserve">Praktyka</t>
  </si>
  <si>
    <t xml:space="preserve">% to Teoria</t>
  </si>
  <si>
    <t xml:space="preserve">Teoria i praktyka</t>
  </si>
  <si>
    <t xml:space="preserve">% to Praktyka</t>
  </si>
  <si>
    <t xml:space="preserve">ECTS za umiejetności praktyczne TYLKO</t>
  </si>
  <si>
    <t xml:space="preserve">[%]</t>
  </si>
  <si>
    <t xml:space="preserve">W - wykłady</t>
  </si>
  <si>
    <t xml:space="preserve">I rok</t>
  </si>
  <si>
    <t xml:space="preserve">S-seminarium</t>
  </si>
  <si>
    <t xml:space="preserve">SAM - samokształcenie</t>
  </si>
  <si>
    <t xml:space="preserve">CW - ćwiczenia wszytskie</t>
  </si>
  <si>
    <t xml:space="preserve">ZP - zajęcia praktyczne</t>
  </si>
  <si>
    <t xml:space="preserve">PP - praktyka zadowowa</t>
  </si>
  <si>
    <t xml:space="preserve">ECTS za grupy przedmiotów</t>
  </si>
  <si>
    <t xml:space="preserve">A</t>
  </si>
  <si>
    <t xml:space="preserve">B</t>
  </si>
  <si>
    <t xml:space="preserve">C</t>
  </si>
  <si>
    <r>
      <rPr>
        <sz val="10"/>
        <color rgb="FF333399"/>
        <rFont val="Arial"/>
        <family val="2"/>
        <charset val="238"/>
      </rPr>
      <t xml:space="preserve">minus 8 ECTS za podstawy pielegniarstwa -1ECTS za promocja zdrowia i 10 ECTS za POZ, czyli 40 -18= </t>
    </r>
    <r>
      <rPr>
        <b val="true"/>
        <sz val="10"/>
        <color rgb="FF333399"/>
        <rFont val="Arial"/>
        <family val="2"/>
        <charset val="238"/>
      </rPr>
      <t xml:space="preserve">22 ETCS</t>
    </r>
  </si>
  <si>
    <t xml:space="preserve">D</t>
  </si>
  <si>
    <r>
      <rPr>
        <sz val="10"/>
        <color rgb="FF333399"/>
        <rFont val="Arial"/>
        <family val="2"/>
        <charset val="238"/>
      </rPr>
      <t xml:space="preserve">minus 69 ECTS zaECTS ze standardu za PZ i ZP, czyli 103 - 69 = </t>
    </r>
    <r>
      <rPr>
        <b val="true"/>
        <sz val="10"/>
        <color rgb="FF333399"/>
        <rFont val="Arial"/>
        <family val="2"/>
        <charset val="238"/>
      </rPr>
      <t xml:space="preserve">34 ECTS</t>
    </r>
  </si>
  <si>
    <t xml:space="preserve">zajęcia praktyczne</t>
  </si>
  <si>
    <t xml:space="preserve">praktyki zawodowe</t>
  </si>
  <si>
    <r>
      <rPr>
        <b val="true"/>
        <sz val="10"/>
        <rFont val="Arial"/>
        <family val="2"/>
        <charset val="238"/>
      </rPr>
      <t xml:space="preserve">267-</t>
    </r>
    <r>
      <rPr>
        <b val="true"/>
        <sz val="10"/>
        <color rgb="FF333399"/>
        <rFont val="Arial"/>
        <family val="2"/>
        <charset val="238"/>
      </rPr>
      <t xml:space="preserve">87</t>
    </r>
    <r>
      <rPr>
        <b val="true"/>
        <sz val="10"/>
        <rFont val="Arial"/>
        <family val="2"/>
        <charset val="238"/>
      </rPr>
      <t xml:space="preserve">= 180</t>
    </r>
  </si>
  <si>
    <t xml:space="preserve">SAMOKSZTAŁCENIE</t>
  </si>
  <si>
    <t xml:space="preserve">godziny</t>
  </si>
  <si>
    <t xml:space="preserve">Standard</t>
  </si>
  <si>
    <t xml:space="preserve">OK (&lt; 25%)</t>
  </si>
  <si>
    <t xml:space="preserve">RAZEM A+B</t>
  </si>
  <si>
    <t xml:space="preserve">OK (&lt;230 godz.)</t>
  </si>
  <si>
    <t xml:space="preserve">OK (&lt;35%)</t>
  </si>
  <si>
    <t xml:space="preserve">RZEM C+D</t>
  </si>
  <si>
    <t xml:space="preserve">OK (&lt;525 godz.)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</si>
</sst>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.0"/>
    <numFmt numFmtId="166" formatCode="d/mm/yyyy"/>
    <numFmt numFmtId="167" formatCode="_-* #,##0.00\ _z_ł_-;\-* #,##0.00\ _z_ł_-;_-* \-??\ _z_ł_-;_-@_-"/>
    <numFmt numFmtId="168" formatCode="General"/>
    <numFmt numFmtId="169" formatCode="0.00"/>
    <numFmt numFmtId="170" formatCode="0"/>
  </numFmts>
  <fonts count="21">
    <font>
      <sz val="10"/>
      <name val="Arial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Calibri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b val="true"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 val="true"/>
      <sz val="11"/>
      <name val="Arial"/>
      <family val="2"/>
      <charset val="238"/>
    </font>
    <font>
      <b val="true"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</font>
    <font>
      <sz val="12"/>
      <color rgb="FFFF0000"/>
      <name val="Times New Roman"/>
      <family val="1"/>
      <charset val="238"/>
    </font>
    <font>
      <sz val="10"/>
      <color rgb="FF333399"/>
      <name val="Arial"/>
      <family val="2"/>
      <charset val="238"/>
    </font>
    <font>
      <b val="true"/>
      <sz val="10"/>
      <color rgb="FF33339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8080"/>
        <bgColor rgb="FFFF99CC"/>
      </patternFill>
    </fill>
    <fill>
      <patternFill patternType="solid">
        <fgColor rgb="FFCCCCFF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CC99FF"/>
        <bgColor rgb="FF9999FF"/>
      </patternFill>
    </fill>
    <fill>
      <patternFill patternType="solid">
        <fgColor rgb="FFFFCC00"/>
        <bgColor rgb="FFFFFF00"/>
      </patternFill>
    </fill>
    <fill>
      <patternFill patternType="solid">
        <fgColor rgb="FF99CCFF"/>
        <bgColor rgb="FFCCCCFF"/>
      </patternFill>
    </fill>
    <fill>
      <patternFill patternType="solid">
        <fgColor rgb="FF00FF00"/>
        <bgColor rgb="FF33CCCC"/>
      </patternFill>
    </fill>
    <fill>
      <patternFill patternType="solid">
        <fgColor rgb="FF00CCFF"/>
        <bgColor rgb="FF33CCCC"/>
      </patternFill>
    </fill>
    <fill>
      <patternFill patternType="solid">
        <fgColor rgb="FF008000"/>
        <bgColor rgb="FF008080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6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6" fillId="5" borderId="7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4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9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5" borderId="10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5" borderId="11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5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5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5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5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5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13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4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11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804600</xdr:colOff>
      <xdr:row>0</xdr:row>
      <xdr:rowOff>0</xdr:rowOff>
    </xdr:from>
    <xdr:to>
      <xdr:col>3</xdr:col>
      <xdr:colOff>231840</xdr:colOff>
      <xdr:row>4</xdr:row>
      <xdr:rowOff>152640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1498320" y="0"/>
          <a:ext cx="2808720" cy="800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804240</xdr:colOff>
      <xdr:row>0</xdr:row>
      <xdr:rowOff>0</xdr:rowOff>
    </xdr:from>
    <xdr:to>
      <xdr:col>3</xdr:col>
      <xdr:colOff>101160</xdr:colOff>
      <xdr:row>4</xdr:row>
      <xdr:rowOff>152640</xdr:rowOff>
    </xdr:to>
    <xdr:pic>
      <xdr:nvPicPr>
        <xdr:cNvPr id="1" name="Obraz 1" descr=""/>
        <xdr:cNvPicPr/>
      </xdr:nvPicPr>
      <xdr:blipFill>
        <a:blip r:embed="rId1"/>
        <a:stretch/>
      </xdr:blipFill>
      <xdr:spPr>
        <a:xfrm>
          <a:off x="1115280" y="0"/>
          <a:ext cx="2809080" cy="800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360</xdr:colOff>
      <xdr:row>0</xdr:row>
      <xdr:rowOff>0</xdr:rowOff>
    </xdr:from>
    <xdr:to>
      <xdr:col>3</xdr:col>
      <xdr:colOff>171720</xdr:colOff>
      <xdr:row>4</xdr:row>
      <xdr:rowOff>152640</xdr:rowOff>
    </xdr:to>
    <xdr:pic>
      <xdr:nvPicPr>
        <xdr:cNvPr id="2" name="Obraz 1" descr=""/>
        <xdr:cNvPicPr/>
      </xdr:nvPicPr>
      <xdr:blipFill>
        <a:blip r:embed="rId1"/>
        <a:stretch/>
      </xdr:blipFill>
      <xdr:spPr>
        <a:xfrm>
          <a:off x="974880" y="0"/>
          <a:ext cx="2818800" cy="80028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Users/Kierownik/AppData/Local/Microsoft/Windows/Temporary%20Internet%20Files/Content.Outlook/9Y0057LJ/PLANY%20KSZTA&#321;CENIA%20%203%20ROK%20I%20STOPIE&#323;%2019%2001%202017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Users/Kierownik/AppData/Local/Microsoft/Windows/Temporary%20Internet%20Files/Content.Outlook/9Y0057LJ/PLANY%20KSZTA&#321;CENIA%20%202%20ROK%20I%20STOPIE&#323;%2019%2001%202017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Arkusz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Arkusz1"/>
    </sheetNames>
    <sheetDataSet>
      <sheetData sheetId="0"/>
      <sheetData sheetId="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O1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95703125" defaultRowHeight="12.75" zeroHeight="false" outlineLevelRow="0" outlineLevelCol="0"/>
  <cols>
    <col collapsed="false" customWidth="true" hidden="false" outlineLevel="0" max="1" min="1" style="1" width="10.31"/>
    <col collapsed="false" customWidth="true" hidden="false" outlineLevel="0" max="2" min="2" style="1" width="14.04"/>
    <col collapsed="false" customWidth="true" hidden="false" outlineLevel="0" max="3" min="3" style="2" width="36.18"/>
    <col collapsed="false" customWidth="true" hidden="false" outlineLevel="0" max="4" min="4" style="1" width="8.21"/>
    <col collapsed="false" customWidth="true" hidden="false" outlineLevel="0" max="5" min="5" style="1" width="7.32"/>
    <col collapsed="false" customWidth="true" hidden="false" outlineLevel="0" max="7" min="6" style="1" width="5.82"/>
    <col collapsed="false" customWidth="true" hidden="false" outlineLevel="0" max="8" min="8" style="1" width="7.32"/>
    <col collapsed="false" customWidth="true" hidden="false" outlineLevel="0" max="10" min="9" style="1" width="5.82"/>
    <col collapsed="false" customWidth="true" hidden="false" outlineLevel="0" max="11" min="11" style="3" width="5.82"/>
    <col collapsed="false" customWidth="true" hidden="false" outlineLevel="0" max="15" min="12" style="1" width="5.82"/>
    <col collapsed="false" customWidth="true" hidden="false" outlineLevel="0" max="16" min="16" style="4" width="5.82"/>
    <col collapsed="false" customWidth="true" hidden="false" outlineLevel="0" max="17" min="17" style="5" width="7.32"/>
    <col collapsed="false" customWidth="true" hidden="false" outlineLevel="0" max="19" min="18" style="1" width="7.32"/>
    <col collapsed="false" customWidth="true" hidden="false" outlineLevel="0" max="20" min="20" style="1" width="6.12"/>
    <col collapsed="false" customWidth="true" hidden="false" outlineLevel="0" max="21" min="21" style="1" width="5.82"/>
    <col collapsed="false" customWidth="true" hidden="false" outlineLevel="0" max="22" min="22" style="1" width="6.42"/>
    <col collapsed="false" customWidth="true" hidden="false" outlineLevel="0" max="25" min="23" style="1" width="5.82"/>
    <col collapsed="false" customWidth="true" hidden="false" outlineLevel="0" max="26" min="26" style="1" width="7.76"/>
    <col collapsed="false" customWidth="true" hidden="false" outlineLevel="0" max="28" min="27" style="1" width="5.82"/>
    <col collapsed="false" customWidth="true" hidden="false" outlineLevel="0" max="29" min="29" style="3" width="6.87"/>
    <col collapsed="false" customWidth="true" hidden="false" outlineLevel="0" max="32" min="30" style="1" width="5.82"/>
    <col collapsed="false" customWidth="true" hidden="false" outlineLevel="0" max="33" min="33" style="1" width="5.67"/>
    <col collapsed="false" customWidth="true" hidden="false" outlineLevel="0" max="34" min="34" style="4" width="7.32"/>
    <col collapsed="false" customWidth="true" hidden="false" outlineLevel="0" max="35" min="35" style="5" width="5.82"/>
    <col collapsed="false" customWidth="true" hidden="false" outlineLevel="0" max="37" min="36" style="1" width="6.72"/>
    <col collapsed="false" customWidth="true" hidden="false" outlineLevel="0" max="39" min="38" style="1" width="5.82"/>
    <col collapsed="false" customWidth="true" hidden="false" outlineLevel="0" max="40" min="40" style="1" width="8.81"/>
    <col collapsed="false" customWidth="true" hidden="false" outlineLevel="0" max="41" min="41" style="1" width="10.01"/>
    <col collapsed="false" customWidth="false" hidden="false" outlineLevel="0" max="257" min="42" style="1" width="11.95"/>
  </cols>
  <sheetData>
    <row r="1" customFormat="false" ht="12.75" hidden="false" customHeight="false" outlineLevel="0" collapsed="false">
      <c r="A1" s="6"/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 t="s">
        <v>0</v>
      </c>
      <c r="AK1" s="6"/>
      <c r="AL1" s="6"/>
      <c r="AM1" s="6"/>
      <c r="AN1" s="6"/>
      <c r="AO1" s="6"/>
    </row>
    <row r="2" customFormat="false" ht="12.75" hidden="false" customHeight="false" outlineLevel="0" collapsed="false">
      <c r="A2" s="6"/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8" t="s">
        <v>1</v>
      </c>
      <c r="AK2" s="8"/>
      <c r="AL2" s="8"/>
      <c r="AM2" s="8"/>
      <c r="AN2" s="8"/>
      <c r="AO2" s="6"/>
    </row>
    <row r="3" customFormat="false" ht="12.75" hidden="false" customHeight="false" outlineLevel="0" collapsed="false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 t="s">
        <v>2</v>
      </c>
      <c r="AK3" s="6"/>
      <c r="AL3" s="6"/>
      <c r="AM3" s="6"/>
      <c r="AN3" s="6"/>
      <c r="AO3" s="6"/>
    </row>
    <row r="4" customFormat="false" ht="12.75" hidden="false" customHeight="false" outlineLevel="0" collapsed="false">
      <c r="A4" s="6"/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8" t="s">
        <v>3</v>
      </c>
      <c r="AK4" s="8"/>
      <c r="AL4" s="8"/>
      <c r="AM4" s="8"/>
      <c r="AN4" s="8"/>
      <c r="AO4" s="6"/>
    </row>
    <row r="5" customFormat="false" ht="12.75" hidden="false" customHeight="false" outlineLevel="0" collapsed="false">
      <c r="A5" s="6"/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</row>
    <row r="6" s="10" customFormat="true" ht="20.25" hidden="false" customHeight="true" outlineLevel="0" collapsed="false">
      <c r="A6" s="9" t="s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="10" customFormat="true" ht="20.25" hidden="false" customHeight="true" outlineLevel="0" collapsed="false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customFormat="false" ht="12.75" hidden="false" customHeight="false" outlineLevel="0" collapsed="false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="14" customFormat="true" ht="15" hidden="false" customHeight="true" outlineLevel="0" collapsed="false">
      <c r="A9" s="12" t="s">
        <v>5</v>
      </c>
      <c r="B9" s="12" t="s">
        <v>6</v>
      </c>
      <c r="C9" s="1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</row>
    <row r="10" s="14" customFormat="true" ht="15" hidden="false" customHeight="true" outlineLevel="0" collapsed="false">
      <c r="A10" s="12" t="s">
        <v>7</v>
      </c>
      <c r="B10" s="12" t="s">
        <v>8</v>
      </c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</row>
    <row r="11" s="14" customFormat="true" ht="15" hidden="false" customHeight="true" outlineLevel="0" collapsed="false">
      <c r="A11" s="12" t="s">
        <v>9</v>
      </c>
      <c r="B11" s="12" t="n">
        <v>1</v>
      </c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</row>
    <row r="12" s="14" customFormat="true" ht="15" hidden="false" customHeight="true" outlineLevel="0" collapsed="false">
      <c r="A12" s="12" t="s">
        <v>10</v>
      </c>
      <c r="B12" s="12"/>
      <c r="C12" s="13" t="s">
        <v>11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</row>
    <row r="13" customFormat="false" ht="15" hidden="false" customHeight="true" outlineLevel="0" collapsed="false">
      <c r="A13" s="6"/>
      <c r="B13" s="6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customFormat="false" ht="12.75" hidden="false" customHeight="false" outlineLevel="0" collapsed="false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customFormat="false" ht="13.5" hidden="false" customHeight="false" outlineLevel="0" collapsed="false">
      <c r="A15" s="6"/>
      <c r="B15" s="6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customFormat="false" ht="13.5" hidden="false" customHeight="true" outlineLevel="0" collapsed="false">
      <c r="A16" s="15" t="s">
        <v>12</v>
      </c>
      <c r="B16" s="16"/>
      <c r="C16" s="17" t="s">
        <v>13</v>
      </c>
      <c r="D16" s="18" t="s">
        <v>14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9" t="s">
        <v>15</v>
      </c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20" t="s">
        <v>16</v>
      </c>
      <c r="AO16" s="21" t="s">
        <v>17</v>
      </c>
    </row>
    <row r="17" customFormat="false" ht="232.5" hidden="false" customHeight="false" outlineLevel="0" collapsed="false">
      <c r="A17" s="15"/>
      <c r="B17" s="22" t="s">
        <v>18</v>
      </c>
      <c r="C17" s="17"/>
      <c r="D17" s="23" t="s">
        <v>19</v>
      </c>
      <c r="E17" s="23" t="s">
        <v>20</v>
      </c>
      <c r="F17" s="24" t="s">
        <v>21</v>
      </c>
      <c r="G17" s="24" t="s">
        <v>22</v>
      </c>
      <c r="H17" s="24" t="s">
        <v>23</v>
      </c>
      <c r="I17" s="24" t="s">
        <v>24</v>
      </c>
      <c r="J17" s="24" t="s">
        <v>25</v>
      </c>
      <c r="K17" s="24" t="s">
        <v>26</v>
      </c>
      <c r="L17" s="24" t="s">
        <v>27</v>
      </c>
      <c r="M17" s="24" t="s">
        <v>28</v>
      </c>
      <c r="N17" s="24" t="s">
        <v>29</v>
      </c>
      <c r="O17" s="24" t="s">
        <v>30</v>
      </c>
      <c r="P17" s="24" t="s">
        <v>31</v>
      </c>
      <c r="Q17" s="24" t="s">
        <v>32</v>
      </c>
      <c r="R17" s="24" t="s">
        <v>33</v>
      </c>
      <c r="S17" s="24" t="s">
        <v>34</v>
      </c>
      <c r="T17" s="24" t="s">
        <v>35</v>
      </c>
      <c r="U17" s="25" t="s">
        <v>36</v>
      </c>
      <c r="V17" s="23" t="s">
        <v>19</v>
      </c>
      <c r="W17" s="23" t="s">
        <v>20</v>
      </c>
      <c r="X17" s="23" t="s">
        <v>21</v>
      </c>
      <c r="Y17" s="23" t="s">
        <v>22</v>
      </c>
      <c r="Z17" s="23" t="s">
        <v>23</v>
      </c>
      <c r="AA17" s="23" t="s">
        <v>24</v>
      </c>
      <c r="AB17" s="23" t="s">
        <v>25</v>
      </c>
      <c r="AC17" s="24" t="s">
        <v>37</v>
      </c>
      <c r="AD17" s="24" t="s">
        <v>27</v>
      </c>
      <c r="AE17" s="24" t="s">
        <v>28</v>
      </c>
      <c r="AF17" s="24" t="s">
        <v>29</v>
      </c>
      <c r="AG17" s="24" t="s">
        <v>30</v>
      </c>
      <c r="AH17" s="24" t="s">
        <v>31</v>
      </c>
      <c r="AI17" s="24" t="s">
        <v>32</v>
      </c>
      <c r="AJ17" s="24" t="s">
        <v>33</v>
      </c>
      <c r="AK17" s="24" t="s">
        <v>34</v>
      </c>
      <c r="AL17" s="24" t="s">
        <v>35</v>
      </c>
      <c r="AM17" s="25" t="s">
        <v>36</v>
      </c>
      <c r="AN17" s="20"/>
      <c r="AO17" s="21"/>
    </row>
    <row r="18" s="35" customFormat="true" ht="15" hidden="false" customHeight="true" outlineLevel="0" collapsed="false">
      <c r="A18" s="26" t="n">
        <v>1</v>
      </c>
      <c r="B18" s="27" t="s">
        <v>38</v>
      </c>
      <c r="C18" s="28" t="s">
        <v>39</v>
      </c>
      <c r="D18" s="29" t="n">
        <v>45</v>
      </c>
      <c r="E18" s="30" t="n">
        <v>25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 t="n">
        <v>10</v>
      </c>
      <c r="R18" s="31" t="n">
        <f aca="false">SUM(D18:P18)</f>
        <v>70</v>
      </c>
      <c r="S18" s="31" t="n">
        <f aca="false">SUM(D18:Q18)</f>
        <v>80</v>
      </c>
      <c r="T18" s="32" t="s">
        <v>40</v>
      </c>
      <c r="U18" s="33" t="n">
        <v>3.5</v>
      </c>
      <c r="V18" s="30"/>
      <c r="W18" s="30"/>
      <c r="X18" s="30"/>
      <c r="Y18" s="30"/>
      <c r="Z18" s="30"/>
      <c r="AA18" s="30"/>
      <c r="AB18" s="30"/>
      <c r="AC18" s="30"/>
      <c r="AD18" s="31"/>
      <c r="AE18" s="31"/>
      <c r="AF18" s="31"/>
      <c r="AG18" s="31"/>
      <c r="AH18" s="31"/>
      <c r="AI18" s="31"/>
      <c r="AJ18" s="31" t="n">
        <f aca="false">SUM(V18:AG18)</f>
        <v>0</v>
      </c>
      <c r="AK18" s="31" t="n">
        <f aca="false">SUM(V18:AI18)</f>
        <v>0</v>
      </c>
      <c r="AL18" s="32"/>
      <c r="AM18" s="33"/>
      <c r="AN18" s="34" t="n">
        <f aca="false">S18+AK18</f>
        <v>80</v>
      </c>
      <c r="AO18" s="34" t="n">
        <f aca="false">SUM(U18,AM18)</f>
        <v>3.5</v>
      </c>
    </row>
    <row r="19" s="35" customFormat="true" ht="15" hidden="false" customHeight="true" outlineLevel="0" collapsed="false">
      <c r="A19" s="26" t="n">
        <v>2</v>
      </c>
      <c r="B19" s="27" t="s">
        <v>38</v>
      </c>
      <c r="C19" s="28" t="s">
        <v>41</v>
      </c>
      <c r="D19" s="29" t="n">
        <v>25</v>
      </c>
      <c r="E19" s="30" t="n">
        <v>15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 t="n">
        <v>15</v>
      </c>
      <c r="R19" s="31" t="n">
        <f aca="false">SUM(D19:P19)</f>
        <v>40</v>
      </c>
      <c r="S19" s="31" t="n">
        <f aca="false">SUM(D19:Q19)</f>
        <v>55</v>
      </c>
      <c r="T19" s="32" t="s">
        <v>42</v>
      </c>
      <c r="U19" s="33" t="n">
        <v>2</v>
      </c>
      <c r="V19" s="30"/>
      <c r="W19" s="30"/>
      <c r="X19" s="30"/>
      <c r="Y19" s="30"/>
      <c r="Z19" s="30"/>
      <c r="AA19" s="30"/>
      <c r="AB19" s="30"/>
      <c r="AC19" s="30"/>
      <c r="AD19" s="31"/>
      <c r="AE19" s="31"/>
      <c r="AF19" s="31"/>
      <c r="AG19" s="31"/>
      <c r="AH19" s="31"/>
      <c r="AI19" s="31"/>
      <c r="AJ19" s="31" t="n">
        <f aca="false">SUM(V19:AG19)</f>
        <v>0</v>
      </c>
      <c r="AK19" s="31" t="n">
        <f aca="false">SUM(V19:AI19)</f>
        <v>0</v>
      </c>
      <c r="AL19" s="32"/>
      <c r="AM19" s="33"/>
      <c r="AN19" s="34" t="n">
        <f aca="false">S19+AK19</f>
        <v>55</v>
      </c>
      <c r="AO19" s="34" t="n">
        <f aca="false">SUM(U19,AM19)</f>
        <v>2</v>
      </c>
    </row>
    <row r="20" s="35" customFormat="true" ht="15" hidden="false" customHeight="true" outlineLevel="0" collapsed="false">
      <c r="A20" s="26" t="n">
        <v>3</v>
      </c>
      <c r="B20" s="27" t="s">
        <v>38</v>
      </c>
      <c r="C20" s="28" t="s">
        <v>43</v>
      </c>
      <c r="D20" s="29" t="n">
        <v>25</v>
      </c>
      <c r="E20" s="30"/>
      <c r="F20" s="31"/>
      <c r="G20" s="31"/>
      <c r="H20" s="31"/>
      <c r="I20" s="31" t="n">
        <v>20</v>
      </c>
      <c r="J20" s="31"/>
      <c r="K20" s="31"/>
      <c r="L20" s="31"/>
      <c r="M20" s="31"/>
      <c r="N20" s="31"/>
      <c r="O20" s="31"/>
      <c r="P20" s="31"/>
      <c r="Q20" s="31" t="n">
        <v>20</v>
      </c>
      <c r="R20" s="31" t="n">
        <f aca="false">SUM(D20:P20)</f>
        <v>45</v>
      </c>
      <c r="S20" s="31" t="n">
        <f aca="false">SUM(D20:Q20)</f>
        <v>65</v>
      </c>
      <c r="T20" s="32" t="s">
        <v>42</v>
      </c>
      <c r="U20" s="33" t="n">
        <v>2.5</v>
      </c>
      <c r="V20" s="30"/>
      <c r="W20" s="30"/>
      <c r="X20" s="30"/>
      <c r="Y20" s="30"/>
      <c r="Z20" s="30"/>
      <c r="AA20" s="30"/>
      <c r="AB20" s="30"/>
      <c r="AC20" s="30"/>
      <c r="AD20" s="31"/>
      <c r="AE20" s="31"/>
      <c r="AF20" s="31"/>
      <c r="AG20" s="31"/>
      <c r="AH20" s="31"/>
      <c r="AI20" s="31"/>
      <c r="AJ20" s="31" t="n">
        <f aca="false">SUM(V20:AG20)</f>
        <v>0</v>
      </c>
      <c r="AK20" s="31" t="n">
        <f aca="false">SUM(V20:AI20)</f>
        <v>0</v>
      </c>
      <c r="AL20" s="32"/>
      <c r="AM20" s="33"/>
      <c r="AN20" s="34" t="n">
        <f aca="false">S20+AK20</f>
        <v>65</v>
      </c>
      <c r="AO20" s="34" t="n">
        <f aca="false">SUM(U20,AM20)</f>
        <v>2.5</v>
      </c>
    </row>
    <row r="21" s="35" customFormat="true" ht="15" hidden="false" customHeight="true" outlineLevel="0" collapsed="false">
      <c r="A21" s="26" t="n">
        <v>4</v>
      </c>
      <c r="B21" s="27" t="s">
        <v>38</v>
      </c>
      <c r="C21" s="28" t="s">
        <v>44</v>
      </c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 t="n">
        <f aca="false">SUM(D21:P21)</f>
        <v>0</v>
      </c>
      <c r="S21" s="31" t="n">
        <f aca="false">SUM(D21:Q21)</f>
        <v>0</v>
      </c>
      <c r="T21" s="32"/>
      <c r="U21" s="33"/>
      <c r="V21" s="30" t="n">
        <v>40</v>
      </c>
      <c r="W21" s="30"/>
      <c r="X21" s="30"/>
      <c r="Y21" s="30" t="n">
        <v>20</v>
      </c>
      <c r="Z21" s="30"/>
      <c r="AA21" s="30"/>
      <c r="AB21" s="30"/>
      <c r="AC21" s="30"/>
      <c r="AD21" s="31"/>
      <c r="AE21" s="31"/>
      <c r="AF21" s="31"/>
      <c r="AG21" s="31"/>
      <c r="AH21" s="31"/>
      <c r="AI21" s="31" t="n">
        <v>15</v>
      </c>
      <c r="AJ21" s="31" t="n">
        <f aca="false">SUM(V21:AG21)</f>
        <v>60</v>
      </c>
      <c r="AK21" s="31" t="n">
        <f aca="false">SUM(V21:AI21)</f>
        <v>75</v>
      </c>
      <c r="AL21" s="32" t="s">
        <v>40</v>
      </c>
      <c r="AM21" s="33" t="n">
        <v>3</v>
      </c>
      <c r="AN21" s="34" t="n">
        <f aca="false">S21+AK21</f>
        <v>75</v>
      </c>
      <c r="AO21" s="34" t="n">
        <f aca="false">SUM(U21,AM21)</f>
        <v>3</v>
      </c>
    </row>
    <row r="22" s="35" customFormat="true" ht="15" hidden="false" customHeight="true" outlineLevel="0" collapsed="false">
      <c r="A22" s="26" t="n">
        <v>5</v>
      </c>
      <c r="B22" s="27" t="s">
        <v>38</v>
      </c>
      <c r="C22" s="28" t="s">
        <v>45</v>
      </c>
      <c r="D22" s="30"/>
      <c r="E22" s="30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 t="n">
        <f aca="false">SUM(D22:P22)</f>
        <v>0</v>
      </c>
      <c r="S22" s="31" t="n">
        <f aca="false">SUM(D22:Q22)</f>
        <v>0</v>
      </c>
      <c r="T22" s="32"/>
      <c r="U22" s="33"/>
      <c r="V22" s="30" t="n">
        <v>30</v>
      </c>
      <c r="W22" s="30"/>
      <c r="X22" s="30"/>
      <c r="Y22" s="30" t="n">
        <v>20</v>
      </c>
      <c r="Z22" s="30"/>
      <c r="AA22" s="30"/>
      <c r="AB22" s="30"/>
      <c r="AC22" s="30"/>
      <c r="AD22" s="31"/>
      <c r="AE22" s="31"/>
      <c r="AF22" s="31"/>
      <c r="AG22" s="31"/>
      <c r="AH22" s="31"/>
      <c r="AI22" s="31" t="n">
        <v>15</v>
      </c>
      <c r="AJ22" s="31" t="n">
        <f aca="false">SUM(V22:AG22)</f>
        <v>50</v>
      </c>
      <c r="AK22" s="31" t="n">
        <f aca="false">SUM(V22:AI22)</f>
        <v>65</v>
      </c>
      <c r="AL22" s="32" t="s">
        <v>42</v>
      </c>
      <c r="AM22" s="33" t="n">
        <v>2.5</v>
      </c>
      <c r="AN22" s="34" t="n">
        <f aca="false">S22+AK22</f>
        <v>65</v>
      </c>
      <c r="AO22" s="34" t="n">
        <f aca="false">SUM(U22,AM22)</f>
        <v>2.5</v>
      </c>
    </row>
    <row r="23" s="35" customFormat="true" ht="15" hidden="false" customHeight="true" outlineLevel="0" collapsed="false">
      <c r="A23" s="26" t="n">
        <v>6</v>
      </c>
      <c r="B23" s="27" t="s">
        <v>38</v>
      </c>
      <c r="C23" s="28" t="s">
        <v>46</v>
      </c>
      <c r="D23" s="30" t="n">
        <v>30</v>
      </c>
      <c r="E23" s="30" t="n">
        <v>30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 t="n">
        <v>15</v>
      </c>
      <c r="R23" s="31" t="n">
        <f aca="false">SUM(D23:P23)</f>
        <v>60</v>
      </c>
      <c r="S23" s="31" t="n">
        <f aca="false">SUM(D23:Q23)</f>
        <v>75</v>
      </c>
      <c r="T23" s="32" t="s">
        <v>40</v>
      </c>
      <c r="U23" s="33" t="n">
        <v>3</v>
      </c>
      <c r="V23" s="30"/>
      <c r="W23" s="30"/>
      <c r="X23" s="30"/>
      <c r="Y23" s="30"/>
      <c r="Z23" s="30"/>
      <c r="AA23" s="30"/>
      <c r="AB23" s="30"/>
      <c r="AC23" s="30"/>
      <c r="AD23" s="31"/>
      <c r="AE23" s="31"/>
      <c r="AF23" s="31"/>
      <c r="AG23" s="31"/>
      <c r="AH23" s="31"/>
      <c r="AI23" s="31"/>
      <c r="AJ23" s="31" t="n">
        <f aca="false">SUM(V23:AG23)</f>
        <v>0</v>
      </c>
      <c r="AK23" s="31" t="n">
        <f aca="false">SUM(V23:AI23)</f>
        <v>0</v>
      </c>
      <c r="AL23" s="32"/>
      <c r="AM23" s="33"/>
      <c r="AN23" s="34" t="n">
        <f aca="false">S23+AK23</f>
        <v>75</v>
      </c>
      <c r="AO23" s="34" t="n">
        <f aca="false">SUM(U23,AM23)</f>
        <v>3</v>
      </c>
    </row>
    <row r="24" s="35" customFormat="true" ht="15" hidden="false" customHeight="true" outlineLevel="0" collapsed="false">
      <c r="A24" s="26" t="n">
        <v>7</v>
      </c>
      <c r="B24" s="27" t="s">
        <v>38</v>
      </c>
      <c r="C24" s="28" t="s">
        <v>47</v>
      </c>
      <c r="D24" s="30"/>
      <c r="E24" s="30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 t="n">
        <f aca="false">SUM(D24:P24)</f>
        <v>0</v>
      </c>
      <c r="S24" s="31" t="n">
        <f aca="false">SUM(D24:Q24)</f>
        <v>0</v>
      </c>
      <c r="T24" s="32"/>
      <c r="U24" s="33"/>
      <c r="V24" s="30" t="n">
        <v>30</v>
      </c>
      <c r="W24" s="30"/>
      <c r="X24" s="30"/>
      <c r="Y24" s="30"/>
      <c r="Z24" s="30"/>
      <c r="AA24" s="30"/>
      <c r="AB24" s="30"/>
      <c r="AC24" s="30"/>
      <c r="AD24" s="31"/>
      <c r="AE24" s="31"/>
      <c r="AF24" s="31"/>
      <c r="AG24" s="31"/>
      <c r="AH24" s="31"/>
      <c r="AI24" s="31" t="n">
        <v>20</v>
      </c>
      <c r="AJ24" s="31" t="n">
        <f aca="false">SUM(V24:AG24)</f>
        <v>30</v>
      </c>
      <c r="AK24" s="31" t="n">
        <f aca="false">SUM(V24:AI24)</f>
        <v>50</v>
      </c>
      <c r="AL24" s="32" t="s">
        <v>42</v>
      </c>
      <c r="AM24" s="33" t="n">
        <v>2</v>
      </c>
      <c r="AN24" s="34" t="n">
        <f aca="false">S24+AK24</f>
        <v>50</v>
      </c>
      <c r="AO24" s="34" t="n">
        <f aca="false">SUM(U24,AM24)</f>
        <v>2</v>
      </c>
    </row>
    <row r="25" s="36" customFormat="true" ht="15" hidden="false" customHeight="true" outlineLevel="0" collapsed="false">
      <c r="A25" s="26" t="n">
        <v>8</v>
      </c>
      <c r="B25" s="27" t="s">
        <v>38</v>
      </c>
      <c r="C25" s="28" t="s">
        <v>48</v>
      </c>
      <c r="D25" s="30" t="n">
        <v>30</v>
      </c>
      <c r="E25" s="30"/>
      <c r="F25" s="31"/>
      <c r="G25" s="31"/>
      <c r="H25" s="31" t="n">
        <v>70</v>
      </c>
      <c r="I25" s="31"/>
      <c r="J25" s="31"/>
      <c r="K25" s="31"/>
      <c r="L25" s="31"/>
      <c r="M25" s="31"/>
      <c r="N25" s="31"/>
      <c r="O25" s="31"/>
      <c r="P25" s="31"/>
      <c r="Q25" s="31" t="n">
        <v>30</v>
      </c>
      <c r="R25" s="31" t="n">
        <f aca="false">SUM(D25:P25)</f>
        <v>100</v>
      </c>
      <c r="S25" s="31" t="n">
        <f aca="false">SUM(D25:Q25)</f>
        <v>130</v>
      </c>
      <c r="T25" s="32" t="s">
        <v>42</v>
      </c>
      <c r="U25" s="33" t="n">
        <v>4.5</v>
      </c>
      <c r="V25" s="30" t="n">
        <v>10</v>
      </c>
      <c r="W25" s="30"/>
      <c r="X25" s="30"/>
      <c r="Y25" s="30"/>
      <c r="Z25" s="30" t="n">
        <v>80</v>
      </c>
      <c r="AA25" s="30"/>
      <c r="AB25" s="30"/>
      <c r="AC25" s="30" t="n">
        <v>80</v>
      </c>
      <c r="AD25" s="31"/>
      <c r="AE25" s="31"/>
      <c r="AF25" s="31"/>
      <c r="AG25" s="31"/>
      <c r="AH25" s="31" t="n">
        <v>120</v>
      </c>
      <c r="AI25" s="31" t="n">
        <v>5</v>
      </c>
      <c r="AJ25" s="31" t="n">
        <f aca="false">SUM(V25:AG25)</f>
        <v>170</v>
      </c>
      <c r="AK25" s="31" t="n">
        <f aca="false">SUM(V25:AI25)</f>
        <v>295</v>
      </c>
      <c r="AL25" s="32" t="s">
        <v>40</v>
      </c>
      <c r="AM25" s="33" t="n">
        <v>10.5</v>
      </c>
      <c r="AN25" s="31" t="n">
        <f aca="false">S25+AK25</f>
        <v>425</v>
      </c>
      <c r="AO25" s="33" t="n">
        <f aca="false">SUM(U25,AM25)</f>
        <v>15</v>
      </c>
    </row>
    <row r="26" s="36" customFormat="true" ht="15" hidden="false" customHeight="true" outlineLevel="0" collapsed="false">
      <c r="A26" s="26" t="n">
        <v>0</v>
      </c>
      <c r="B26" s="27" t="s">
        <v>38</v>
      </c>
      <c r="C26" s="28" t="s">
        <v>49</v>
      </c>
      <c r="D26" s="30"/>
      <c r="E26" s="30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2"/>
      <c r="U26" s="33"/>
      <c r="V26" s="30" t="n">
        <v>15</v>
      </c>
      <c r="W26" s="30" t="n">
        <v>15</v>
      </c>
      <c r="X26" s="30"/>
      <c r="Y26" s="30"/>
      <c r="Z26" s="30"/>
      <c r="AA26" s="30"/>
      <c r="AB26" s="30"/>
      <c r="AC26" s="30"/>
      <c r="AD26" s="31"/>
      <c r="AE26" s="31"/>
      <c r="AF26" s="31"/>
      <c r="AG26" s="31"/>
      <c r="AH26" s="31"/>
      <c r="AI26" s="31" t="n">
        <v>20</v>
      </c>
      <c r="AJ26" s="31" t="n">
        <f aca="false">SUM(V26:AG26)</f>
        <v>30</v>
      </c>
      <c r="AK26" s="31" t="n">
        <f aca="false">SUM(V26:AI26)</f>
        <v>50</v>
      </c>
      <c r="AL26" s="32" t="s">
        <v>42</v>
      </c>
      <c r="AM26" s="33" t="n">
        <v>2</v>
      </c>
      <c r="AN26" s="31" t="n">
        <f aca="false">S26+AK26</f>
        <v>50</v>
      </c>
      <c r="AO26" s="33" t="n">
        <f aca="false">SUM(U26,AM26)</f>
        <v>2</v>
      </c>
    </row>
    <row r="27" s="36" customFormat="true" ht="15" hidden="false" customHeight="true" outlineLevel="0" collapsed="false">
      <c r="A27" s="26" t="n">
        <v>10</v>
      </c>
      <c r="B27" s="27" t="s">
        <v>38</v>
      </c>
      <c r="C27" s="28" t="s">
        <v>50</v>
      </c>
      <c r="D27" s="30"/>
      <c r="E27" s="3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 t="n">
        <f aca="false">SUM(D27:P27)</f>
        <v>0</v>
      </c>
      <c r="S27" s="31" t="n">
        <f aca="false">SUM(D27:Q27)</f>
        <v>0</v>
      </c>
      <c r="T27" s="32"/>
      <c r="U27" s="33"/>
      <c r="V27" s="30" t="n">
        <v>15</v>
      </c>
      <c r="W27" s="30"/>
      <c r="X27" s="30"/>
      <c r="Y27" s="30"/>
      <c r="Z27" s="30"/>
      <c r="AA27" s="30"/>
      <c r="AB27" s="30"/>
      <c r="AC27" s="30" t="n">
        <v>20</v>
      </c>
      <c r="AD27" s="31"/>
      <c r="AE27" s="31"/>
      <c r="AF27" s="31"/>
      <c r="AG27" s="31"/>
      <c r="AH27" s="31"/>
      <c r="AI27" s="31" t="n">
        <v>25</v>
      </c>
      <c r="AJ27" s="31" t="n">
        <f aca="false">SUM(V27:AG27)</f>
        <v>35</v>
      </c>
      <c r="AK27" s="31" t="n">
        <f aca="false">SUM(V27:AI27)</f>
        <v>60</v>
      </c>
      <c r="AL27" s="32" t="s">
        <v>42</v>
      </c>
      <c r="AM27" s="33" t="n">
        <v>2</v>
      </c>
      <c r="AN27" s="31" t="n">
        <f aca="false">S27+AK27</f>
        <v>60</v>
      </c>
      <c r="AO27" s="33" t="n">
        <f aca="false">SUM(U27,AM27)</f>
        <v>2</v>
      </c>
    </row>
    <row r="28" s="36" customFormat="true" ht="15" hidden="false" customHeight="true" outlineLevel="0" collapsed="false">
      <c r="A28" s="26" t="n">
        <v>11</v>
      </c>
      <c r="B28" s="27"/>
      <c r="C28" s="28" t="s">
        <v>51</v>
      </c>
      <c r="D28" s="30" t="n">
        <v>10</v>
      </c>
      <c r="E28" s="30" t="n">
        <v>10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 t="n">
        <v>20</v>
      </c>
      <c r="T28" s="32"/>
      <c r="U28" s="33" t="n">
        <v>1</v>
      </c>
      <c r="V28" s="30"/>
      <c r="W28" s="30"/>
      <c r="X28" s="30"/>
      <c r="Y28" s="30"/>
      <c r="Z28" s="30"/>
      <c r="AA28" s="30"/>
      <c r="AB28" s="30"/>
      <c r="AC28" s="30"/>
      <c r="AD28" s="31"/>
      <c r="AE28" s="31"/>
      <c r="AF28" s="31"/>
      <c r="AG28" s="31"/>
      <c r="AH28" s="31"/>
      <c r="AI28" s="31"/>
      <c r="AJ28" s="31"/>
      <c r="AK28" s="31"/>
      <c r="AL28" s="32"/>
      <c r="AM28" s="33"/>
      <c r="AN28" s="31" t="n">
        <f aca="false">S28+AK28</f>
        <v>20</v>
      </c>
      <c r="AO28" s="33" t="n">
        <f aca="false">SUM(U28,AM28)</f>
        <v>1</v>
      </c>
    </row>
    <row r="29" s="36" customFormat="true" ht="15" hidden="false" customHeight="true" outlineLevel="0" collapsed="false">
      <c r="A29" s="26" t="n">
        <v>12</v>
      </c>
      <c r="B29" s="27" t="s">
        <v>38</v>
      </c>
      <c r="C29" s="28" t="s">
        <v>52</v>
      </c>
      <c r="D29" s="30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 t="n">
        <f aca="false">SUM(D29:P29)</f>
        <v>0</v>
      </c>
      <c r="S29" s="31" t="n">
        <f aca="false">SUM(D29:Q29)</f>
        <v>0</v>
      </c>
      <c r="T29" s="32"/>
      <c r="U29" s="33"/>
      <c r="V29" s="30" t="n">
        <v>10</v>
      </c>
      <c r="W29" s="30"/>
      <c r="X29" s="30"/>
      <c r="Y29" s="30"/>
      <c r="Z29" s="30" t="n">
        <v>20</v>
      </c>
      <c r="AA29" s="30"/>
      <c r="AB29" s="30" t="n">
        <v>20</v>
      </c>
      <c r="AC29" s="30"/>
      <c r="AD29" s="31"/>
      <c r="AE29" s="31"/>
      <c r="AF29" s="31"/>
      <c r="AG29" s="31"/>
      <c r="AH29" s="31"/>
      <c r="AI29" s="31" t="n">
        <v>5</v>
      </c>
      <c r="AJ29" s="31" t="n">
        <f aca="false">SUM(V29:AG29)</f>
        <v>50</v>
      </c>
      <c r="AK29" s="31" t="n">
        <f aca="false">SUM(V29:AI29)</f>
        <v>55</v>
      </c>
      <c r="AL29" s="32" t="s">
        <v>40</v>
      </c>
      <c r="AM29" s="33" t="n">
        <v>2</v>
      </c>
      <c r="AN29" s="31" t="n">
        <f aca="false">S29+AK29</f>
        <v>55</v>
      </c>
      <c r="AO29" s="33" t="n">
        <f aca="false">SUM(U29,AM29)</f>
        <v>2</v>
      </c>
    </row>
    <row r="30" customFormat="false" ht="31.5" hidden="false" customHeight="true" outlineLevel="0" collapsed="false">
      <c r="A30" s="26" t="n">
        <v>13</v>
      </c>
      <c r="B30" s="27" t="s">
        <v>38</v>
      </c>
      <c r="C30" s="37" t="s">
        <v>53</v>
      </c>
      <c r="D30" s="30"/>
      <c r="E30" s="30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2"/>
      <c r="U30" s="33"/>
      <c r="V30" s="30" t="n">
        <v>25</v>
      </c>
      <c r="W30" s="31" t="n">
        <v>15</v>
      </c>
      <c r="X30" s="30"/>
      <c r="Y30" s="30"/>
      <c r="Z30" s="30"/>
      <c r="AA30" s="30"/>
      <c r="AB30" s="30"/>
      <c r="AC30" s="30"/>
      <c r="AD30" s="31"/>
      <c r="AE30" s="31"/>
      <c r="AF30" s="31"/>
      <c r="AG30" s="31"/>
      <c r="AH30" s="31"/>
      <c r="AI30" s="6"/>
      <c r="AJ30" s="31" t="n">
        <f aca="false">SUM(V30:AG30)</f>
        <v>40</v>
      </c>
      <c r="AK30" s="31" t="n">
        <f aca="false">SUM(V30:AH30)</f>
        <v>40</v>
      </c>
      <c r="AL30" s="38" t="s">
        <v>42</v>
      </c>
      <c r="AM30" s="34" t="n">
        <v>1.5</v>
      </c>
      <c r="AN30" s="31" t="n">
        <f aca="false">S30+AK30</f>
        <v>40</v>
      </c>
      <c r="AO30" s="33" t="n">
        <f aca="false">SUM(U30,AM30)</f>
        <v>1.5</v>
      </c>
    </row>
    <row r="31" customFormat="false" ht="27.75" hidden="false" customHeight="true" outlineLevel="0" collapsed="false">
      <c r="A31" s="26" t="n">
        <v>14</v>
      </c>
      <c r="B31" s="27" t="s">
        <v>38</v>
      </c>
      <c r="C31" s="37" t="s">
        <v>54</v>
      </c>
      <c r="D31" s="30" t="n">
        <v>10</v>
      </c>
      <c r="E31" s="30" t="n">
        <v>10</v>
      </c>
      <c r="F31" s="31"/>
      <c r="G31" s="31"/>
      <c r="H31" s="31" t="n">
        <v>6</v>
      </c>
      <c r="I31" s="31"/>
      <c r="J31" s="31"/>
      <c r="K31" s="31"/>
      <c r="L31" s="31"/>
      <c r="M31" s="31"/>
      <c r="N31" s="31"/>
      <c r="O31" s="31"/>
      <c r="P31" s="31"/>
      <c r="Q31" s="31" t="n">
        <v>20</v>
      </c>
      <c r="R31" s="31" t="n">
        <f aca="false">SUM(D31:P31)</f>
        <v>26</v>
      </c>
      <c r="S31" s="31" t="n">
        <f aca="false">SUM(D31:Q31)</f>
        <v>46</v>
      </c>
      <c r="T31" s="32" t="s">
        <v>42</v>
      </c>
      <c r="U31" s="33" t="n">
        <v>1.5</v>
      </c>
      <c r="V31" s="30"/>
      <c r="W31" s="30"/>
      <c r="X31" s="30"/>
      <c r="Y31" s="30"/>
      <c r="Z31" s="30"/>
      <c r="AA31" s="30"/>
      <c r="AB31" s="30"/>
      <c r="AC31" s="30"/>
      <c r="AD31" s="31"/>
      <c r="AE31" s="31"/>
      <c r="AF31" s="31"/>
      <c r="AG31" s="31"/>
      <c r="AH31" s="31"/>
      <c r="AI31" s="31"/>
      <c r="AJ31" s="31" t="n">
        <f aca="false">SUM(V31:AG31)</f>
        <v>0</v>
      </c>
      <c r="AK31" s="31" t="n">
        <f aca="false">SUM(V31:AI31)</f>
        <v>0</v>
      </c>
      <c r="AL31" s="32"/>
      <c r="AM31" s="33"/>
      <c r="AN31" s="31" t="n">
        <f aca="false">S31+AK31</f>
        <v>46</v>
      </c>
      <c r="AO31" s="33" t="n">
        <f aca="false">SUM(U31,AM31)</f>
        <v>1.5</v>
      </c>
    </row>
    <row r="32" customFormat="false" ht="37.5" hidden="false" customHeight="true" outlineLevel="0" collapsed="false">
      <c r="A32" s="26" t="n">
        <v>15</v>
      </c>
      <c r="B32" s="27" t="s">
        <v>38</v>
      </c>
      <c r="C32" s="37" t="s">
        <v>55</v>
      </c>
      <c r="D32" s="30"/>
      <c r="E32" s="30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 t="n">
        <f aca="false">SUM(D32:P32)</f>
        <v>0</v>
      </c>
      <c r="S32" s="31" t="n">
        <f aca="false">SUM(D32:Q32)</f>
        <v>0</v>
      </c>
      <c r="T32" s="32"/>
      <c r="U32" s="33"/>
      <c r="V32" s="30" t="n">
        <v>25</v>
      </c>
      <c r="W32" s="30"/>
      <c r="X32" s="30"/>
      <c r="Y32" s="30"/>
      <c r="Z32" s="30"/>
      <c r="AA32" s="30"/>
      <c r="AB32" s="30"/>
      <c r="AC32" s="30"/>
      <c r="AD32" s="31"/>
      <c r="AE32" s="31"/>
      <c r="AF32" s="31"/>
      <c r="AG32" s="31"/>
      <c r="AH32" s="31"/>
      <c r="AI32" s="31" t="n">
        <v>10</v>
      </c>
      <c r="AJ32" s="31" t="n">
        <f aca="false">SUM(V32:AG32)</f>
        <v>25</v>
      </c>
      <c r="AK32" s="31" t="n">
        <f aca="false">SUM(V32:AI32)</f>
        <v>35</v>
      </c>
      <c r="AL32" s="32" t="s">
        <v>42</v>
      </c>
      <c r="AM32" s="33" t="n">
        <v>1</v>
      </c>
      <c r="AN32" s="31" t="n">
        <f aca="false">S32+AK32</f>
        <v>35</v>
      </c>
      <c r="AO32" s="33" t="n">
        <f aca="false">SUM(U32,AM32)</f>
        <v>1</v>
      </c>
    </row>
    <row r="33" customFormat="false" ht="42" hidden="false" customHeight="true" outlineLevel="0" collapsed="false">
      <c r="A33" s="26" t="n">
        <v>16</v>
      </c>
      <c r="B33" s="27" t="s">
        <v>38</v>
      </c>
      <c r="C33" s="37" t="s">
        <v>56</v>
      </c>
      <c r="D33" s="30"/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 t="n">
        <f aca="false">SUM(D33:P33)</f>
        <v>0</v>
      </c>
      <c r="S33" s="31" t="n">
        <f aca="false">SUM(D33:Q33)</f>
        <v>0</v>
      </c>
      <c r="T33" s="32"/>
      <c r="U33" s="33"/>
      <c r="V33" s="30" t="n">
        <v>25</v>
      </c>
      <c r="W33" s="30"/>
      <c r="X33" s="30"/>
      <c r="Y33" s="30"/>
      <c r="Z33" s="30"/>
      <c r="AA33" s="30"/>
      <c r="AB33" s="30"/>
      <c r="AC33" s="30"/>
      <c r="AD33" s="31"/>
      <c r="AE33" s="31"/>
      <c r="AF33" s="31"/>
      <c r="AG33" s="31"/>
      <c r="AH33" s="31"/>
      <c r="AI33" s="31" t="n">
        <v>15</v>
      </c>
      <c r="AJ33" s="31" t="n">
        <f aca="false">SUM(V33:AG33)</f>
        <v>25</v>
      </c>
      <c r="AK33" s="31" t="n">
        <f aca="false">SUM(V33:AI33)</f>
        <v>40</v>
      </c>
      <c r="AL33" s="32" t="s">
        <v>42</v>
      </c>
      <c r="AM33" s="33" t="n">
        <v>1.5</v>
      </c>
      <c r="AN33" s="31" t="n">
        <f aca="false">S33+AK33</f>
        <v>40</v>
      </c>
      <c r="AO33" s="33" t="n">
        <f aca="false">SUM(U33,AM33)</f>
        <v>1.5</v>
      </c>
    </row>
    <row r="34" customFormat="false" ht="15" hidden="false" customHeight="true" outlineLevel="0" collapsed="false">
      <c r="A34" s="26" t="n">
        <v>17</v>
      </c>
      <c r="B34" s="27" t="s">
        <v>38</v>
      </c>
      <c r="C34" s="28" t="s">
        <v>57</v>
      </c>
      <c r="D34" s="30"/>
      <c r="E34" s="30"/>
      <c r="F34" s="31"/>
      <c r="G34" s="31"/>
      <c r="H34" s="31"/>
      <c r="I34" s="31"/>
      <c r="J34" s="31"/>
      <c r="K34" s="31"/>
      <c r="L34" s="31"/>
      <c r="M34" s="31" t="n">
        <v>30</v>
      </c>
      <c r="N34" s="31"/>
      <c r="O34" s="31"/>
      <c r="P34" s="31"/>
      <c r="Q34" s="31"/>
      <c r="R34" s="31" t="n">
        <f aca="false">SUM(D34:P34)</f>
        <v>30</v>
      </c>
      <c r="S34" s="31" t="n">
        <f aca="false">SUM(D34:Q34)</f>
        <v>30</v>
      </c>
      <c r="T34" s="32" t="s">
        <v>42</v>
      </c>
      <c r="U34" s="33" t="n">
        <v>1</v>
      </c>
      <c r="V34" s="30"/>
      <c r="W34" s="30"/>
      <c r="X34" s="30"/>
      <c r="Y34" s="30"/>
      <c r="Z34" s="30"/>
      <c r="AA34" s="30"/>
      <c r="AB34" s="30"/>
      <c r="AC34" s="30"/>
      <c r="AD34" s="31"/>
      <c r="AE34" s="31" t="n">
        <v>30</v>
      </c>
      <c r="AF34" s="31"/>
      <c r="AG34" s="31"/>
      <c r="AH34" s="31"/>
      <c r="AI34" s="31"/>
      <c r="AJ34" s="31" t="n">
        <f aca="false">SUM(V34:AG34)</f>
        <v>30</v>
      </c>
      <c r="AK34" s="31" t="n">
        <f aca="false">SUM(V34:AI34)</f>
        <v>30</v>
      </c>
      <c r="AL34" s="32" t="s">
        <v>42</v>
      </c>
      <c r="AM34" s="33" t="n">
        <v>1</v>
      </c>
      <c r="AN34" s="31" t="n">
        <f aca="false">S34+AK34</f>
        <v>60</v>
      </c>
      <c r="AO34" s="33" t="n">
        <f aca="false">SUM(U34,AM34)</f>
        <v>2</v>
      </c>
    </row>
    <row r="35" customFormat="false" ht="15" hidden="false" customHeight="true" outlineLevel="0" collapsed="false">
      <c r="A35" s="26" t="n">
        <v>18</v>
      </c>
      <c r="B35" s="27" t="s">
        <v>38</v>
      </c>
      <c r="C35" s="28" t="s">
        <v>58</v>
      </c>
      <c r="D35" s="30" t="n">
        <v>20</v>
      </c>
      <c r="E35" s="30" t="n">
        <v>10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 t="n">
        <v>20</v>
      </c>
      <c r="R35" s="31" t="n">
        <f aca="false">SUM(D35:P35)</f>
        <v>30</v>
      </c>
      <c r="S35" s="31" t="n">
        <f aca="false">SUM(D35:Q35)</f>
        <v>50</v>
      </c>
      <c r="T35" s="32" t="s">
        <v>42</v>
      </c>
      <c r="U35" s="33" t="n">
        <v>2</v>
      </c>
      <c r="V35" s="30"/>
      <c r="W35" s="30"/>
      <c r="X35" s="30"/>
      <c r="Y35" s="30"/>
      <c r="Z35" s="30"/>
      <c r="AA35" s="30"/>
      <c r="AB35" s="30"/>
      <c r="AC35" s="30"/>
      <c r="AD35" s="31"/>
      <c r="AE35" s="31"/>
      <c r="AF35" s="31"/>
      <c r="AG35" s="31"/>
      <c r="AH35" s="31"/>
      <c r="AI35" s="31"/>
      <c r="AJ35" s="31" t="n">
        <f aca="false">SUM(V35:AG35)</f>
        <v>0</v>
      </c>
      <c r="AK35" s="31" t="n">
        <f aca="false">SUM(V35:AI35)</f>
        <v>0</v>
      </c>
      <c r="AL35" s="32"/>
      <c r="AM35" s="33"/>
      <c r="AN35" s="31" t="n">
        <f aca="false">S35+AK35</f>
        <v>50</v>
      </c>
      <c r="AO35" s="33" t="n">
        <f aca="false">SUM(U35,AM35)</f>
        <v>2</v>
      </c>
    </row>
    <row r="36" customFormat="false" ht="15" hidden="false" customHeight="true" outlineLevel="0" collapsed="false">
      <c r="A36" s="26" t="n">
        <v>19</v>
      </c>
      <c r="B36" s="27" t="s">
        <v>38</v>
      </c>
      <c r="C36" s="28" t="s">
        <v>59</v>
      </c>
      <c r="D36" s="30" t="n">
        <v>25</v>
      </c>
      <c r="E36" s="30" t="n">
        <v>20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 t="n">
        <v>15</v>
      </c>
      <c r="R36" s="31" t="n">
        <f aca="false">SUM(D36:P36)</f>
        <v>45</v>
      </c>
      <c r="S36" s="31" t="n">
        <f aca="false">SUM(D36:Q36)</f>
        <v>60</v>
      </c>
      <c r="T36" s="32" t="s">
        <v>42</v>
      </c>
      <c r="U36" s="33" t="n">
        <v>2.5</v>
      </c>
      <c r="V36" s="30"/>
      <c r="W36" s="30"/>
      <c r="X36" s="30"/>
      <c r="Y36" s="30"/>
      <c r="Z36" s="30"/>
      <c r="AA36" s="30"/>
      <c r="AB36" s="30"/>
      <c r="AC36" s="30"/>
      <c r="AD36" s="31"/>
      <c r="AE36" s="31"/>
      <c r="AF36" s="31"/>
      <c r="AG36" s="31"/>
      <c r="AH36" s="31"/>
      <c r="AI36" s="31"/>
      <c r="AJ36" s="31" t="n">
        <f aca="false">SUM(V36:AG36)</f>
        <v>0</v>
      </c>
      <c r="AK36" s="31" t="n">
        <f aca="false">SUM(V36:AI36)</f>
        <v>0</v>
      </c>
      <c r="AL36" s="32"/>
      <c r="AM36" s="33"/>
      <c r="AN36" s="31" t="n">
        <f aca="false">S36+AK36</f>
        <v>60</v>
      </c>
      <c r="AO36" s="33" t="n">
        <f aca="false">SUM(U36,AM36)</f>
        <v>2.5</v>
      </c>
    </row>
    <row r="37" customFormat="false" ht="15" hidden="false" customHeight="true" outlineLevel="0" collapsed="false">
      <c r="A37" s="26" t="n">
        <v>20</v>
      </c>
      <c r="B37" s="27" t="s">
        <v>38</v>
      </c>
      <c r="C37" s="28" t="s">
        <v>60</v>
      </c>
      <c r="D37" s="30" t="n">
        <v>25</v>
      </c>
      <c r="E37" s="30" t="n">
        <v>10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 t="n">
        <v>15</v>
      </c>
      <c r="R37" s="31" t="n">
        <f aca="false">SUM(D37:P37)</f>
        <v>35</v>
      </c>
      <c r="S37" s="31" t="n">
        <f aca="false">SUM(D37:Q37)</f>
        <v>50</v>
      </c>
      <c r="T37" s="32" t="s">
        <v>42</v>
      </c>
      <c r="U37" s="33" t="n">
        <v>2</v>
      </c>
      <c r="V37" s="30"/>
      <c r="W37" s="30"/>
      <c r="X37" s="30"/>
      <c r="Y37" s="30"/>
      <c r="Z37" s="30"/>
      <c r="AA37" s="30"/>
      <c r="AB37" s="30"/>
      <c r="AC37" s="30"/>
      <c r="AD37" s="31"/>
      <c r="AE37" s="31"/>
      <c r="AF37" s="31"/>
      <c r="AG37" s="31"/>
      <c r="AH37" s="31"/>
      <c r="AI37" s="31"/>
      <c r="AJ37" s="31" t="n">
        <f aca="false">SUM(V37:AG37)</f>
        <v>0</v>
      </c>
      <c r="AK37" s="31" t="n">
        <f aca="false">SUM(V37:AI37)</f>
        <v>0</v>
      </c>
      <c r="AL37" s="32"/>
      <c r="AM37" s="33"/>
      <c r="AN37" s="31" t="n">
        <f aca="false">S37+AK37</f>
        <v>50</v>
      </c>
      <c r="AO37" s="33" t="n">
        <f aca="false">SUM(U37,AM37)</f>
        <v>2</v>
      </c>
    </row>
    <row r="38" customFormat="false" ht="15" hidden="false" customHeight="true" outlineLevel="0" collapsed="false">
      <c r="A38" s="26" t="n">
        <v>21</v>
      </c>
      <c r="B38" s="27" t="s">
        <v>38</v>
      </c>
      <c r="C38" s="28" t="s">
        <v>61</v>
      </c>
      <c r="D38" s="30" t="n">
        <v>20</v>
      </c>
      <c r="E38" s="30" t="n">
        <v>25</v>
      </c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 t="n">
        <v>15</v>
      </c>
      <c r="R38" s="31" t="n">
        <f aca="false">SUM(D38:P38)</f>
        <v>45</v>
      </c>
      <c r="S38" s="31" t="n">
        <f aca="false">SUM(D38:Q38)</f>
        <v>60</v>
      </c>
      <c r="T38" s="32" t="s">
        <v>42</v>
      </c>
      <c r="U38" s="33" t="n">
        <v>2.5</v>
      </c>
      <c r="V38" s="30"/>
      <c r="W38" s="30"/>
      <c r="X38" s="30"/>
      <c r="Y38" s="30"/>
      <c r="Z38" s="30"/>
      <c r="AA38" s="30"/>
      <c r="AB38" s="30"/>
      <c r="AC38" s="30"/>
      <c r="AD38" s="31"/>
      <c r="AE38" s="31"/>
      <c r="AF38" s="31"/>
      <c r="AG38" s="31"/>
      <c r="AH38" s="31"/>
      <c r="AI38" s="31"/>
      <c r="AJ38" s="31" t="n">
        <f aca="false">SUM(V38:AG38)</f>
        <v>0</v>
      </c>
      <c r="AK38" s="31" t="n">
        <f aca="false">SUM(V38:AI38)</f>
        <v>0</v>
      </c>
      <c r="AL38" s="32"/>
      <c r="AM38" s="33"/>
      <c r="AN38" s="31" t="n">
        <f aca="false">S38+AK38</f>
        <v>60</v>
      </c>
      <c r="AO38" s="33" t="n">
        <f aca="false">SUM(U38,AM38)</f>
        <v>2.5</v>
      </c>
    </row>
    <row r="39" customFormat="false" ht="15.75" hidden="false" customHeight="true" outlineLevel="0" collapsed="false">
      <c r="A39" s="26" t="n">
        <v>22</v>
      </c>
      <c r="B39" s="27" t="s">
        <v>38</v>
      </c>
      <c r="C39" s="28" t="s">
        <v>62</v>
      </c>
      <c r="D39" s="30" t="n">
        <v>15</v>
      </c>
      <c r="E39" s="30" t="n">
        <v>10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 t="n">
        <v>25</v>
      </c>
      <c r="R39" s="31" t="n">
        <f aca="false">SUM(D39:P39)</f>
        <v>25</v>
      </c>
      <c r="S39" s="31" t="n">
        <f aca="false">SUM(D39:Q39)</f>
        <v>50</v>
      </c>
      <c r="T39" s="32" t="s">
        <v>42</v>
      </c>
      <c r="U39" s="33" t="n">
        <v>2</v>
      </c>
      <c r="V39" s="30" t="n">
        <v>15</v>
      </c>
      <c r="W39" s="30"/>
      <c r="X39" s="30"/>
      <c r="Y39" s="30"/>
      <c r="Z39" s="30"/>
      <c r="AA39" s="30"/>
      <c r="AB39" s="30"/>
      <c r="AC39" s="30"/>
      <c r="AD39" s="31"/>
      <c r="AE39" s="31"/>
      <c r="AF39" s="31"/>
      <c r="AG39" s="31"/>
      <c r="AH39" s="31"/>
      <c r="AI39" s="31" t="n">
        <v>15</v>
      </c>
      <c r="AJ39" s="31" t="n">
        <f aca="false">SUM(V39:AG39)</f>
        <v>15</v>
      </c>
      <c r="AK39" s="31" t="n">
        <f aca="false">SUM(V39:AI39)</f>
        <v>30</v>
      </c>
      <c r="AL39" s="32" t="s">
        <v>42</v>
      </c>
      <c r="AM39" s="33" t="n">
        <v>1</v>
      </c>
      <c r="AN39" s="31" t="n">
        <f aca="false">S39+AK39</f>
        <v>80</v>
      </c>
      <c r="AO39" s="33" t="n">
        <f aca="false">SUM(U39,AM39)</f>
        <v>3</v>
      </c>
    </row>
    <row r="40" s="3" customFormat="true" ht="15.75" hidden="false" customHeight="true" outlineLevel="0" collapsed="false">
      <c r="A40" s="39" t="n">
        <v>23</v>
      </c>
      <c r="B40" s="40" t="s">
        <v>38</v>
      </c>
      <c r="C40" s="37" t="s">
        <v>63</v>
      </c>
      <c r="D40" s="30"/>
      <c r="E40" s="30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2"/>
      <c r="U40" s="33"/>
      <c r="V40" s="30"/>
      <c r="W40" s="30"/>
      <c r="X40" s="30"/>
      <c r="Y40" s="30"/>
      <c r="Z40" s="30"/>
      <c r="AA40" s="30"/>
      <c r="AB40" s="30"/>
      <c r="AC40" s="30"/>
      <c r="AD40" s="31"/>
      <c r="AE40" s="31"/>
      <c r="AF40" s="31"/>
      <c r="AG40" s="31" t="n">
        <v>15</v>
      </c>
      <c r="AH40" s="31"/>
      <c r="AI40" s="31"/>
      <c r="AJ40" s="31"/>
      <c r="AK40" s="31" t="n">
        <f aca="false">SUM(V40:AI40)</f>
        <v>15</v>
      </c>
      <c r="AL40" s="32"/>
      <c r="AM40" s="33"/>
      <c r="AN40" s="31" t="n">
        <f aca="false">S40+AK40</f>
        <v>15</v>
      </c>
      <c r="AO40" s="41" t="n">
        <f aca="false">SUM(U40,AM40)</f>
        <v>0</v>
      </c>
    </row>
    <row r="41" customFormat="false" ht="15" hidden="false" customHeight="true" outlineLevel="0" collapsed="false">
      <c r="A41" s="42" t="s">
        <v>64</v>
      </c>
      <c r="B41" s="42"/>
      <c r="C41" s="42"/>
      <c r="D41" s="43" t="n">
        <f aca="false">SUM(D18:D40)</f>
        <v>280</v>
      </c>
      <c r="E41" s="43" t="n">
        <f aca="false">SUM(E18:E40)</f>
        <v>165</v>
      </c>
      <c r="F41" s="43" t="n">
        <f aca="false">SUM(F18:F40)</f>
        <v>0</v>
      </c>
      <c r="G41" s="43" t="n">
        <f aca="false">SUM(G18:G40)</f>
        <v>0</v>
      </c>
      <c r="H41" s="43" t="n">
        <f aca="false">SUM(H18:H40)</f>
        <v>76</v>
      </c>
      <c r="I41" s="43" t="n">
        <f aca="false">SUM(I18:I40)</f>
        <v>20</v>
      </c>
      <c r="J41" s="43" t="n">
        <f aca="false">SUM(J18:J40)</f>
        <v>0</v>
      </c>
      <c r="K41" s="43" t="n">
        <f aca="false">SUM(K18:K40)</f>
        <v>0</v>
      </c>
      <c r="L41" s="43" t="n">
        <f aca="false">SUM(L18:L40)</f>
        <v>0</v>
      </c>
      <c r="M41" s="43" t="n">
        <f aca="false">SUM(M18:M40)</f>
        <v>30</v>
      </c>
      <c r="N41" s="43" t="n">
        <f aca="false">SUM(N18:N40)</f>
        <v>0</v>
      </c>
      <c r="O41" s="43" t="n">
        <f aca="false">SUM(O18:O40)</f>
        <v>0</v>
      </c>
      <c r="P41" s="43" t="n">
        <f aca="false">SUM(P18:P40)</f>
        <v>0</v>
      </c>
      <c r="Q41" s="43" t="n">
        <f aca="false">SUM(Q18:Q40)</f>
        <v>200</v>
      </c>
      <c r="R41" s="43" t="n">
        <f aca="false">SUM(R18:R40)</f>
        <v>551</v>
      </c>
      <c r="S41" s="43" t="n">
        <f aca="false">SUM(S18:S40)</f>
        <v>771</v>
      </c>
      <c r="T41" s="43"/>
      <c r="U41" s="43" t="n">
        <f aca="false">SUM(U18:U40)</f>
        <v>30</v>
      </c>
      <c r="V41" s="43" t="n">
        <f aca="false">SUM(V18:V40)</f>
        <v>240</v>
      </c>
      <c r="W41" s="43" t="n">
        <f aca="false">SUM(W18:W40)</f>
        <v>30</v>
      </c>
      <c r="X41" s="43" t="n">
        <f aca="false">SUM(X18:X40)</f>
        <v>0</v>
      </c>
      <c r="Y41" s="43" t="n">
        <f aca="false">SUM(Y18:Y40)</f>
        <v>40</v>
      </c>
      <c r="Z41" s="43" t="n">
        <f aca="false">SUM(Z18:Z40)</f>
        <v>100</v>
      </c>
      <c r="AA41" s="43" t="n">
        <f aca="false">SUM(AA18:AA40)</f>
        <v>0</v>
      </c>
      <c r="AB41" s="43" t="n">
        <f aca="false">SUM(AB18:AB40)</f>
        <v>20</v>
      </c>
      <c r="AC41" s="43" t="n">
        <f aca="false">SUM(AC18:AC40)</f>
        <v>100</v>
      </c>
      <c r="AD41" s="43" t="n">
        <f aca="false">SUM(AD18:AD40)</f>
        <v>0</v>
      </c>
      <c r="AE41" s="43" t="n">
        <f aca="false">SUM(AE18:AE40)</f>
        <v>30</v>
      </c>
      <c r="AF41" s="43" t="n">
        <f aca="false">SUM(AF18:AF40)</f>
        <v>0</v>
      </c>
      <c r="AG41" s="43" t="n">
        <v>15</v>
      </c>
      <c r="AH41" s="43" t="n">
        <f aca="false">SUM(AH18:AH40)</f>
        <v>120</v>
      </c>
      <c r="AI41" s="43" t="n">
        <f aca="false">SUM(AI18:AI40)</f>
        <v>145</v>
      </c>
      <c r="AJ41" s="43" t="n">
        <f aca="false">SUM(AJ18:AJ40)</f>
        <v>560</v>
      </c>
      <c r="AK41" s="43" t="n">
        <f aca="false">SUM(AK18:AK40)</f>
        <v>840</v>
      </c>
      <c r="AL41" s="43"/>
      <c r="AM41" s="43" t="n">
        <f aca="false">SUM(AM18:AM40)</f>
        <v>30</v>
      </c>
      <c r="AN41" s="44" t="n">
        <f aca="false">SUM(S41,AK41)</f>
        <v>1611</v>
      </c>
      <c r="AO41" s="44" t="n">
        <f aca="false">SUM(AO18:AO40)</f>
        <v>60</v>
      </c>
    </row>
    <row r="42" customFormat="false" ht="12.75" hidden="false" customHeight="false" outlineLevel="0" collapsed="false">
      <c r="A42" s="6"/>
      <c r="B42" s="6"/>
      <c r="C42" s="45" t="s">
        <v>65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</row>
    <row r="43" customFormat="false" ht="12.75" hidden="false" customHeight="false" outlineLevel="0" collapsed="false">
      <c r="A43" s="6"/>
      <c r="B43" s="6"/>
      <c r="C43" s="45" t="s">
        <v>66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customFormat="false" ht="12.75" hidden="false" customHeight="false" outlineLevel="0" collapsed="false">
      <c r="A44" s="6"/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customFormat="false" ht="12.75" hidden="false" customHeight="false" outlineLevel="0" collapsed="false">
      <c r="A45" s="6"/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</row>
    <row r="46" customFormat="false" ht="12.75" hidden="false" customHeight="false" outlineLevel="0" collapsed="false">
      <c r="A46" s="6"/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46" t="s">
        <v>67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 t="s">
        <v>68</v>
      </c>
      <c r="AG46" s="6"/>
      <c r="AH46" s="6"/>
      <c r="AI46" s="6"/>
      <c r="AJ46" s="6"/>
      <c r="AK46" s="6"/>
      <c r="AL46" s="6"/>
      <c r="AM46" s="6"/>
      <c r="AN46" s="6"/>
      <c r="AO46" s="6"/>
    </row>
    <row r="47" customFormat="false" ht="12.75" hidden="false" customHeight="false" outlineLevel="0" collapsed="false">
      <c r="A47" s="6"/>
      <c r="B47" s="6"/>
      <c r="C47" s="7" t="s">
        <v>69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 t="s">
        <v>70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47" t="s">
        <v>70</v>
      </c>
      <c r="AG47" s="47"/>
      <c r="AH47" s="47"/>
      <c r="AI47" s="47"/>
      <c r="AJ47" s="47"/>
      <c r="AK47" s="47"/>
      <c r="AL47" s="47"/>
      <c r="AM47" s="6"/>
      <c r="AN47" s="6"/>
      <c r="AO47" s="6"/>
    </row>
    <row r="48" customFormat="false" ht="12.75" hidden="false" customHeight="false" outlineLevel="0" collapsed="false">
      <c r="A48" s="6"/>
      <c r="B48" s="6"/>
      <c r="C48" s="48" t="s">
        <v>71</v>
      </c>
      <c r="D48" s="6"/>
      <c r="E48" s="6"/>
      <c r="F48" s="6"/>
      <c r="G48" s="6"/>
      <c r="H48" s="6"/>
      <c r="I48" s="6"/>
      <c r="J48" s="6"/>
      <c r="K48" s="6"/>
      <c r="L48" s="6"/>
      <c r="M48" s="7"/>
      <c r="N48" s="6"/>
      <c r="O48" s="47" t="s">
        <v>72</v>
      </c>
      <c r="P48" s="47"/>
      <c r="Q48" s="47"/>
      <c r="R48" s="47"/>
      <c r="S48" s="47"/>
      <c r="T48" s="47"/>
      <c r="U48" s="47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47" t="s">
        <v>73</v>
      </c>
      <c r="AG48" s="47"/>
      <c r="AH48" s="47"/>
      <c r="AI48" s="47"/>
      <c r="AJ48" s="47"/>
      <c r="AK48" s="47"/>
      <c r="AL48" s="47"/>
      <c r="AM48" s="6"/>
      <c r="AN48" s="6"/>
      <c r="AO48" s="6"/>
    </row>
    <row r="49" customFormat="false" ht="12.75" hidden="false" customHeight="false" outlineLevel="0" collapsed="false">
      <c r="A49" s="6"/>
      <c r="B49" s="6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</row>
    <row r="50" customFormat="false" ht="12.75" hidden="false" customHeight="false" outlineLevel="0" collapsed="false">
      <c r="A50" s="6"/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</row>
    <row r="51" customFormat="false" ht="12.75" hidden="false" customHeight="false" outlineLevel="0" collapsed="false">
      <c r="A51" s="6"/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</row>
    <row r="52" customFormat="false" ht="12.75" hidden="false" customHeight="false" outlineLevel="0" collapsed="false">
      <c r="A52" s="6"/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</row>
    <row r="53" customFormat="false" ht="12.75" hidden="false" customHeight="false" outlineLevel="0" collapsed="false">
      <c r="A53" s="6"/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4" customFormat="false" ht="12.75" hidden="false" customHeight="false" outlineLevel="0" collapsed="false">
      <c r="A54" s="6"/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</row>
    <row r="55" customFormat="false" ht="12.75" hidden="false" customHeight="false" outlineLevel="0" collapsed="false">
      <c r="A55" s="6"/>
      <c r="B55" s="6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</row>
    <row r="56" customFormat="false" ht="12.75" hidden="false" customHeight="false" outlineLevel="0" collapsed="false">
      <c r="A56" s="6"/>
      <c r="B56" s="6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</row>
    <row r="57" customFormat="false" ht="12.75" hidden="false" customHeight="false" outlineLevel="0" collapsed="false">
      <c r="A57" s="6"/>
      <c r="B57" s="6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</row>
    <row r="58" customFormat="false" ht="12.75" hidden="false" customHeight="false" outlineLevel="0" collapsed="false">
      <c r="A58" s="6"/>
      <c r="B58" s="6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</row>
    <row r="59" customFormat="false" ht="12.75" hidden="false" customHeight="false" outlineLevel="0" collapsed="false">
      <c r="A59" s="6"/>
      <c r="B59" s="6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</row>
    <row r="60" customFormat="false" ht="12.75" hidden="false" customHeight="false" outlineLevel="0" collapsed="false">
      <c r="A60" s="6"/>
      <c r="B60" s="6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</row>
    <row r="61" customFormat="false" ht="12.75" hidden="false" customHeight="false" outlineLevel="0" collapsed="false">
      <c r="A61" s="6"/>
      <c r="B61" s="6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</row>
    <row r="62" customFormat="false" ht="12.75" hidden="false" customHeight="false" outlineLevel="0" collapsed="false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</row>
    <row r="63" customFormat="false" ht="12.75" hidden="false" customHeight="false" outlineLevel="0" collapsed="false">
      <c r="A63" s="6"/>
      <c r="B63" s="6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</row>
    <row r="64" customFormat="false" ht="12.75" hidden="false" customHeight="false" outlineLevel="0" collapsed="false">
      <c r="A64" s="6"/>
      <c r="B64" s="6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</row>
    <row r="65" customFormat="false" ht="12.75" hidden="false" customHeight="false" outlineLevel="0" collapsed="false">
      <c r="A65" s="6"/>
      <c r="B65" s="6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</row>
    <row r="66" customFormat="false" ht="12.75" hidden="false" customHeight="false" outlineLevel="0" collapsed="false">
      <c r="A66" s="6"/>
      <c r="B66" s="6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</row>
    <row r="67" customFormat="false" ht="12.75" hidden="false" customHeight="false" outlineLevel="0" collapsed="false">
      <c r="A67" s="6"/>
      <c r="B67" s="6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</row>
    <row r="68" customFormat="false" ht="12.75" hidden="false" customHeight="false" outlineLevel="0" collapsed="false">
      <c r="A68" s="6"/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</row>
    <row r="69" customFormat="false" ht="12.75" hidden="false" customHeight="false" outlineLevel="0" collapsed="false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</row>
    <row r="70" customFormat="false" ht="12.75" hidden="false" customHeight="false" outlineLevel="0" collapsed="false">
      <c r="A70" s="6"/>
      <c r="B70" s="6"/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</row>
    <row r="71" customFormat="false" ht="12.75" hidden="false" customHeight="false" outlineLevel="0" collapsed="false">
      <c r="A71" s="6"/>
      <c r="B71" s="6"/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</row>
    <row r="72" customFormat="false" ht="12.75" hidden="false" customHeight="false" outlineLevel="0" collapsed="false">
      <c r="A72" s="6"/>
      <c r="B72" s="6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</row>
    <row r="73" customFormat="false" ht="12.75" hidden="false" customHeight="false" outlineLevel="0" collapsed="false">
      <c r="A73" s="6"/>
      <c r="B73" s="6"/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</row>
    <row r="74" customFormat="false" ht="12.75" hidden="false" customHeight="false" outlineLevel="0" collapsed="false">
      <c r="A74" s="6"/>
      <c r="B74" s="6"/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</row>
    <row r="75" customFormat="false" ht="12.75" hidden="false" customHeight="false" outlineLevel="0" collapsed="false">
      <c r="A75" s="6"/>
      <c r="B75" s="6"/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</row>
    <row r="76" customFormat="false" ht="12.75" hidden="false" customHeight="false" outlineLevel="0" collapsed="false">
      <c r="A76" s="6"/>
      <c r="B76" s="6"/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</row>
    <row r="77" customFormat="false" ht="12.75" hidden="false" customHeight="false" outlineLevel="0" collapsed="false">
      <c r="A77" s="6"/>
      <c r="B77" s="6"/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</row>
    <row r="78" customFormat="false" ht="12.75" hidden="false" customHeight="false" outlineLevel="0" collapsed="false">
      <c r="A78" s="6"/>
      <c r="B78" s="6"/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</row>
    <row r="79" customFormat="false" ht="12.75" hidden="false" customHeight="false" outlineLevel="0" collapsed="false">
      <c r="A79" s="6"/>
      <c r="B79" s="6"/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</row>
    <row r="80" customFormat="false" ht="12.75" hidden="false" customHeight="false" outlineLevel="0" collapsed="false">
      <c r="A80" s="6"/>
      <c r="B80" s="6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</row>
    <row r="81" customFormat="false" ht="12.75" hidden="false" customHeight="false" outlineLevel="0" collapsed="false">
      <c r="A81" s="6"/>
      <c r="B81" s="6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</row>
    <row r="82" customFormat="false" ht="12.75" hidden="false" customHeight="false" outlineLevel="0" collapsed="false">
      <c r="A82" s="6"/>
      <c r="B82" s="6"/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</row>
    <row r="83" customFormat="false" ht="12.75" hidden="false" customHeight="false" outlineLevel="0" collapsed="false">
      <c r="A83" s="6"/>
      <c r="B83" s="6"/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</row>
    <row r="84" customFormat="false" ht="12.75" hidden="false" customHeight="false" outlineLevel="0" collapsed="false">
      <c r="A84" s="6"/>
      <c r="B84" s="6"/>
      <c r="C84" s="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</row>
    <row r="85" customFormat="false" ht="12.75" hidden="false" customHeight="false" outlineLevel="0" collapsed="false">
      <c r="A85" s="6"/>
      <c r="B85" s="6"/>
      <c r="C85" s="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</row>
    <row r="86" customFormat="false" ht="12.75" hidden="false" customHeight="false" outlineLevel="0" collapsed="false">
      <c r="A86" s="6"/>
      <c r="B86" s="6"/>
      <c r="C86" s="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</row>
    <row r="87" customFormat="false" ht="12.75" hidden="false" customHeight="false" outlineLevel="0" collapsed="false">
      <c r="A87" s="6"/>
      <c r="B87" s="6"/>
      <c r="C87" s="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</row>
    <row r="88" customFormat="false" ht="12.75" hidden="false" customHeight="false" outlineLevel="0" collapsed="false">
      <c r="A88" s="6"/>
      <c r="B88" s="6"/>
      <c r="C88" s="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</row>
    <row r="89" customFormat="false" ht="12.75" hidden="false" customHeight="false" outlineLevel="0" collapsed="false">
      <c r="A89" s="6"/>
      <c r="B89" s="6"/>
      <c r="C89" s="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</row>
    <row r="90" customFormat="false" ht="12.75" hidden="false" customHeight="false" outlineLevel="0" collapsed="false">
      <c r="A90" s="6"/>
      <c r="B90" s="6"/>
      <c r="C90" s="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</row>
    <row r="91" customFormat="false" ht="12.75" hidden="false" customHeight="false" outlineLevel="0" collapsed="false">
      <c r="A91" s="6"/>
      <c r="B91" s="6"/>
      <c r="C91" s="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</row>
    <row r="92" customFormat="false" ht="12.75" hidden="false" customHeight="false" outlineLevel="0" collapsed="false">
      <c r="A92" s="6"/>
      <c r="B92" s="6"/>
      <c r="C92" s="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</row>
    <row r="93" customFormat="false" ht="12.75" hidden="false" customHeight="false" outlineLevel="0" collapsed="false">
      <c r="A93" s="6"/>
      <c r="B93" s="6"/>
      <c r="C93" s="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</row>
    <row r="94" customFormat="false" ht="12.75" hidden="false" customHeight="false" outlineLevel="0" collapsed="false">
      <c r="A94" s="6"/>
      <c r="B94" s="6"/>
      <c r="C94" s="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</row>
    <row r="95" customFormat="false" ht="12.75" hidden="false" customHeight="false" outlineLevel="0" collapsed="false">
      <c r="A95" s="6"/>
      <c r="B95" s="6"/>
      <c r="C95" s="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</row>
    <row r="96" customFormat="false" ht="12.75" hidden="false" customHeight="false" outlineLevel="0" collapsed="false">
      <c r="A96" s="6"/>
      <c r="B96" s="6"/>
      <c r="C96" s="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</row>
    <row r="97" customFormat="false" ht="12.75" hidden="false" customHeight="false" outlineLevel="0" collapsed="false">
      <c r="A97" s="6"/>
      <c r="B97" s="6"/>
      <c r="C97" s="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</row>
    <row r="98" customFormat="false" ht="12.75" hidden="false" customHeight="false" outlineLevel="0" collapsed="false">
      <c r="A98" s="6"/>
      <c r="B98" s="6"/>
      <c r="C98" s="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</row>
    <row r="99" customFormat="false" ht="12.75" hidden="false" customHeight="false" outlineLevel="0" collapsed="false">
      <c r="A99" s="6"/>
      <c r="B99" s="6"/>
      <c r="C99" s="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</row>
    <row r="100" customFormat="false" ht="12.75" hidden="false" customHeight="false" outlineLevel="0" collapsed="false">
      <c r="A100" s="6"/>
      <c r="B100" s="6"/>
      <c r="C100" s="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</row>
    <row r="101" customFormat="false" ht="12.75" hidden="false" customHeight="false" outlineLevel="0" collapsed="false">
      <c r="A101" s="6"/>
      <c r="B101" s="6"/>
      <c r="C101" s="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</row>
    <row r="102" customFormat="false" ht="12.75" hidden="false" customHeight="false" outlineLevel="0" collapsed="false">
      <c r="A102" s="6"/>
      <c r="B102" s="6"/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</row>
    <row r="103" customFormat="false" ht="12.75" hidden="false" customHeight="false" outlineLevel="0" collapsed="false">
      <c r="A103" s="6"/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</row>
    <row r="104" customFormat="false" ht="12.75" hidden="false" customHeight="false" outlineLevel="0" collapsed="false">
      <c r="A104" s="6"/>
      <c r="B104" s="6"/>
      <c r="C104" s="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</row>
    <row r="105" customFormat="false" ht="12.75" hidden="false" customHeight="false" outlineLevel="0" collapsed="false">
      <c r="A105" s="6"/>
      <c r="B105" s="6"/>
      <c r="C105" s="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</row>
    <row r="106" customFormat="false" ht="12.75" hidden="false" customHeight="false" outlineLevel="0" collapsed="false">
      <c r="A106" s="6"/>
      <c r="B106" s="6"/>
      <c r="C106" s="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</row>
    <row r="107" customFormat="false" ht="12.75" hidden="false" customHeight="false" outlineLevel="0" collapsed="false">
      <c r="A107" s="6"/>
      <c r="B107" s="6"/>
      <c r="C107" s="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</row>
    <row r="108" customFormat="false" ht="12.75" hidden="false" customHeight="false" outlineLevel="0" collapsed="false">
      <c r="A108" s="6"/>
      <c r="B108" s="6"/>
      <c r="C108" s="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</row>
    <row r="109" customFormat="false" ht="12.75" hidden="false" customHeight="false" outlineLevel="0" collapsed="false">
      <c r="A109" s="6"/>
      <c r="B109" s="6"/>
      <c r="C109" s="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</row>
    <row r="110" customFormat="false" ht="12.75" hidden="false" customHeight="false" outlineLevel="0" collapsed="false">
      <c r="A110" s="6"/>
      <c r="B110" s="6"/>
      <c r="C110" s="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</row>
    <row r="111" customFormat="false" ht="12.75" hidden="false" customHeight="false" outlineLevel="0" collapsed="false">
      <c r="A111" s="6"/>
      <c r="B111" s="6"/>
      <c r="C111" s="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</row>
    <row r="112" customFormat="false" ht="12.75" hidden="false" customHeight="false" outlineLevel="0" collapsed="false">
      <c r="A112" s="6"/>
      <c r="B112" s="6"/>
      <c r="C112" s="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</row>
    <row r="113" customFormat="false" ht="12.75" hidden="false" customHeight="false" outlineLevel="0" collapsed="false">
      <c r="A113" s="6"/>
      <c r="B113" s="6"/>
      <c r="C113" s="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</row>
    <row r="114" customFormat="false" ht="12.75" hidden="false" customHeight="false" outlineLevel="0" collapsed="false">
      <c r="A114" s="6"/>
      <c r="B114" s="6"/>
      <c r="C114" s="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</row>
    <row r="115" customFormat="false" ht="12.75" hidden="false" customHeight="false" outlineLevel="0" collapsed="false">
      <c r="A115" s="6"/>
      <c r="B115" s="6"/>
      <c r="C115" s="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</row>
    <row r="116" customFormat="false" ht="12.75" hidden="false" customHeight="false" outlineLevel="0" collapsed="false">
      <c r="A116" s="6"/>
      <c r="B116" s="6"/>
      <c r="C116" s="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</row>
    <row r="117" customFormat="false" ht="12.75" hidden="false" customHeight="false" outlineLevel="0" collapsed="false">
      <c r="A117" s="6"/>
      <c r="B117" s="6"/>
      <c r="C117" s="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</row>
    <row r="118" customFormat="false" ht="12.75" hidden="false" customHeight="false" outlineLevel="0" collapsed="false">
      <c r="A118" s="6"/>
      <c r="B118" s="6"/>
      <c r="C118" s="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</row>
    <row r="119" customFormat="false" ht="12.75" hidden="false" customHeight="false" outlineLevel="0" collapsed="false">
      <c r="A119" s="6"/>
      <c r="B119" s="6"/>
      <c r="C119" s="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</row>
    <row r="120" customFormat="false" ht="12.75" hidden="false" customHeight="false" outlineLevel="0" collapsed="false">
      <c r="A120" s="6"/>
      <c r="B120" s="6"/>
      <c r="C120" s="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customFormat="false" ht="12.75" hidden="false" customHeight="false" outlineLevel="0" collapsed="false">
      <c r="A121" s="6"/>
      <c r="B121" s="6"/>
      <c r="C121" s="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  <row r="122" customFormat="false" ht="12.75" hidden="false" customHeight="false" outlineLevel="0" collapsed="false">
      <c r="A122" s="6"/>
      <c r="B122" s="6"/>
      <c r="C122" s="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</row>
    <row r="123" customFormat="false" ht="12.75" hidden="false" customHeight="false" outlineLevel="0" collapsed="false">
      <c r="A123" s="6"/>
      <c r="B123" s="6"/>
      <c r="C123" s="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</row>
    <row r="124" customFormat="false" ht="12.75" hidden="false" customHeight="false" outlineLevel="0" collapsed="false">
      <c r="A124" s="6"/>
      <c r="B124" s="6"/>
      <c r="C124" s="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</row>
    <row r="125" customFormat="false" ht="12.75" hidden="false" customHeight="false" outlineLevel="0" collapsed="false">
      <c r="A125" s="6"/>
      <c r="B125" s="6"/>
      <c r="C125" s="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</row>
    <row r="126" customFormat="false" ht="12.75" hidden="false" customHeight="false" outlineLevel="0" collapsed="false">
      <c r="A126" s="6"/>
      <c r="B126" s="6"/>
      <c r="C126" s="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</row>
    <row r="127" customFormat="false" ht="12.75" hidden="false" customHeight="false" outlineLevel="0" collapsed="false">
      <c r="A127" s="6"/>
      <c r="B127" s="6"/>
      <c r="C127" s="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</row>
    <row r="128" customFormat="false" ht="12.75" hidden="false" customHeight="false" outlineLevel="0" collapsed="false">
      <c r="A128" s="6"/>
      <c r="B128" s="6"/>
      <c r="C128" s="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</row>
    <row r="129" customFormat="false" ht="12.75" hidden="false" customHeight="false" outlineLevel="0" collapsed="false">
      <c r="A129" s="6"/>
      <c r="B129" s="6"/>
      <c r="C129" s="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</row>
    <row r="130" customFormat="false" ht="12.75" hidden="false" customHeight="false" outlineLevel="0" collapsed="false">
      <c r="A130" s="6"/>
      <c r="B130" s="6"/>
      <c r="C130" s="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</row>
    <row r="131" customFormat="false" ht="12.75" hidden="false" customHeight="false" outlineLevel="0" collapsed="false">
      <c r="A131" s="6"/>
      <c r="B131" s="6"/>
      <c r="C131" s="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</row>
    <row r="132" customFormat="false" ht="12.75" hidden="false" customHeight="false" outlineLevel="0" collapsed="false">
      <c r="A132" s="6"/>
      <c r="B132" s="6"/>
      <c r="C132" s="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</row>
    <row r="133" customFormat="false" ht="12.75" hidden="false" customHeight="false" outlineLevel="0" collapsed="false">
      <c r="A133" s="6"/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</row>
  </sheetData>
  <sheetProtection sheet="true" password="c901"/>
  <mergeCells count="13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A41:C41"/>
    <mergeCell ref="AF47:AL47"/>
    <mergeCell ref="O48:U48"/>
    <mergeCell ref="AF48:AL48"/>
  </mergeCells>
  <dataValidations count="1">
    <dataValidation allowBlank="true" operator="between" showDropDown="false" showErrorMessage="true" showInputMessage="false" sqref="B18:B40" type="list">
      <formula1>RodzajeZajec</formula1>
      <formula2>0</formula2>
    </dataValidation>
  </dataValidations>
  <printOptions headings="false" gridLines="false" gridLinesSet="true" horizontalCentered="true" verticalCentered="false"/>
  <pageMargins left="0" right="0" top="0.70625" bottom="0.393055555555556" header="0.511805555555555" footer="0.19652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BW6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95703125" defaultRowHeight="12.75" zeroHeight="false" outlineLevelRow="0" outlineLevelCol="0"/>
  <cols>
    <col collapsed="false" customWidth="true" hidden="false" outlineLevel="0" max="1" min="1" style="1" width="4.62"/>
    <col collapsed="false" customWidth="true" hidden="false" outlineLevel="0" max="2" min="2" style="1" width="14.04"/>
    <col collapsed="false" customWidth="true" hidden="false" outlineLevel="0" max="3" min="3" style="2" width="38.13"/>
    <col collapsed="false" customWidth="true" hidden="false" outlineLevel="0" max="4" min="4" style="1" width="6.72"/>
    <col collapsed="false" customWidth="true" hidden="false" outlineLevel="0" max="10" min="5" style="1" width="5.82"/>
    <col collapsed="false" customWidth="true" hidden="false" outlineLevel="0" max="11" min="11" style="3" width="6.72"/>
    <col collapsed="false" customWidth="true" hidden="false" outlineLevel="0" max="15" min="12" style="1" width="5.82"/>
    <col collapsed="false" customWidth="true" hidden="false" outlineLevel="0" max="16" min="16" style="4" width="5.82"/>
    <col collapsed="false" customWidth="true" hidden="false" outlineLevel="0" max="17" min="17" style="5" width="6.72"/>
    <col collapsed="false" customWidth="true" hidden="false" outlineLevel="0" max="18" min="18" style="1" width="7.32"/>
    <col collapsed="false" customWidth="true" hidden="false" outlineLevel="0" max="19" min="19" style="1" width="7.47"/>
    <col collapsed="false" customWidth="true" hidden="false" outlineLevel="0" max="20" min="20" style="1" width="5.82"/>
    <col collapsed="false" customWidth="true" hidden="false" outlineLevel="0" max="21" min="21" style="1" width="7.32"/>
    <col collapsed="false" customWidth="true" hidden="false" outlineLevel="0" max="28" min="22" style="1" width="5.82"/>
    <col collapsed="false" customWidth="true" hidden="false" outlineLevel="0" max="29" min="29" style="3" width="7.47"/>
    <col collapsed="false" customWidth="true" hidden="false" outlineLevel="0" max="33" min="30" style="1" width="5.82"/>
    <col collapsed="false" customWidth="true" hidden="false" outlineLevel="0" max="34" min="34" style="4" width="6.72"/>
    <col collapsed="false" customWidth="true" hidden="false" outlineLevel="0" max="35" min="35" style="49" width="5.82"/>
    <col collapsed="false" customWidth="true" hidden="false" outlineLevel="0" max="36" min="36" style="1" width="6.72"/>
    <col collapsed="false" customWidth="true" hidden="false" outlineLevel="0" max="37" min="37" style="1" width="7.47"/>
    <col collapsed="false" customWidth="true" hidden="false" outlineLevel="0" max="39" min="38" style="1" width="5.82"/>
    <col collapsed="false" customWidth="true" hidden="false" outlineLevel="0" max="40" min="40" style="1" width="7.76"/>
    <col collapsed="false" customWidth="true" hidden="false" outlineLevel="0" max="41" min="41" style="1" width="5.82"/>
    <col collapsed="false" customWidth="false" hidden="false" outlineLevel="0" max="257" min="42" style="1" width="11.95"/>
  </cols>
  <sheetData>
    <row r="2" customFormat="false" ht="12.75" hidden="false" customHeight="false" outlineLevel="0" collapsed="false">
      <c r="AJ2" s="50"/>
      <c r="AK2" s="50"/>
      <c r="AL2" s="50"/>
      <c r="AM2" s="50"/>
      <c r="AN2" s="50"/>
    </row>
    <row r="3" customFormat="false" ht="12.75" hidden="false" customHeight="false" outlineLevel="0" collapsed="false">
      <c r="A3" s="51"/>
      <c r="B3" s="51"/>
      <c r="C3" s="52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</row>
    <row r="4" customFormat="false" ht="12.75" hidden="false" customHeight="false" outlineLevel="0" collapsed="false">
      <c r="A4" s="51"/>
      <c r="B4" s="51"/>
      <c r="C4" s="52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3"/>
      <c r="AK4" s="53"/>
      <c r="AL4" s="53"/>
      <c r="AM4" s="53"/>
      <c r="AN4" s="53"/>
      <c r="AO4" s="51"/>
    </row>
    <row r="5" customFormat="false" ht="12.75" hidden="false" customHeight="false" outlineLevel="0" collapsed="false">
      <c r="A5" s="51"/>
      <c r="B5" s="51"/>
      <c r="C5" s="52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</row>
    <row r="6" s="10" customFormat="true" ht="20.25" hidden="false" customHeight="true" outlineLevel="0" collapsed="false">
      <c r="A6" s="54" t="s">
        <v>74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</row>
    <row r="7" s="10" customFormat="true" ht="20.25" hidden="false" customHeight="true" outlineLevel="0" collapsed="false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</row>
    <row r="8" customFormat="false" ht="12.75" hidden="false" customHeight="false" outlineLevel="0" collapsed="false">
      <c r="A8" s="51"/>
      <c r="B8" s="51"/>
      <c r="C8" s="52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</row>
    <row r="9" s="14" customFormat="true" ht="15" hidden="false" customHeight="true" outlineLevel="0" collapsed="false">
      <c r="A9" s="56" t="s">
        <v>5</v>
      </c>
      <c r="B9" s="56"/>
      <c r="C9" s="57" t="s">
        <v>6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</row>
    <row r="10" s="14" customFormat="true" ht="15" hidden="false" customHeight="true" outlineLevel="0" collapsed="false">
      <c r="A10" s="56" t="s">
        <v>7</v>
      </c>
      <c r="B10" s="56"/>
      <c r="C10" s="57" t="s">
        <v>8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</row>
    <row r="11" s="14" customFormat="true" ht="15" hidden="false" customHeight="true" outlineLevel="0" collapsed="false">
      <c r="A11" s="56" t="s">
        <v>9</v>
      </c>
      <c r="B11" s="56"/>
      <c r="C11" s="57" t="n">
        <v>2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</row>
    <row r="12" s="14" customFormat="true" ht="15" hidden="false" customHeight="true" outlineLevel="0" collapsed="false">
      <c r="A12" s="56" t="s">
        <v>10</v>
      </c>
      <c r="B12" s="56"/>
      <c r="C12" s="57" t="s">
        <v>11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</row>
    <row r="13" customFormat="false" ht="15" hidden="false" customHeight="true" outlineLevel="0" collapsed="false">
      <c r="A13" s="51"/>
      <c r="B13" s="51"/>
      <c r="C13" s="52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</row>
    <row r="14" customFormat="false" ht="12.75" hidden="false" customHeight="false" outlineLevel="0" collapsed="false">
      <c r="A14" s="51"/>
      <c r="B14" s="51"/>
      <c r="C14" s="52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</row>
    <row r="15" customFormat="false" ht="13.5" hidden="false" customHeight="false" outlineLevel="0" collapsed="false"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</row>
    <row r="16" customFormat="false" ht="13.5" hidden="false" customHeight="true" outlineLevel="0" collapsed="false">
      <c r="A16" s="58" t="s">
        <v>12</v>
      </c>
      <c r="B16" s="59"/>
      <c r="C16" s="60" t="s">
        <v>13</v>
      </c>
      <c r="D16" s="61" t="s">
        <v>14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 t="s">
        <v>15</v>
      </c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2" t="s">
        <v>16</v>
      </c>
      <c r="AO16" s="63" t="s">
        <v>17</v>
      </c>
    </row>
    <row r="17" customFormat="false" ht="232.5" hidden="false" customHeight="false" outlineLevel="0" collapsed="false">
      <c r="A17" s="58"/>
      <c r="B17" s="64" t="s">
        <v>18</v>
      </c>
      <c r="C17" s="60"/>
      <c r="D17" s="65" t="s">
        <v>19</v>
      </c>
      <c r="E17" s="66" t="s">
        <v>20</v>
      </c>
      <c r="F17" s="67" t="s">
        <v>21</v>
      </c>
      <c r="G17" s="67" t="s">
        <v>22</v>
      </c>
      <c r="H17" s="67" t="s">
        <v>23</v>
      </c>
      <c r="I17" s="67" t="s">
        <v>24</v>
      </c>
      <c r="J17" s="67" t="s">
        <v>25</v>
      </c>
      <c r="K17" s="67" t="s">
        <v>26</v>
      </c>
      <c r="L17" s="67" t="s">
        <v>27</v>
      </c>
      <c r="M17" s="67" t="s">
        <v>28</v>
      </c>
      <c r="N17" s="67" t="s">
        <v>29</v>
      </c>
      <c r="O17" s="67" t="s">
        <v>30</v>
      </c>
      <c r="P17" s="67" t="s">
        <v>31</v>
      </c>
      <c r="Q17" s="67" t="s">
        <v>32</v>
      </c>
      <c r="R17" s="67" t="s">
        <v>33</v>
      </c>
      <c r="S17" s="67" t="s">
        <v>34</v>
      </c>
      <c r="T17" s="67" t="s">
        <v>35</v>
      </c>
      <c r="U17" s="68" t="s">
        <v>36</v>
      </c>
      <c r="V17" s="66" t="s">
        <v>19</v>
      </c>
      <c r="W17" s="66" t="s">
        <v>20</v>
      </c>
      <c r="X17" s="66" t="s">
        <v>21</v>
      </c>
      <c r="Y17" s="66" t="s">
        <v>22</v>
      </c>
      <c r="Z17" s="66" t="s">
        <v>23</v>
      </c>
      <c r="AA17" s="66" t="s">
        <v>24</v>
      </c>
      <c r="AB17" s="66" t="s">
        <v>25</v>
      </c>
      <c r="AC17" s="67" t="s">
        <v>37</v>
      </c>
      <c r="AD17" s="67" t="s">
        <v>27</v>
      </c>
      <c r="AE17" s="67" t="s">
        <v>28</v>
      </c>
      <c r="AF17" s="67" t="s">
        <v>29</v>
      </c>
      <c r="AG17" s="67" t="s">
        <v>30</v>
      </c>
      <c r="AH17" s="67" t="s">
        <v>31</v>
      </c>
      <c r="AI17" s="67" t="s">
        <v>32</v>
      </c>
      <c r="AJ17" s="67" t="s">
        <v>33</v>
      </c>
      <c r="AK17" s="67" t="s">
        <v>34</v>
      </c>
      <c r="AL17" s="67" t="s">
        <v>35</v>
      </c>
      <c r="AM17" s="68" t="s">
        <v>36</v>
      </c>
      <c r="AN17" s="62"/>
      <c r="AO17" s="63"/>
    </row>
    <row r="18" s="35" customFormat="true" ht="22.5" hidden="false" customHeight="true" outlineLevel="0" collapsed="false">
      <c r="A18" s="69" t="n">
        <v>1</v>
      </c>
      <c r="B18" s="70" t="s">
        <v>38</v>
      </c>
      <c r="C18" s="71" t="s">
        <v>75</v>
      </c>
      <c r="D18" s="72" t="n">
        <v>35</v>
      </c>
      <c r="E18" s="73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 t="n">
        <f aca="false">SUM(D18:P18)</f>
        <v>35</v>
      </c>
      <c r="S18" s="74" t="n">
        <f aca="false">SUM(D18:Q18)</f>
        <v>35</v>
      </c>
      <c r="T18" s="75" t="s">
        <v>42</v>
      </c>
      <c r="U18" s="76" t="n">
        <v>1.5</v>
      </c>
      <c r="V18" s="73"/>
      <c r="W18" s="73"/>
      <c r="X18" s="73"/>
      <c r="Y18" s="73"/>
      <c r="Z18" s="73"/>
      <c r="AA18" s="73"/>
      <c r="AB18" s="73"/>
      <c r="AC18" s="73"/>
      <c r="AD18" s="74"/>
      <c r="AE18" s="74"/>
      <c r="AF18" s="74"/>
      <c r="AG18" s="74"/>
      <c r="AH18" s="74"/>
      <c r="AI18" s="74"/>
      <c r="AJ18" s="74" t="n">
        <f aca="false">SUM(V18:AG18)</f>
        <v>0</v>
      </c>
      <c r="AK18" s="74" t="n">
        <f aca="false">SUM(V18:AI18)</f>
        <v>0</v>
      </c>
      <c r="AL18" s="75"/>
      <c r="AM18" s="76"/>
      <c r="AN18" s="76" t="n">
        <f aca="false">AK18+S18</f>
        <v>35</v>
      </c>
      <c r="AO18" s="77" t="n">
        <f aca="false">SUM(U18,AM18)</f>
        <v>1.5</v>
      </c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</row>
    <row r="19" s="36" customFormat="true" ht="41.25" hidden="false" customHeight="true" outlineLevel="0" collapsed="false">
      <c r="A19" s="69" t="n">
        <v>2</v>
      </c>
      <c r="B19" s="70" t="s">
        <v>38</v>
      </c>
      <c r="C19" s="71" t="s">
        <v>76</v>
      </c>
      <c r="D19" s="73" t="n">
        <v>10</v>
      </c>
      <c r="E19" s="73" t="n">
        <v>10</v>
      </c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 t="n">
        <v>10</v>
      </c>
      <c r="R19" s="74" t="n">
        <v>20</v>
      </c>
      <c r="S19" s="74" t="n">
        <v>30</v>
      </c>
      <c r="T19" s="75" t="s">
        <v>42</v>
      </c>
      <c r="U19" s="76" t="n">
        <v>1</v>
      </c>
      <c r="V19" s="51"/>
      <c r="W19" s="73"/>
      <c r="X19" s="73"/>
      <c r="Y19" s="73"/>
      <c r="Z19" s="73"/>
      <c r="AA19" s="73"/>
      <c r="AB19" s="73"/>
      <c r="AC19" s="73"/>
      <c r="AD19" s="74"/>
      <c r="AE19" s="74"/>
      <c r="AF19" s="74"/>
      <c r="AG19" s="74"/>
      <c r="AH19" s="74"/>
      <c r="AI19" s="51"/>
      <c r="AJ19" s="74"/>
      <c r="AK19" s="74"/>
      <c r="AL19" s="75"/>
      <c r="AM19" s="76"/>
      <c r="AN19" s="76" t="n">
        <f aca="false">AK19+S19</f>
        <v>30</v>
      </c>
      <c r="AO19" s="77" t="n">
        <f aca="false">SUM(U19,AM19)</f>
        <v>1</v>
      </c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</row>
    <row r="20" s="36" customFormat="true" ht="41.25" hidden="false" customHeight="true" outlineLevel="0" collapsed="false">
      <c r="A20" s="69" t="n">
        <v>3</v>
      </c>
      <c r="B20" s="70" t="s">
        <v>38</v>
      </c>
      <c r="C20" s="71" t="s">
        <v>77</v>
      </c>
      <c r="D20" s="72" t="n">
        <v>10</v>
      </c>
      <c r="E20" s="73" t="n">
        <v>10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 t="n">
        <v>5</v>
      </c>
      <c r="R20" s="74" t="n">
        <v>20</v>
      </c>
      <c r="S20" s="74" t="n">
        <v>25</v>
      </c>
      <c r="T20" s="75" t="s">
        <v>42</v>
      </c>
      <c r="U20" s="76" t="n">
        <v>1</v>
      </c>
      <c r="V20" s="73"/>
      <c r="W20" s="73"/>
      <c r="X20" s="73"/>
      <c r="Y20" s="73"/>
      <c r="Z20" s="73"/>
      <c r="AA20" s="73"/>
      <c r="AB20" s="73"/>
      <c r="AC20" s="73"/>
      <c r="AD20" s="74"/>
      <c r="AE20" s="74"/>
      <c r="AF20" s="74"/>
      <c r="AG20" s="74"/>
      <c r="AH20" s="74"/>
      <c r="AI20" s="74"/>
      <c r="AJ20" s="74"/>
      <c r="AK20" s="74"/>
      <c r="AL20" s="75"/>
      <c r="AM20" s="76"/>
      <c r="AN20" s="76" t="n">
        <v>25</v>
      </c>
      <c r="AO20" s="77" t="n">
        <v>1</v>
      </c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</row>
    <row r="21" s="36" customFormat="true" ht="41.25" hidden="false" customHeight="true" outlineLevel="0" collapsed="false">
      <c r="A21" s="69" t="n">
        <v>4</v>
      </c>
      <c r="B21" s="70" t="s">
        <v>38</v>
      </c>
      <c r="C21" s="71" t="s">
        <v>78</v>
      </c>
      <c r="D21" s="73" t="n">
        <v>20</v>
      </c>
      <c r="E21" s="73" t="n">
        <v>10</v>
      </c>
      <c r="F21" s="74"/>
      <c r="G21" s="74"/>
      <c r="H21" s="74"/>
      <c r="I21" s="74"/>
      <c r="J21" s="51" t="n">
        <v>10</v>
      </c>
      <c r="K21" s="74"/>
      <c r="L21" s="74"/>
      <c r="M21" s="74"/>
      <c r="N21" s="74"/>
      <c r="O21" s="74"/>
      <c r="P21" s="74"/>
      <c r="Q21" s="74" t="n">
        <v>10</v>
      </c>
      <c r="R21" s="74" t="n">
        <v>40</v>
      </c>
      <c r="S21" s="74" t="n">
        <v>50</v>
      </c>
      <c r="T21" s="75" t="s">
        <v>40</v>
      </c>
      <c r="U21" s="76" t="n">
        <v>2</v>
      </c>
      <c r="V21" s="73"/>
      <c r="W21" s="73"/>
      <c r="X21" s="73"/>
      <c r="Y21" s="73"/>
      <c r="Z21" s="73"/>
      <c r="AA21" s="73"/>
      <c r="AB21" s="73"/>
      <c r="AC21" s="73"/>
      <c r="AD21" s="74"/>
      <c r="AE21" s="74"/>
      <c r="AF21" s="74"/>
      <c r="AG21" s="74"/>
      <c r="AH21" s="74"/>
      <c r="AI21" s="51"/>
      <c r="AJ21" s="74"/>
      <c r="AK21" s="74"/>
      <c r="AL21" s="75"/>
      <c r="AM21" s="76"/>
      <c r="AN21" s="76" t="n">
        <f aca="false">AK21+S21</f>
        <v>50</v>
      </c>
      <c r="AO21" s="77" t="n">
        <f aca="false">SUM(U21,AM21)</f>
        <v>2</v>
      </c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</row>
    <row r="22" s="36" customFormat="true" ht="72" hidden="false" customHeight="true" outlineLevel="0" collapsed="false">
      <c r="A22" s="69" t="n">
        <v>5</v>
      </c>
      <c r="B22" s="70" t="s">
        <v>79</v>
      </c>
      <c r="C22" s="71" t="s">
        <v>80</v>
      </c>
      <c r="D22" s="73" t="n">
        <v>10</v>
      </c>
      <c r="E22" s="73" t="n">
        <v>10</v>
      </c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 t="n">
        <v>5</v>
      </c>
      <c r="R22" s="74" t="n">
        <f aca="false">SUM(D22:P22)</f>
        <v>20</v>
      </c>
      <c r="S22" s="74" t="n">
        <f aca="false">SUM(D22:Q22)</f>
        <v>25</v>
      </c>
      <c r="T22" s="75" t="s">
        <v>42</v>
      </c>
      <c r="U22" s="76" t="n">
        <v>1</v>
      </c>
      <c r="V22" s="74"/>
      <c r="W22" s="74"/>
      <c r="X22" s="73"/>
      <c r="Y22" s="73"/>
      <c r="Z22" s="73"/>
      <c r="AA22" s="73"/>
      <c r="AB22" s="73"/>
      <c r="AC22" s="73"/>
      <c r="AD22" s="74"/>
      <c r="AE22" s="74"/>
      <c r="AF22" s="74"/>
      <c r="AG22" s="74"/>
      <c r="AH22" s="74"/>
      <c r="AI22" s="51"/>
      <c r="AJ22" s="74"/>
      <c r="AK22" s="74"/>
      <c r="AL22" s="75"/>
      <c r="AM22" s="76"/>
      <c r="AN22" s="76" t="n">
        <f aca="false">AK22+S22</f>
        <v>25</v>
      </c>
      <c r="AO22" s="77" t="n">
        <f aca="false">SUM(U22,AM22)</f>
        <v>1</v>
      </c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</row>
    <row r="23" customFormat="false" ht="32.25" hidden="false" customHeight="true" outlineLevel="0" collapsed="false">
      <c r="A23" s="69" t="n">
        <v>6</v>
      </c>
      <c r="B23" s="70" t="s">
        <v>38</v>
      </c>
      <c r="C23" s="71" t="s">
        <v>81</v>
      </c>
      <c r="D23" s="72" t="n">
        <v>50</v>
      </c>
      <c r="E23" s="73"/>
      <c r="F23" s="74"/>
      <c r="G23" s="74"/>
      <c r="H23" s="74" t="n">
        <v>10</v>
      </c>
      <c r="I23" s="74"/>
      <c r="J23" s="74"/>
      <c r="K23" s="74" t="n">
        <v>70</v>
      </c>
      <c r="L23" s="74"/>
      <c r="M23" s="74"/>
      <c r="N23" s="74"/>
      <c r="O23" s="74"/>
      <c r="P23" s="74"/>
      <c r="Q23" s="74" t="n">
        <v>20</v>
      </c>
      <c r="R23" s="74" t="n">
        <f aca="false">SUM(D23:P23)</f>
        <v>130</v>
      </c>
      <c r="S23" s="74" t="n">
        <f aca="false">SUM(D23:Q23)</f>
        <v>150</v>
      </c>
      <c r="T23" s="75" t="s">
        <v>42</v>
      </c>
      <c r="U23" s="76" t="n">
        <v>5</v>
      </c>
      <c r="V23" s="73"/>
      <c r="W23" s="73"/>
      <c r="X23" s="73"/>
      <c r="Y23" s="73"/>
      <c r="Z23" s="73"/>
      <c r="AA23" s="73"/>
      <c r="AB23" s="73"/>
      <c r="AC23" s="73" t="n">
        <v>80</v>
      </c>
      <c r="AD23" s="74"/>
      <c r="AE23" s="74"/>
      <c r="AF23" s="74"/>
      <c r="AG23" s="74"/>
      <c r="AH23" s="74" t="n">
        <v>160</v>
      </c>
      <c r="AI23" s="74"/>
      <c r="AJ23" s="74" t="n">
        <f aca="false">SUM(V23:AG23)</f>
        <v>80</v>
      </c>
      <c r="AK23" s="74" t="n">
        <f aca="false">SUM(V23:AI23)</f>
        <v>240</v>
      </c>
      <c r="AL23" s="75" t="s">
        <v>40</v>
      </c>
      <c r="AM23" s="76" t="n">
        <v>9</v>
      </c>
      <c r="AN23" s="76" t="n">
        <f aca="false">AK23+S23</f>
        <v>390</v>
      </c>
      <c r="AO23" s="77" t="n">
        <f aca="false">SUM(U23,AM23)</f>
        <v>14</v>
      </c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</row>
    <row r="24" customFormat="false" ht="37.5" hidden="false" customHeight="true" outlineLevel="0" collapsed="false">
      <c r="A24" s="69" t="n">
        <v>7</v>
      </c>
      <c r="B24" s="70" t="s">
        <v>38</v>
      </c>
      <c r="C24" s="78" t="s">
        <v>55</v>
      </c>
      <c r="D24" s="72" t="n">
        <v>50</v>
      </c>
      <c r="E24" s="73"/>
      <c r="F24" s="74"/>
      <c r="G24" s="74"/>
      <c r="H24" s="74"/>
      <c r="I24" s="74"/>
      <c r="J24" s="74"/>
      <c r="K24" s="74" t="n">
        <v>80</v>
      </c>
      <c r="L24" s="74"/>
      <c r="M24" s="74"/>
      <c r="N24" s="74"/>
      <c r="O24" s="74"/>
      <c r="P24" s="74"/>
      <c r="Q24" s="74" t="n">
        <v>20</v>
      </c>
      <c r="R24" s="74" t="n">
        <f aca="false">SUM(D24:P24)</f>
        <v>130</v>
      </c>
      <c r="S24" s="74" t="n">
        <f aca="false">SUM(D24:Q24)</f>
        <v>150</v>
      </c>
      <c r="T24" s="75" t="s">
        <v>42</v>
      </c>
      <c r="U24" s="76" t="n">
        <v>5</v>
      </c>
      <c r="V24" s="73"/>
      <c r="W24" s="73"/>
      <c r="X24" s="73"/>
      <c r="Y24" s="73"/>
      <c r="Z24" s="73" t="n">
        <v>10</v>
      </c>
      <c r="AA24" s="73"/>
      <c r="AB24" s="73"/>
      <c r="AC24" s="73" t="n">
        <v>30</v>
      </c>
      <c r="AD24" s="74"/>
      <c r="AE24" s="74"/>
      <c r="AF24" s="74"/>
      <c r="AG24" s="74"/>
      <c r="AH24" s="74" t="n">
        <v>160</v>
      </c>
      <c r="AI24" s="74"/>
      <c r="AJ24" s="74" t="n">
        <f aca="false">SUM(V24:AG24)</f>
        <v>40</v>
      </c>
      <c r="AK24" s="74" t="n">
        <f aca="false">SUM(V24:AI24)</f>
        <v>200</v>
      </c>
      <c r="AL24" s="75" t="s">
        <v>40</v>
      </c>
      <c r="AM24" s="76" t="n">
        <v>7.5</v>
      </c>
      <c r="AN24" s="76" t="n">
        <f aca="false">AK24+S24</f>
        <v>350</v>
      </c>
      <c r="AO24" s="77" t="n">
        <f aca="false">SUM(U24,AM24)</f>
        <v>12.5</v>
      </c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</row>
    <row r="25" customFormat="false" ht="33.75" hidden="false" customHeight="true" outlineLevel="0" collapsed="false">
      <c r="A25" s="69" t="n">
        <v>8</v>
      </c>
      <c r="B25" s="70" t="s">
        <v>38</v>
      </c>
      <c r="C25" s="78" t="s">
        <v>56</v>
      </c>
      <c r="D25" s="72" t="n">
        <v>50</v>
      </c>
      <c r="E25" s="73"/>
      <c r="F25" s="74"/>
      <c r="G25" s="74"/>
      <c r="H25" s="74"/>
      <c r="I25" s="74"/>
      <c r="J25" s="74"/>
      <c r="K25" s="74" t="n">
        <v>80</v>
      </c>
      <c r="L25" s="74"/>
      <c r="M25" s="74"/>
      <c r="N25" s="74"/>
      <c r="O25" s="74"/>
      <c r="P25" s="74"/>
      <c r="Q25" s="74" t="n">
        <v>30</v>
      </c>
      <c r="R25" s="74" t="n">
        <f aca="false">SUM(D25:P25)</f>
        <v>130</v>
      </c>
      <c r="S25" s="74" t="n">
        <f aca="false">SUM(D25:Q25)</f>
        <v>160</v>
      </c>
      <c r="T25" s="75" t="s">
        <v>42</v>
      </c>
      <c r="U25" s="76" t="n">
        <v>5</v>
      </c>
      <c r="V25" s="73"/>
      <c r="W25" s="73"/>
      <c r="X25" s="73"/>
      <c r="Y25" s="73"/>
      <c r="Z25" s="73" t="n">
        <v>10</v>
      </c>
      <c r="AA25" s="73"/>
      <c r="AB25" s="73"/>
      <c r="AC25" s="73" t="n">
        <v>30</v>
      </c>
      <c r="AD25" s="74"/>
      <c r="AE25" s="74"/>
      <c r="AF25" s="74"/>
      <c r="AG25" s="74"/>
      <c r="AH25" s="74" t="n">
        <v>160</v>
      </c>
      <c r="AI25" s="74"/>
      <c r="AJ25" s="74" t="n">
        <f aca="false">SUM(V25:AG25)</f>
        <v>40</v>
      </c>
      <c r="AK25" s="74" t="n">
        <f aca="false">SUM(V25:AI25)</f>
        <v>200</v>
      </c>
      <c r="AL25" s="75" t="s">
        <v>40</v>
      </c>
      <c r="AM25" s="76" t="n">
        <v>7.5</v>
      </c>
      <c r="AN25" s="76" t="n">
        <f aca="false">AK25+S25</f>
        <v>360</v>
      </c>
      <c r="AO25" s="77" t="n">
        <f aca="false">SUM(U25,AM25)</f>
        <v>12.5</v>
      </c>
    </row>
    <row r="26" customFormat="false" ht="33.75" hidden="false" customHeight="true" outlineLevel="0" collapsed="false">
      <c r="A26" s="69" t="n">
        <v>9</v>
      </c>
      <c r="B26" s="79" t="s">
        <v>38</v>
      </c>
      <c r="C26" s="80" t="s">
        <v>82</v>
      </c>
      <c r="D26" s="72" t="n">
        <v>20</v>
      </c>
      <c r="E26" s="73"/>
      <c r="F26" s="74"/>
      <c r="G26" s="74"/>
      <c r="H26" s="74"/>
      <c r="I26" s="74"/>
      <c r="J26" s="74"/>
      <c r="K26" s="74" t="n">
        <v>40</v>
      </c>
      <c r="L26" s="74"/>
      <c r="M26" s="74"/>
      <c r="N26" s="74"/>
      <c r="O26" s="74"/>
      <c r="P26" s="74"/>
      <c r="Q26" s="74" t="n">
        <v>15</v>
      </c>
      <c r="R26" s="74" t="n">
        <f aca="false">SUM(D26:P26)</f>
        <v>60</v>
      </c>
      <c r="S26" s="74" t="n">
        <f aca="false">SUM(D26:Q26)</f>
        <v>75</v>
      </c>
      <c r="T26" s="75" t="s">
        <v>40</v>
      </c>
      <c r="U26" s="76" t="n">
        <v>2.5</v>
      </c>
      <c r="V26" s="73"/>
      <c r="W26" s="73"/>
      <c r="X26" s="73"/>
      <c r="Y26" s="73"/>
      <c r="Z26" s="73"/>
      <c r="AA26" s="73"/>
      <c r="AB26" s="73"/>
      <c r="AC26" s="73"/>
      <c r="AD26" s="74"/>
      <c r="AE26" s="74"/>
      <c r="AF26" s="74"/>
      <c r="AG26" s="74"/>
      <c r="AH26" s="74" t="n">
        <v>40</v>
      </c>
      <c r="AI26" s="74"/>
      <c r="AJ26" s="74" t="n">
        <f aca="false">SUM(V26:AG26)</f>
        <v>0</v>
      </c>
      <c r="AK26" s="74" t="n">
        <f aca="false">SUM(V26:AI26)</f>
        <v>40</v>
      </c>
      <c r="AL26" s="75"/>
      <c r="AM26" s="76" t="n">
        <v>2</v>
      </c>
      <c r="AN26" s="76" t="n">
        <v>115</v>
      </c>
      <c r="AO26" s="77" t="n">
        <f aca="false">SUM(U26,AM26)</f>
        <v>4.5</v>
      </c>
    </row>
    <row r="27" customFormat="false" ht="30.75" hidden="false" customHeight="true" outlineLevel="0" collapsed="false">
      <c r="A27" s="69" t="n">
        <v>10</v>
      </c>
      <c r="B27" s="79" t="s">
        <v>38</v>
      </c>
      <c r="C27" s="81" t="s">
        <v>83</v>
      </c>
      <c r="D27" s="72" t="n">
        <v>30</v>
      </c>
      <c r="E27" s="73"/>
      <c r="F27" s="74"/>
      <c r="G27" s="74"/>
      <c r="H27" s="74"/>
      <c r="I27" s="74"/>
      <c r="J27" s="74"/>
      <c r="K27" s="74" t="n">
        <v>40</v>
      </c>
      <c r="L27" s="74"/>
      <c r="M27" s="74"/>
      <c r="N27" s="74"/>
      <c r="O27" s="74"/>
      <c r="P27" s="51"/>
      <c r="Q27" s="74" t="n">
        <v>10</v>
      </c>
      <c r="R27" s="74" t="n">
        <f aca="false">SUM(D27:P27)</f>
        <v>70</v>
      </c>
      <c r="S27" s="74" t="n">
        <f aca="false">SUM(D27:Q27)</f>
        <v>80</v>
      </c>
      <c r="T27" s="75" t="s">
        <v>42</v>
      </c>
      <c r="U27" s="76" t="n">
        <v>2.5</v>
      </c>
      <c r="V27" s="73"/>
      <c r="W27" s="73"/>
      <c r="X27" s="73"/>
      <c r="Y27" s="73"/>
      <c r="Z27" s="73"/>
      <c r="AA27" s="73"/>
      <c r="AB27" s="73"/>
      <c r="AC27" s="73" t="n">
        <v>40</v>
      </c>
      <c r="AD27" s="74"/>
      <c r="AE27" s="74"/>
      <c r="AF27" s="74"/>
      <c r="AG27" s="74"/>
      <c r="AH27" s="74" t="n">
        <v>80</v>
      </c>
      <c r="AI27" s="74"/>
      <c r="AJ27" s="74" t="n">
        <f aca="false">SUM(V27:AG27)</f>
        <v>40</v>
      </c>
      <c r="AK27" s="74" t="n">
        <f aca="false">SUM(V27:AI27)</f>
        <v>120</v>
      </c>
      <c r="AL27" s="75" t="s">
        <v>42</v>
      </c>
      <c r="AM27" s="76" t="n">
        <v>4.5</v>
      </c>
      <c r="AN27" s="76" t="n">
        <f aca="false">AK27+S27</f>
        <v>200</v>
      </c>
      <c r="AO27" s="77" t="n">
        <f aca="false">SUM(U27,AM27)</f>
        <v>7</v>
      </c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</row>
    <row r="28" s="82" customFormat="true" ht="15" hidden="false" customHeight="true" outlineLevel="0" collapsed="false">
      <c r="A28" s="69" t="n">
        <v>11</v>
      </c>
      <c r="B28" s="79" t="s">
        <v>38</v>
      </c>
      <c r="C28" s="71" t="s">
        <v>57</v>
      </c>
      <c r="D28" s="72"/>
      <c r="E28" s="73"/>
      <c r="F28" s="74"/>
      <c r="G28" s="74"/>
      <c r="H28" s="74"/>
      <c r="I28" s="74"/>
      <c r="J28" s="74"/>
      <c r="K28" s="74"/>
      <c r="L28" s="74"/>
      <c r="M28" s="74" t="n">
        <v>30</v>
      </c>
      <c r="N28" s="74"/>
      <c r="O28" s="74"/>
      <c r="P28" s="74"/>
      <c r="Q28" s="74"/>
      <c r="R28" s="74" t="n">
        <f aca="false">SUM(D28:P28)</f>
        <v>30</v>
      </c>
      <c r="S28" s="74" t="n">
        <f aca="false">SUM(D28:Q28)</f>
        <v>30</v>
      </c>
      <c r="T28" s="75" t="s">
        <v>42</v>
      </c>
      <c r="U28" s="76" t="n">
        <v>1.5</v>
      </c>
      <c r="V28" s="73"/>
      <c r="W28" s="73"/>
      <c r="X28" s="73"/>
      <c r="Y28" s="73"/>
      <c r="Z28" s="73"/>
      <c r="AA28" s="73"/>
      <c r="AB28" s="73"/>
      <c r="AC28" s="73"/>
      <c r="AD28" s="74"/>
      <c r="AE28" s="74" t="n">
        <v>30</v>
      </c>
      <c r="AF28" s="74"/>
      <c r="AG28" s="74"/>
      <c r="AH28" s="74"/>
      <c r="AI28" s="74"/>
      <c r="AJ28" s="74" t="n">
        <f aca="false">SUM(V28:AG28)</f>
        <v>30</v>
      </c>
      <c r="AK28" s="74" t="n">
        <f aca="false">SUM(V28:AI28)</f>
        <v>30</v>
      </c>
      <c r="AL28" s="75" t="s">
        <v>40</v>
      </c>
      <c r="AM28" s="76" t="n">
        <v>1.5</v>
      </c>
      <c r="AN28" s="76" t="n">
        <f aca="false">AK28+S28</f>
        <v>60</v>
      </c>
      <c r="AO28" s="77" t="n">
        <f aca="false">SUM(U28,AM28)</f>
        <v>3</v>
      </c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</row>
    <row r="29" s="3" customFormat="true" ht="15" hidden="false" customHeight="true" outlineLevel="0" collapsed="false">
      <c r="A29" s="69" t="n">
        <v>12</v>
      </c>
      <c r="B29" s="79" t="s">
        <v>38</v>
      </c>
      <c r="C29" s="83" t="s">
        <v>63</v>
      </c>
      <c r="D29" s="72"/>
      <c r="E29" s="73"/>
      <c r="F29" s="74"/>
      <c r="G29" s="74"/>
      <c r="H29" s="74"/>
      <c r="I29" s="74"/>
      <c r="J29" s="74"/>
      <c r="K29" s="74"/>
      <c r="L29" s="74"/>
      <c r="M29" s="74"/>
      <c r="N29" s="74"/>
      <c r="O29" s="74" t="n">
        <v>15</v>
      </c>
      <c r="P29" s="74"/>
      <c r="Q29" s="74"/>
      <c r="R29" s="74" t="n">
        <f aca="false">SUM(D29:P29)</f>
        <v>15</v>
      </c>
      <c r="S29" s="74" t="n">
        <f aca="false">SUM(D29:Q29)</f>
        <v>15</v>
      </c>
      <c r="T29" s="75" t="s">
        <v>42</v>
      </c>
      <c r="U29" s="76"/>
      <c r="V29" s="73"/>
      <c r="W29" s="73"/>
      <c r="X29" s="73"/>
      <c r="Y29" s="73"/>
      <c r="Z29" s="73"/>
      <c r="AA29" s="73"/>
      <c r="AB29" s="73"/>
      <c r="AC29" s="73"/>
      <c r="AD29" s="74"/>
      <c r="AE29" s="74"/>
      <c r="AF29" s="74"/>
      <c r="AG29" s="74" t="n">
        <v>15</v>
      </c>
      <c r="AH29" s="74"/>
      <c r="AI29" s="74"/>
      <c r="AJ29" s="74" t="n">
        <f aca="false">SUM(V29:AG29)</f>
        <v>15</v>
      </c>
      <c r="AK29" s="74" t="n">
        <f aca="false">SUM(V29:AI29)</f>
        <v>15</v>
      </c>
      <c r="AL29" s="75"/>
      <c r="AM29" s="76"/>
      <c r="AN29" s="76" t="n">
        <f aca="false">AK29+S29</f>
        <v>30</v>
      </c>
      <c r="AO29" s="77" t="n">
        <f aca="false">SUM(U29,AM29)</f>
        <v>0</v>
      </c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</row>
    <row r="30" customFormat="false" ht="15" hidden="false" customHeight="true" outlineLevel="0" collapsed="false">
      <c r="A30" s="84" t="s">
        <v>64</v>
      </c>
      <c r="B30" s="84"/>
      <c r="C30" s="84"/>
      <c r="D30" s="85" t="n">
        <f aca="false">SUM(D18:D29)</f>
        <v>285</v>
      </c>
      <c r="E30" s="85" t="n">
        <f aca="false">SUM(E18:E29)</f>
        <v>40</v>
      </c>
      <c r="F30" s="85" t="n">
        <f aca="false">SUM(F18:F29)</f>
        <v>0</v>
      </c>
      <c r="G30" s="85" t="n">
        <f aca="false">SUM(G18:G29)</f>
        <v>0</v>
      </c>
      <c r="H30" s="85" t="n">
        <f aca="false">SUM(H18:H29)</f>
        <v>10</v>
      </c>
      <c r="I30" s="85" t="n">
        <f aca="false">SUM(I18:I29)</f>
        <v>0</v>
      </c>
      <c r="J30" s="85" t="n">
        <f aca="false">SUM(J18:J29)</f>
        <v>10</v>
      </c>
      <c r="K30" s="85" t="n">
        <f aca="false">SUM(K18:K29)</f>
        <v>310</v>
      </c>
      <c r="L30" s="85" t="n">
        <f aca="false">SUM(L18:L29)</f>
        <v>0</v>
      </c>
      <c r="M30" s="85" t="n">
        <f aca="false">SUM(M18:M29)</f>
        <v>30</v>
      </c>
      <c r="N30" s="85" t="n">
        <f aca="false">SUM(N18:N29)</f>
        <v>0</v>
      </c>
      <c r="O30" s="85" t="n">
        <f aca="false">SUM(O18:O29)</f>
        <v>15</v>
      </c>
      <c r="P30" s="85" t="n">
        <f aca="false">SUM(P18:P29)</f>
        <v>0</v>
      </c>
      <c r="Q30" s="85" t="n">
        <f aca="false">SUM(Q18:Q29)</f>
        <v>125</v>
      </c>
      <c r="R30" s="85" t="n">
        <f aca="false">SUM(R18:R29)</f>
        <v>700</v>
      </c>
      <c r="S30" s="85" t="n">
        <f aca="false">SUM(S18:S29)</f>
        <v>825</v>
      </c>
      <c r="T30" s="85"/>
      <c r="U30" s="85" t="n">
        <f aca="false">SUM(U18:U29)</f>
        <v>28</v>
      </c>
      <c r="V30" s="85" t="n">
        <f aca="false">SUM(V18:V29)</f>
        <v>0</v>
      </c>
      <c r="W30" s="85" t="n">
        <f aca="false">SUM(W18:W29)</f>
        <v>0</v>
      </c>
      <c r="X30" s="85" t="n">
        <f aca="false">SUM(X18:X29)</f>
        <v>0</v>
      </c>
      <c r="Y30" s="85" t="n">
        <f aca="false">SUM(Y18:Y29)</f>
        <v>0</v>
      </c>
      <c r="Z30" s="85" t="n">
        <f aca="false">SUM(Z18:Z29)</f>
        <v>20</v>
      </c>
      <c r="AA30" s="85" t="n">
        <f aca="false">SUM(AA18:AA29)</f>
        <v>0</v>
      </c>
      <c r="AB30" s="85" t="n">
        <f aca="false">SUM(AB18:AB29)</f>
        <v>0</v>
      </c>
      <c r="AC30" s="85" t="n">
        <f aca="false">SUM(AC18:AC29)</f>
        <v>180</v>
      </c>
      <c r="AD30" s="85" t="n">
        <f aca="false">SUM(AD18:AD29)</f>
        <v>0</v>
      </c>
      <c r="AE30" s="85" t="n">
        <f aca="false">SUM(AE18:AE29)</f>
        <v>30</v>
      </c>
      <c r="AF30" s="85" t="n">
        <f aca="false">SUM(AF18:AF29)</f>
        <v>0</v>
      </c>
      <c r="AG30" s="85" t="n">
        <f aca="false">SUM(AG18:AG29)</f>
        <v>15</v>
      </c>
      <c r="AH30" s="85" t="n">
        <f aca="false">SUM(AH18:AH29)</f>
        <v>600</v>
      </c>
      <c r="AI30" s="85" t="n">
        <f aca="false">SUM(AI18:AI29)</f>
        <v>0</v>
      </c>
      <c r="AJ30" s="85" t="n">
        <f aca="false">SUM(AJ18:AJ29)</f>
        <v>245</v>
      </c>
      <c r="AK30" s="85" t="n">
        <f aca="false">SUM(AK18:AK29)</f>
        <v>845</v>
      </c>
      <c r="AL30" s="85"/>
      <c r="AM30" s="85" t="n">
        <f aca="false">SUM(AM18:AM29)</f>
        <v>32</v>
      </c>
      <c r="AN30" s="86" t="n">
        <f aca="false">SUM(S30,AK30)</f>
        <v>1670</v>
      </c>
      <c r="AO30" s="86" t="n">
        <f aca="false">SUM(U30,AM30)</f>
        <v>60</v>
      </c>
    </row>
    <row r="31" customFormat="false" ht="12.75" hidden="false" customHeight="false" outlineLevel="0" collapsed="false">
      <c r="A31" s="51"/>
      <c r="B31" s="51"/>
      <c r="C31" s="87" t="s">
        <v>65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</row>
    <row r="32" customFormat="false" ht="12.75" hidden="false" customHeight="false" outlineLevel="0" collapsed="false">
      <c r="A32" s="51"/>
      <c r="B32" s="51"/>
      <c r="C32" s="87" t="s">
        <v>66</v>
      </c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</row>
    <row r="33" customFormat="false" ht="12.75" hidden="false" customHeight="false" outlineLevel="0" collapsed="false"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</row>
    <row r="34" customFormat="false" ht="12.75" hidden="false" customHeight="false" outlineLevel="0" collapsed="false"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</row>
    <row r="35" customFormat="false" ht="12.75" hidden="false" customHeight="false" outlineLevel="0" collapsed="false"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</row>
    <row r="36" customFormat="false" ht="12.75" hidden="false" customHeight="false" outlineLevel="0" collapsed="false">
      <c r="C36" s="88" t="n">
        <v>44285</v>
      </c>
      <c r="J36" s="51"/>
      <c r="K36" s="51"/>
      <c r="L36" s="51"/>
      <c r="M36" s="51"/>
      <c r="N36" s="51"/>
      <c r="O36" s="51"/>
      <c r="P36" s="51"/>
      <c r="Q36" s="51"/>
      <c r="R36" s="52" t="s">
        <v>84</v>
      </c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89" t="s">
        <v>85</v>
      </c>
      <c r="AG36" s="89"/>
      <c r="AH36" s="89"/>
      <c r="AI36" s="89"/>
      <c r="AJ36" s="89"/>
      <c r="AK36" s="89"/>
      <c r="AL36" s="89"/>
    </row>
    <row r="37" customFormat="false" ht="12.75" hidden="false" customHeight="false" outlineLevel="0" collapsed="false">
      <c r="C37" s="90" t="s">
        <v>71</v>
      </c>
      <c r="J37" s="51"/>
      <c r="K37" s="51"/>
      <c r="L37" s="51"/>
      <c r="M37" s="52"/>
      <c r="N37" s="51"/>
      <c r="O37" s="89" t="s">
        <v>72</v>
      </c>
      <c r="P37" s="89"/>
      <c r="Q37" s="89"/>
      <c r="R37" s="89"/>
      <c r="S37" s="89"/>
      <c r="T37" s="89"/>
      <c r="U37" s="89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89" t="s">
        <v>73</v>
      </c>
      <c r="AG37" s="89"/>
      <c r="AH37" s="89"/>
      <c r="AI37" s="89"/>
      <c r="AJ37" s="89"/>
      <c r="AK37" s="89"/>
      <c r="AL37" s="89"/>
    </row>
    <row r="38" customFormat="false" ht="12.75" hidden="false" customHeight="false" outlineLevel="0" collapsed="false"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</row>
    <row r="39" customFormat="false" ht="12.75" hidden="false" customHeight="false" outlineLevel="0" collapsed="false"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</row>
    <row r="40" customFormat="false" ht="12.75" hidden="false" customHeight="false" outlineLevel="0" collapsed="false"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</row>
    <row r="41" customFormat="false" ht="12.75" hidden="false" customHeight="false" outlineLevel="0" collapsed="false"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</row>
    <row r="42" customFormat="false" ht="12.75" hidden="false" customHeight="false" outlineLevel="0" collapsed="false"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</row>
    <row r="43" customFormat="false" ht="12.75" hidden="false" customHeight="false" outlineLevel="0" collapsed="false"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</row>
    <row r="44" customFormat="false" ht="12.75" hidden="false" customHeight="false" outlineLevel="0" collapsed="false"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</row>
    <row r="45" customFormat="false" ht="12.75" hidden="false" customHeight="false" outlineLevel="0" collapsed="false"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</row>
    <row r="46" customFormat="false" ht="12.75" hidden="false" customHeight="false" outlineLevel="0" collapsed="false"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</row>
    <row r="47" customFormat="false" ht="12.75" hidden="false" customHeight="false" outlineLevel="0" collapsed="false"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</row>
    <row r="48" customFormat="false" ht="12.75" hidden="false" customHeight="false" outlineLevel="0" collapsed="false"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</row>
    <row r="49" customFormat="false" ht="12.75" hidden="false" customHeight="false" outlineLevel="0" collapsed="false"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</row>
    <row r="50" customFormat="false" ht="12.75" hidden="false" customHeight="false" outlineLevel="0" collapsed="false"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</row>
    <row r="51" customFormat="false" ht="12.75" hidden="false" customHeight="false" outlineLevel="0" collapsed="false"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</row>
    <row r="52" customFormat="false" ht="12.75" hidden="false" customHeight="false" outlineLevel="0" collapsed="false"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</row>
    <row r="53" customFormat="false" ht="12.75" hidden="false" customHeight="false" outlineLevel="0" collapsed="false"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</row>
    <row r="54" customFormat="false" ht="12.75" hidden="false" customHeight="false" outlineLevel="0" collapsed="false"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</row>
    <row r="55" customFormat="false" ht="12.75" hidden="false" customHeight="false" outlineLevel="0" collapsed="false"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</row>
    <row r="56" customFormat="false" ht="12.75" hidden="false" customHeight="false" outlineLevel="0" collapsed="false"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</row>
    <row r="57" customFormat="false" ht="12.75" hidden="false" customHeight="false" outlineLevel="0" collapsed="false"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</row>
    <row r="58" customFormat="false" ht="12.75" hidden="false" customHeight="false" outlineLevel="0" collapsed="false"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</row>
    <row r="59" customFormat="false" ht="12.75" hidden="false" customHeight="false" outlineLevel="0" collapsed="false"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</row>
    <row r="60" customFormat="false" ht="12.75" hidden="false" customHeight="false" outlineLevel="0" collapsed="false"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</row>
    <row r="61" customFormat="false" ht="12.75" hidden="false" customHeight="false" outlineLevel="0" collapsed="false"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</row>
    <row r="62" customFormat="false" ht="12.75" hidden="false" customHeight="false" outlineLevel="0" collapsed="false"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</row>
    <row r="63" customFormat="false" ht="12.75" hidden="false" customHeight="false" outlineLevel="0" collapsed="false"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</row>
    <row r="64" customFormat="false" ht="12.75" hidden="false" customHeight="false" outlineLevel="0" collapsed="false"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</row>
  </sheetData>
  <sheetProtection sheet="true" password="c901"/>
  <mergeCells count="13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A30:C30"/>
    <mergeCell ref="AF36:AL36"/>
    <mergeCell ref="O37:U37"/>
    <mergeCell ref="AF37:AL37"/>
  </mergeCells>
  <printOptions headings="false" gridLines="false" gridLinesSet="true" horizontalCentered="true" verticalCentered="false"/>
  <pageMargins left="0" right="0" top="0.70625" bottom="0.393055555555556" header="0.511805555555555" footer="0.19652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&amp;R&amp;P/&amp;N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CY9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95703125" defaultRowHeight="12.75" zeroHeight="false" outlineLevelRow="0" outlineLevelCol="0"/>
  <cols>
    <col collapsed="false" customWidth="true" hidden="false" outlineLevel="0" max="1" min="1" style="1" width="4.62"/>
    <col collapsed="false" customWidth="true" hidden="false" outlineLevel="0" max="2" min="2" style="1" width="9.86"/>
    <col collapsed="false" customWidth="true" hidden="false" outlineLevel="0" max="3" min="3" style="1" width="39.33"/>
    <col collapsed="false" customWidth="true" hidden="false" outlineLevel="0" max="4" min="4" style="1" width="7.76"/>
    <col collapsed="false" customWidth="true" hidden="false" outlineLevel="0" max="10" min="5" style="1" width="5.82"/>
    <col collapsed="false" customWidth="true" hidden="false" outlineLevel="0" max="11" min="11" style="3" width="7.32"/>
    <col collapsed="false" customWidth="true" hidden="false" outlineLevel="0" max="15" min="12" style="1" width="5.82"/>
    <col collapsed="false" customWidth="true" hidden="false" outlineLevel="0" max="16" min="16" style="91" width="5.82"/>
    <col collapsed="false" customWidth="true" hidden="false" outlineLevel="0" max="17" min="17" style="5" width="7.47"/>
    <col collapsed="false" customWidth="true" hidden="false" outlineLevel="0" max="18" min="18" style="1" width="6.72"/>
    <col collapsed="false" customWidth="true" hidden="false" outlineLevel="0" max="19" min="19" style="1" width="6.87"/>
    <col collapsed="false" customWidth="true" hidden="false" outlineLevel="0" max="28" min="20" style="1" width="5.82"/>
    <col collapsed="false" customWidth="true" hidden="false" outlineLevel="0" max="29" min="29" style="3" width="6.87"/>
    <col collapsed="false" customWidth="true" hidden="false" outlineLevel="0" max="33" min="30" style="1" width="5.82"/>
    <col collapsed="false" customWidth="true" hidden="false" outlineLevel="0" max="34" min="34" style="4" width="6.72"/>
    <col collapsed="false" customWidth="true" hidden="false" outlineLevel="0" max="35" min="35" style="5" width="7.76"/>
    <col collapsed="false" customWidth="true" hidden="false" outlineLevel="0" max="36" min="36" style="1" width="8.21"/>
    <col collapsed="false" customWidth="true" hidden="false" outlineLevel="0" max="37" min="37" style="1" width="7.32"/>
    <col collapsed="false" customWidth="true" hidden="false" outlineLevel="0" max="39" min="38" style="1" width="5.82"/>
    <col collapsed="false" customWidth="true" hidden="false" outlineLevel="0" max="40" min="40" style="1" width="7.32"/>
    <col collapsed="false" customWidth="true" hidden="false" outlineLevel="0" max="41" min="41" style="1" width="7.47"/>
    <col collapsed="false" customWidth="false" hidden="false" outlineLevel="0" max="257" min="42" style="1" width="11.95"/>
  </cols>
  <sheetData>
    <row r="1" customFormat="false" ht="12.75" hidden="false" customHeight="false" outlineLevel="0" collapsed="false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2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 t="s">
        <v>86</v>
      </c>
      <c r="AK1" s="51"/>
      <c r="AL1" s="51"/>
      <c r="AM1" s="51"/>
      <c r="AN1" s="51"/>
      <c r="AO1" s="51"/>
    </row>
    <row r="2" customFormat="false" ht="12.75" hidden="false" customHeight="false" outlineLevel="0" collapsed="false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3" t="s">
        <v>87</v>
      </c>
      <c r="AK2" s="53"/>
      <c r="AL2" s="53"/>
      <c r="AM2" s="53"/>
      <c r="AN2" s="53"/>
      <c r="AO2" s="51"/>
    </row>
    <row r="3" customFormat="false" ht="12.75" hidden="false" customHeight="false" outlineLevel="0" collapsed="false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2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 t="s">
        <v>2</v>
      </c>
      <c r="AK3" s="51"/>
      <c r="AL3" s="51"/>
      <c r="AM3" s="51"/>
      <c r="AN3" s="51"/>
      <c r="AO3" s="51"/>
    </row>
    <row r="4" customFormat="false" ht="12.75" hidden="false" customHeight="false" outlineLevel="0" collapsed="false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2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3" t="s">
        <v>88</v>
      </c>
      <c r="AK4" s="53"/>
      <c r="AL4" s="53"/>
      <c r="AM4" s="53"/>
      <c r="AN4" s="53"/>
      <c r="AO4" s="51"/>
    </row>
    <row r="5" customFormat="false" ht="12.75" hidden="false" customHeight="false" outlineLevel="0" collapsed="false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</row>
    <row r="6" s="10" customFormat="true" ht="20.25" hidden="false" customHeight="true" outlineLevel="0" collapsed="false">
      <c r="A6" s="54" t="s">
        <v>89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</row>
    <row r="7" s="10" customFormat="true" ht="20.25" hidden="false" customHeight="true" outlineLevel="0" collapsed="false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</row>
    <row r="8" customFormat="false" ht="12.75" hidden="false" customHeight="false" outlineLevel="0" collapsed="false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2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</row>
    <row r="9" s="14" customFormat="true" ht="15" hidden="false" customHeight="true" outlineLevel="0" collapsed="false">
      <c r="A9" s="56" t="s">
        <v>5</v>
      </c>
      <c r="B9" s="56"/>
      <c r="C9" s="56" t="s">
        <v>6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7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</row>
    <row r="10" s="14" customFormat="true" ht="15" hidden="false" customHeight="true" outlineLevel="0" collapsed="false">
      <c r="A10" s="56" t="s">
        <v>7</v>
      </c>
      <c r="B10" s="56"/>
      <c r="C10" s="56" t="s">
        <v>8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7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</row>
    <row r="11" s="14" customFormat="true" ht="15" hidden="false" customHeight="true" outlineLevel="0" collapsed="false">
      <c r="A11" s="56" t="s">
        <v>9</v>
      </c>
      <c r="B11" s="56"/>
      <c r="C11" s="56" t="n">
        <v>3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7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</row>
    <row r="12" s="14" customFormat="true" ht="15" hidden="false" customHeight="true" outlineLevel="0" collapsed="false">
      <c r="A12" s="56" t="s">
        <v>10</v>
      </c>
      <c r="B12" s="56"/>
      <c r="C12" s="56" t="s">
        <v>11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7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</row>
    <row r="13" customFormat="false" ht="15" hidden="false" customHeight="true" outlineLevel="0" collapsed="false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</row>
    <row r="14" customFormat="false" ht="12.75" hidden="false" customHeight="false" outlineLevel="0" collapsed="false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2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</row>
    <row r="15" customFormat="false" ht="13.5" hidden="false" customHeight="false" outlineLevel="0" collapsed="false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2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</row>
    <row r="16" customFormat="false" ht="13.5" hidden="false" customHeight="true" outlineLevel="0" collapsed="false">
      <c r="A16" s="58" t="s">
        <v>12</v>
      </c>
      <c r="B16" s="59"/>
      <c r="C16" s="60" t="s">
        <v>13</v>
      </c>
      <c r="D16" s="61" t="s">
        <v>14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 t="s">
        <v>15</v>
      </c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2" t="s">
        <v>16</v>
      </c>
      <c r="AO16" s="63" t="s">
        <v>17</v>
      </c>
    </row>
    <row r="17" customFormat="false" ht="232.5" hidden="false" customHeight="false" outlineLevel="0" collapsed="false">
      <c r="A17" s="58"/>
      <c r="B17" s="64" t="s">
        <v>18</v>
      </c>
      <c r="C17" s="60"/>
      <c r="D17" s="65" t="s">
        <v>19</v>
      </c>
      <c r="E17" s="66" t="s">
        <v>20</v>
      </c>
      <c r="F17" s="67" t="s">
        <v>21</v>
      </c>
      <c r="G17" s="67" t="s">
        <v>22</v>
      </c>
      <c r="H17" s="67" t="s">
        <v>23</v>
      </c>
      <c r="I17" s="67" t="s">
        <v>24</v>
      </c>
      <c r="J17" s="67" t="s">
        <v>25</v>
      </c>
      <c r="K17" s="67" t="s">
        <v>26</v>
      </c>
      <c r="L17" s="67" t="s">
        <v>27</v>
      </c>
      <c r="M17" s="67" t="s">
        <v>28</v>
      </c>
      <c r="N17" s="67" t="s">
        <v>29</v>
      </c>
      <c r="O17" s="67" t="s">
        <v>30</v>
      </c>
      <c r="P17" s="92" t="s">
        <v>31</v>
      </c>
      <c r="Q17" s="67" t="s">
        <v>32</v>
      </c>
      <c r="R17" s="67" t="s">
        <v>33</v>
      </c>
      <c r="S17" s="67" t="s">
        <v>34</v>
      </c>
      <c r="T17" s="67" t="s">
        <v>35</v>
      </c>
      <c r="U17" s="68" t="s">
        <v>36</v>
      </c>
      <c r="V17" s="66" t="s">
        <v>19</v>
      </c>
      <c r="W17" s="66" t="s">
        <v>20</v>
      </c>
      <c r="X17" s="66" t="s">
        <v>21</v>
      </c>
      <c r="Y17" s="66" t="s">
        <v>22</v>
      </c>
      <c r="Z17" s="66" t="s">
        <v>23</v>
      </c>
      <c r="AA17" s="66" t="s">
        <v>24</v>
      </c>
      <c r="AB17" s="66" t="s">
        <v>25</v>
      </c>
      <c r="AC17" s="67" t="s">
        <v>37</v>
      </c>
      <c r="AD17" s="67" t="s">
        <v>27</v>
      </c>
      <c r="AE17" s="67" t="s">
        <v>28</v>
      </c>
      <c r="AF17" s="67" t="s">
        <v>29</v>
      </c>
      <c r="AG17" s="67" t="s">
        <v>30</v>
      </c>
      <c r="AH17" s="67" t="s">
        <v>31</v>
      </c>
      <c r="AI17" s="67" t="s">
        <v>32</v>
      </c>
      <c r="AJ17" s="67" t="s">
        <v>33</v>
      </c>
      <c r="AK17" s="67" t="s">
        <v>34</v>
      </c>
      <c r="AL17" s="67" t="s">
        <v>35</v>
      </c>
      <c r="AM17" s="68" t="s">
        <v>36</v>
      </c>
      <c r="AN17" s="62"/>
      <c r="AO17" s="63"/>
    </row>
    <row r="18" customFormat="false" ht="42.75" hidden="false" customHeight="true" outlineLevel="0" collapsed="false">
      <c r="A18" s="69" t="n">
        <v>1</v>
      </c>
      <c r="B18" s="70" t="s">
        <v>38</v>
      </c>
      <c r="C18" s="93" t="s">
        <v>90</v>
      </c>
      <c r="D18" s="72" t="n">
        <v>50</v>
      </c>
      <c r="E18" s="73"/>
      <c r="F18" s="74"/>
      <c r="G18" s="74"/>
      <c r="H18" s="74" t="n">
        <v>10</v>
      </c>
      <c r="I18" s="74"/>
      <c r="J18" s="74"/>
      <c r="K18" s="74" t="n">
        <v>30</v>
      </c>
      <c r="L18" s="74"/>
      <c r="M18" s="74"/>
      <c r="N18" s="74"/>
      <c r="O18" s="74"/>
      <c r="P18" s="94" t="n">
        <v>80</v>
      </c>
      <c r="Q18" s="74" t="n">
        <v>25</v>
      </c>
      <c r="R18" s="74" t="n">
        <v>130</v>
      </c>
      <c r="S18" s="74" t="n">
        <f aca="false">SUM(D18:Q18)</f>
        <v>195</v>
      </c>
      <c r="T18" s="75" t="s">
        <v>91</v>
      </c>
      <c r="U18" s="76" t="n">
        <v>7.5</v>
      </c>
      <c r="V18" s="73"/>
      <c r="W18" s="73"/>
      <c r="X18" s="73"/>
      <c r="Y18" s="73"/>
      <c r="Z18" s="73" t="n">
        <v>10</v>
      </c>
      <c r="AA18" s="73"/>
      <c r="AB18" s="73"/>
      <c r="AC18" s="73" t="n">
        <v>30</v>
      </c>
      <c r="AD18" s="74"/>
      <c r="AE18" s="74"/>
      <c r="AF18" s="74"/>
      <c r="AG18" s="74"/>
      <c r="AH18" s="74"/>
      <c r="AI18" s="74"/>
      <c r="AJ18" s="74"/>
      <c r="AK18" s="74"/>
      <c r="AL18" s="75" t="s">
        <v>40</v>
      </c>
      <c r="AM18" s="76" t="n">
        <v>1.5</v>
      </c>
      <c r="AN18" s="76" t="n">
        <f aca="false">AK18+S18</f>
        <v>195</v>
      </c>
      <c r="AO18" s="77" t="n">
        <f aca="false">SUM(U18,AM18)</f>
        <v>9</v>
      </c>
    </row>
    <row r="19" customFormat="false" ht="44.45" hidden="false" customHeight="true" outlineLevel="0" collapsed="false">
      <c r="A19" s="69" t="n">
        <v>2</v>
      </c>
      <c r="B19" s="70" t="s">
        <v>38</v>
      </c>
      <c r="C19" s="93" t="s">
        <v>92</v>
      </c>
      <c r="D19" s="72" t="n">
        <v>25</v>
      </c>
      <c r="E19" s="73"/>
      <c r="F19" s="74"/>
      <c r="G19" s="74"/>
      <c r="H19" s="74"/>
      <c r="I19" s="74"/>
      <c r="J19" s="74"/>
      <c r="K19" s="74" t="n">
        <v>60</v>
      </c>
      <c r="L19" s="74"/>
      <c r="M19" s="74"/>
      <c r="N19" s="74"/>
      <c r="O19" s="74"/>
      <c r="P19" s="94"/>
      <c r="Q19" s="74"/>
      <c r="R19" s="74" t="n">
        <f aca="false">SUM(D19:P19)</f>
        <v>85</v>
      </c>
      <c r="S19" s="74" t="n">
        <f aca="false">SUM(D19:Q19)</f>
        <v>85</v>
      </c>
      <c r="T19" s="75" t="s">
        <v>42</v>
      </c>
      <c r="U19" s="76" t="n">
        <v>3</v>
      </c>
      <c r="V19" s="73" t="n">
        <v>15</v>
      </c>
      <c r="W19" s="73"/>
      <c r="X19" s="73"/>
      <c r="Y19" s="73"/>
      <c r="Z19" s="73" t="n">
        <v>5</v>
      </c>
      <c r="AA19" s="73"/>
      <c r="AB19" s="73"/>
      <c r="AC19" s="73" t="n">
        <v>15</v>
      </c>
      <c r="AD19" s="74"/>
      <c r="AE19" s="74"/>
      <c r="AF19" s="74"/>
      <c r="AG19" s="74"/>
      <c r="AH19" s="74" t="n">
        <v>40</v>
      </c>
      <c r="AI19" s="74" t="n">
        <v>35</v>
      </c>
      <c r="AJ19" s="74" t="n">
        <f aca="false">SUM(V19:AG19)</f>
        <v>35</v>
      </c>
      <c r="AK19" s="74" t="n">
        <f aca="false">SUM(V19:AI19)</f>
        <v>110</v>
      </c>
      <c r="AL19" s="75" t="s">
        <v>42</v>
      </c>
      <c r="AM19" s="76" t="n">
        <v>4</v>
      </c>
      <c r="AN19" s="76" t="n">
        <f aca="false">AK19+S19</f>
        <v>195</v>
      </c>
      <c r="AO19" s="77" t="n">
        <f aca="false">SUM(U19,AM19)</f>
        <v>7</v>
      </c>
    </row>
    <row r="20" customFormat="false" ht="30.75" hidden="false" customHeight="true" outlineLevel="0" collapsed="false">
      <c r="A20" s="69" t="n">
        <v>3</v>
      </c>
      <c r="B20" s="70" t="s">
        <v>38</v>
      </c>
      <c r="C20" s="93" t="s">
        <v>93</v>
      </c>
      <c r="D20" s="72" t="n">
        <v>25</v>
      </c>
      <c r="E20" s="73"/>
      <c r="F20" s="74"/>
      <c r="G20" s="74"/>
      <c r="H20" s="74"/>
      <c r="I20" s="74"/>
      <c r="J20" s="74"/>
      <c r="K20" s="74" t="n">
        <v>60</v>
      </c>
      <c r="L20" s="74"/>
      <c r="M20" s="74"/>
      <c r="N20" s="74"/>
      <c r="O20" s="74"/>
      <c r="P20" s="94"/>
      <c r="Q20" s="74"/>
      <c r="R20" s="74" t="n">
        <f aca="false">SUM(D20:P20)</f>
        <v>85</v>
      </c>
      <c r="S20" s="74" t="n">
        <f aca="false">SUM(D20:Q20)</f>
        <v>85</v>
      </c>
      <c r="T20" s="75" t="s">
        <v>42</v>
      </c>
      <c r="U20" s="76" t="n">
        <v>3</v>
      </c>
      <c r="V20" s="73" t="n">
        <v>25</v>
      </c>
      <c r="W20" s="73"/>
      <c r="X20" s="73"/>
      <c r="Y20" s="73"/>
      <c r="Z20" s="73" t="n">
        <v>5</v>
      </c>
      <c r="AA20" s="73"/>
      <c r="AB20" s="73"/>
      <c r="AC20" s="73" t="n">
        <v>15</v>
      </c>
      <c r="AD20" s="74"/>
      <c r="AE20" s="74"/>
      <c r="AF20" s="74"/>
      <c r="AG20" s="74"/>
      <c r="AH20" s="74" t="n">
        <v>80</v>
      </c>
      <c r="AI20" s="74" t="n">
        <v>25</v>
      </c>
      <c r="AJ20" s="74" t="n">
        <f aca="false">SUM(V20:AG20)</f>
        <v>45</v>
      </c>
      <c r="AK20" s="74" t="n">
        <f aca="false">SUM(V20:AI20)</f>
        <v>150</v>
      </c>
      <c r="AL20" s="75" t="s">
        <v>40</v>
      </c>
      <c r="AM20" s="76" t="n">
        <v>5.5</v>
      </c>
      <c r="AN20" s="76" t="n">
        <f aca="false">AK20+S20</f>
        <v>235</v>
      </c>
      <c r="AO20" s="77" t="n">
        <f aca="false">SUM(U20,AM20)</f>
        <v>8.5</v>
      </c>
    </row>
    <row r="21" customFormat="false" ht="30.75" hidden="false" customHeight="true" outlineLevel="0" collapsed="false">
      <c r="A21" s="69" t="n">
        <v>4</v>
      </c>
      <c r="B21" s="70" t="s">
        <v>38</v>
      </c>
      <c r="C21" s="93" t="s">
        <v>94</v>
      </c>
      <c r="D21" s="72" t="n">
        <v>40</v>
      </c>
      <c r="E21" s="73"/>
      <c r="F21" s="74"/>
      <c r="G21" s="74"/>
      <c r="H21" s="74"/>
      <c r="I21" s="74"/>
      <c r="J21" s="74"/>
      <c r="K21" s="74" t="n">
        <v>40</v>
      </c>
      <c r="L21" s="74"/>
      <c r="M21" s="74"/>
      <c r="N21" s="74"/>
      <c r="O21" s="74"/>
      <c r="P21" s="94" t="n">
        <v>40</v>
      </c>
      <c r="Q21" s="74" t="n">
        <v>20</v>
      </c>
      <c r="R21" s="74" t="n">
        <v>80</v>
      </c>
      <c r="S21" s="74" t="n">
        <f aca="false">SUM(D21:Q21)</f>
        <v>140</v>
      </c>
      <c r="T21" s="75" t="s">
        <v>42</v>
      </c>
      <c r="U21" s="76" t="n">
        <v>6</v>
      </c>
      <c r="V21" s="73"/>
      <c r="W21" s="73"/>
      <c r="X21" s="73"/>
      <c r="Y21" s="73"/>
      <c r="Z21" s="73"/>
      <c r="AA21" s="73"/>
      <c r="AB21" s="73"/>
      <c r="AC21" s="73"/>
      <c r="AD21" s="74"/>
      <c r="AE21" s="74"/>
      <c r="AF21" s="74"/>
      <c r="AG21" s="74"/>
      <c r="AH21" s="74"/>
      <c r="AI21" s="74"/>
      <c r="AJ21" s="74" t="n">
        <f aca="false">SUM(V21:AG21)</f>
        <v>0</v>
      </c>
      <c r="AK21" s="74" t="n">
        <f aca="false">SUM(V21:AI21)</f>
        <v>0</v>
      </c>
      <c r="AL21" s="75"/>
      <c r="AM21" s="76"/>
      <c r="AN21" s="76" t="n">
        <f aca="false">AK21+S21</f>
        <v>140</v>
      </c>
      <c r="AO21" s="77" t="n">
        <f aca="false">SUM(U21,AM21)</f>
        <v>6</v>
      </c>
    </row>
    <row r="22" customFormat="false" ht="35.25" hidden="false" customHeight="true" outlineLevel="0" collapsed="false">
      <c r="A22" s="69" t="n">
        <v>5</v>
      </c>
      <c r="B22" s="70" t="s">
        <v>38</v>
      </c>
      <c r="C22" s="95" t="s">
        <v>95</v>
      </c>
      <c r="D22" s="72" t="n">
        <v>25</v>
      </c>
      <c r="E22" s="73"/>
      <c r="F22" s="74"/>
      <c r="G22" s="74"/>
      <c r="H22" s="74"/>
      <c r="I22" s="74"/>
      <c r="J22" s="74"/>
      <c r="K22" s="74" t="n">
        <v>40</v>
      </c>
      <c r="L22" s="74"/>
      <c r="M22" s="74"/>
      <c r="N22" s="74"/>
      <c r="O22" s="74"/>
      <c r="P22" s="94"/>
      <c r="Q22" s="74" t="n">
        <v>25</v>
      </c>
      <c r="R22" s="74" t="n">
        <f aca="false">SUM(D22:P22)</f>
        <v>65</v>
      </c>
      <c r="S22" s="74" t="n">
        <f aca="false">SUM(D22:Q22)</f>
        <v>90</v>
      </c>
      <c r="T22" s="75" t="s">
        <v>42</v>
      </c>
      <c r="U22" s="76" t="n">
        <v>3.5</v>
      </c>
      <c r="V22" s="73" t="n">
        <v>25</v>
      </c>
      <c r="W22" s="73"/>
      <c r="X22" s="73"/>
      <c r="Y22" s="73"/>
      <c r="Z22" s="73"/>
      <c r="AA22" s="73"/>
      <c r="AB22" s="73"/>
      <c r="AC22" s="73" t="n">
        <v>40</v>
      </c>
      <c r="AD22" s="74"/>
      <c r="AE22" s="74"/>
      <c r="AF22" s="74"/>
      <c r="AG22" s="74"/>
      <c r="AH22" s="74" t="n">
        <v>80</v>
      </c>
      <c r="AI22" s="74"/>
      <c r="AJ22" s="74" t="n">
        <f aca="false">SUM(V22:AG22)</f>
        <v>65</v>
      </c>
      <c r="AK22" s="74" t="n">
        <f aca="false">SUM(V22:AI22)</f>
        <v>145</v>
      </c>
      <c r="AL22" s="75" t="s">
        <v>42</v>
      </c>
      <c r="AM22" s="76" t="n">
        <v>5</v>
      </c>
      <c r="AN22" s="76" t="n">
        <f aca="false">AK22+S22</f>
        <v>235</v>
      </c>
      <c r="AO22" s="77" t="n">
        <f aca="false">SUM(U22,AM22)</f>
        <v>8.5</v>
      </c>
    </row>
    <row r="23" s="36" customFormat="true" ht="32.25" hidden="false" customHeight="true" outlineLevel="0" collapsed="false">
      <c r="A23" s="69" t="n">
        <v>6</v>
      </c>
      <c r="B23" s="70" t="s">
        <v>38</v>
      </c>
      <c r="C23" s="93" t="s">
        <v>96</v>
      </c>
      <c r="D23" s="72" t="n">
        <v>20</v>
      </c>
      <c r="E23" s="73"/>
      <c r="F23" s="74"/>
      <c r="G23" s="74"/>
      <c r="H23" s="74"/>
      <c r="I23" s="74"/>
      <c r="J23" s="74"/>
      <c r="K23" s="74" t="n">
        <v>80</v>
      </c>
      <c r="L23" s="74"/>
      <c r="M23" s="74"/>
      <c r="N23" s="74"/>
      <c r="O23" s="74"/>
      <c r="P23" s="94" t="n">
        <v>40</v>
      </c>
      <c r="Q23" s="74" t="n">
        <v>20</v>
      </c>
      <c r="R23" s="74" t="n">
        <f aca="false">SUM(D23:P23)</f>
        <v>140</v>
      </c>
      <c r="S23" s="74" t="n">
        <f aca="false">SUM(D23:Q23)</f>
        <v>160</v>
      </c>
      <c r="T23" s="75" t="s">
        <v>42</v>
      </c>
      <c r="U23" s="76" t="n">
        <v>5.5</v>
      </c>
      <c r="V23" s="73" t="n">
        <v>15</v>
      </c>
      <c r="W23" s="73"/>
      <c r="X23" s="73"/>
      <c r="Y23" s="73"/>
      <c r="Z23" s="73"/>
      <c r="AA23" s="73"/>
      <c r="AB23" s="73"/>
      <c r="AC23" s="73" t="n">
        <v>40</v>
      </c>
      <c r="AD23" s="74"/>
      <c r="AE23" s="74"/>
      <c r="AF23" s="74"/>
      <c r="AG23" s="74"/>
      <c r="AH23" s="74" t="n">
        <v>120</v>
      </c>
      <c r="AI23" s="74" t="n">
        <v>25</v>
      </c>
      <c r="AJ23" s="74" t="n">
        <f aca="false">SUM(V23:AG23)</f>
        <v>55</v>
      </c>
      <c r="AK23" s="74" t="n">
        <f aca="false">SUM(V23:AI23)</f>
        <v>200</v>
      </c>
      <c r="AL23" s="75" t="s">
        <v>40</v>
      </c>
      <c r="AM23" s="76" t="n">
        <v>7.5</v>
      </c>
      <c r="AN23" s="76" t="n">
        <f aca="false">AK23+S23</f>
        <v>360</v>
      </c>
      <c r="AO23" s="77" t="n">
        <f aca="false">SUM(U23,AM23)</f>
        <v>13</v>
      </c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</row>
    <row r="24" s="6" customFormat="true" ht="33" hidden="false" customHeight="true" outlineLevel="0" collapsed="false">
      <c r="A24" s="69" t="n">
        <v>7</v>
      </c>
      <c r="B24" s="70" t="s">
        <v>38</v>
      </c>
      <c r="C24" s="93" t="s">
        <v>97</v>
      </c>
      <c r="D24" s="72" t="n">
        <v>10</v>
      </c>
      <c r="E24" s="73" t="n">
        <v>10</v>
      </c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94"/>
      <c r="Q24" s="74" t="n">
        <v>22</v>
      </c>
      <c r="R24" s="74" t="n">
        <f aca="false">SUM(D24:P24)</f>
        <v>20</v>
      </c>
      <c r="S24" s="74" t="n">
        <f aca="false">SUM(D24:Q24)</f>
        <v>42</v>
      </c>
      <c r="T24" s="75" t="s">
        <v>42</v>
      </c>
      <c r="U24" s="76" t="n">
        <v>1</v>
      </c>
      <c r="V24" s="73"/>
      <c r="W24" s="73"/>
      <c r="X24" s="73"/>
      <c r="Y24" s="73"/>
      <c r="Z24" s="73"/>
      <c r="AA24" s="73"/>
      <c r="AB24" s="73"/>
      <c r="AC24" s="73"/>
      <c r="AD24" s="74"/>
      <c r="AE24" s="74"/>
      <c r="AF24" s="74"/>
      <c r="AG24" s="74"/>
      <c r="AH24" s="74"/>
      <c r="AI24" s="74"/>
      <c r="AJ24" s="74" t="n">
        <f aca="false">SUM(V24:AG24)</f>
        <v>0</v>
      </c>
      <c r="AK24" s="74" t="n">
        <f aca="false">SUM(V24:AI24)</f>
        <v>0</v>
      </c>
      <c r="AL24" s="75"/>
      <c r="AM24" s="76"/>
      <c r="AN24" s="76" t="n">
        <f aca="false">AK24+S24</f>
        <v>42</v>
      </c>
      <c r="AO24" s="77" t="n">
        <f aca="false">SUM(U24,AM24)</f>
        <v>1</v>
      </c>
    </row>
    <row r="25" s="6" customFormat="true" ht="33" hidden="false" customHeight="true" outlineLevel="0" collapsed="false">
      <c r="A25" s="69" t="n">
        <v>8</v>
      </c>
      <c r="B25" s="70" t="s">
        <v>38</v>
      </c>
      <c r="C25" s="93" t="s">
        <v>98</v>
      </c>
      <c r="D25" s="72"/>
      <c r="E25" s="73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94"/>
      <c r="Q25" s="74"/>
      <c r="R25" s="74"/>
      <c r="S25" s="74"/>
      <c r="T25" s="75"/>
      <c r="U25" s="76"/>
      <c r="V25" s="73"/>
      <c r="W25" s="73" t="n">
        <v>20</v>
      </c>
      <c r="X25" s="73"/>
      <c r="Y25" s="73"/>
      <c r="Z25" s="73"/>
      <c r="AA25" s="73"/>
      <c r="AB25" s="73"/>
      <c r="AC25" s="73"/>
      <c r="AD25" s="74"/>
      <c r="AE25" s="74"/>
      <c r="AF25" s="74"/>
      <c r="AG25" s="74"/>
      <c r="AH25" s="74"/>
      <c r="AI25" s="74" t="n">
        <v>20</v>
      </c>
      <c r="AJ25" s="74" t="n">
        <f aca="false">SUM(V25:AG25)</f>
        <v>20</v>
      </c>
      <c r="AK25" s="74" t="n">
        <f aca="false">SUM(V25:AI25)</f>
        <v>40</v>
      </c>
      <c r="AL25" s="75" t="s">
        <v>42</v>
      </c>
      <c r="AM25" s="76" t="n">
        <v>1</v>
      </c>
      <c r="AN25" s="76" t="n">
        <f aca="false">AK25+S25</f>
        <v>40</v>
      </c>
      <c r="AO25" s="77" t="n">
        <f aca="false">SUM(U25,AM25)</f>
        <v>1</v>
      </c>
    </row>
    <row r="26" customFormat="false" ht="29.45" hidden="false" customHeight="true" outlineLevel="0" collapsed="false">
      <c r="A26" s="69" t="n">
        <v>9</v>
      </c>
      <c r="B26" s="70" t="s">
        <v>38</v>
      </c>
      <c r="C26" s="93" t="s">
        <v>99</v>
      </c>
      <c r="D26" s="72"/>
      <c r="E26" s="73" t="n">
        <v>1</v>
      </c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94"/>
      <c r="Q26" s="74"/>
      <c r="R26" s="74" t="n">
        <f aca="false">SUM(D26:P26)</f>
        <v>1</v>
      </c>
      <c r="S26" s="74" t="n">
        <f aca="false">SUM(D26:Q26)</f>
        <v>1</v>
      </c>
      <c r="T26" s="75" t="s">
        <v>42</v>
      </c>
      <c r="U26" s="76" t="n">
        <v>0.5</v>
      </c>
      <c r="V26" s="73"/>
      <c r="W26" s="73" t="n">
        <v>1</v>
      </c>
      <c r="X26" s="73"/>
      <c r="Y26" s="73"/>
      <c r="Z26" s="73"/>
      <c r="AA26" s="73"/>
      <c r="AB26" s="73"/>
      <c r="AC26" s="73"/>
      <c r="AD26" s="74"/>
      <c r="AE26" s="74"/>
      <c r="AF26" s="74"/>
      <c r="AG26" s="74"/>
      <c r="AH26" s="74"/>
      <c r="AI26" s="74"/>
      <c r="AJ26" s="74" t="n">
        <f aca="false">SUM(V26:AG26)</f>
        <v>1</v>
      </c>
      <c r="AK26" s="74" t="n">
        <f aca="false">SUM(V26:AI26)</f>
        <v>1</v>
      </c>
      <c r="AL26" s="75" t="s">
        <v>42</v>
      </c>
      <c r="AM26" s="76" t="n">
        <v>0.5</v>
      </c>
      <c r="AN26" s="76" t="n">
        <f aca="false">AK26+S26</f>
        <v>2</v>
      </c>
      <c r="AO26" s="77" t="n">
        <f aca="false">SUM(U26,AM26)</f>
        <v>1</v>
      </c>
    </row>
    <row r="27" customFormat="false" ht="35.25" hidden="false" customHeight="true" outlineLevel="0" collapsed="false">
      <c r="A27" s="69" t="n">
        <v>10</v>
      </c>
      <c r="B27" s="70" t="s">
        <v>38</v>
      </c>
      <c r="C27" s="96" t="s">
        <v>100</v>
      </c>
      <c r="D27" s="72"/>
      <c r="E27" s="73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94"/>
      <c r="Q27" s="74"/>
      <c r="R27" s="74" t="n">
        <f aca="false">SUM(D27:P27)</f>
        <v>0</v>
      </c>
      <c r="S27" s="74" t="n">
        <f aca="false">SUM(D27:Q27)</f>
        <v>0</v>
      </c>
      <c r="T27" s="75"/>
      <c r="U27" s="76"/>
      <c r="V27" s="73"/>
      <c r="W27" s="73"/>
      <c r="X27" s="73"/>
      <c r="Y27" s="73"/>
      <c r="Z27" s="73"/>
      <c r="AA27" s="73"/>
      <c r="AB27" s="73"/>
      <c r="AC27" s="73"/>
      <c r="AD27" s="74"/>
      <c r="AE27" s="74"/>
      <c r="AF27" s="74"/>
      <c r="AG27" s="74"/>
      <c r="AH27" s="74"/>
      <c r="AI27" s="74"/>
      <c r="AJ27" s="74" t="n">
        <f aca="false">SUM(V27:AG27)</f>
        <v>0</v>
      </c>
      <c r="AK27" s="74" t="n">
        <f aca="false">SUM(V27:AI27)</f>
        <v>0</v>
      </c>
      <c r="AL27" s="75"/>
      <c r="AM27" s="76" t="n">
        <v>5</v>
      </c>
      <c r="AN27" s="76" t="n">
        <f aca="false">AK27+S27</f>
        <v>0</v>
      </c>
      <c r="AO27" s="77" t="n">
        <f aca="false">SUM(U27,AM27)</f>
        <v>5</v>
      </c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</row>
    <row r="28" s="3" customFormat="true" ht="20.45" hidden="false" customHeight="true" outlineLevel="0" collapsed="false">
      <c r="A28" s="69" t="n">
        <v>11</v>
      </c>
      <c r="B28" s="79" t="s">
        <v>38</v>
      </c>
      <c r="C28" s="97" t="s">
        <v>101</v>
      </c>
      <c r="D28" s="72"/>
      <c r="E28" s="73"/>
      <c r="F28" s="74"/>
      <c r="G28" s="74"/>
      <c r="H28" s="74"/>
      <c r="I28" s="74"/>
      <c r="J28" s="74"/>
      <c r="K28" s="74"/>
      <c r="L28" s="74"/>
      <c r="M28" s="74"/>
      <c r="N28" s="74"/>
      <c r="O28" s="74" t="n">
        <v>15</v>
      </c>
      <c r="P28" s="94"/>
      <c r="Q28" s="74"/>
      <c r="R28" s="74" t="n">
        <f aca="false">SUM(D28:P28)</f>
        <v>15</v>
      </c>
      <c r="S28" s="74" t="n">
        <f aca="false">SUM(D28:Q28)</f>
        <v>15</v>
      </c>
      <c r="T28" s="75"/>
      <c r="U28" s="76"/>
      <c r="V28" s="73"/>
      <c r="W28" s="73"/>
      <c r="X28" s="73"/>
      <c r="Y28" s="73"/>
      <c r="Z28" s="73"/>
      <c r="AA28" s="73"/>
      <c r="AB28" s="73"/>
      <c r="AC28" s="73"/>
      <c r="AD28" s="74"/>
      <c r="AE28" s="74"/>
      <c r="AF28" s="74"/>
      <c r="AG28" s="74"/>
      <c r="AH28" s="74"/>
      <c r="AI28" s="74"/>
      <c r="AJ28" s="74" t="n">
        <f aca="false">SUM(V28:AG28)</f>
        <v>0</v>
      </c>
      <c r="AK28" s="74" t="n">
        <f aca="false">SUM(V28:AI28)</f>
        <v>0</v>
      </c>
      <c r="AL28" s="75"/>
      <c r="AM28" s="76"/>
      <c r="AN28" s="76" t="n">
        <f aca="false">AK28+S28</f>
        <v>15</v>
      </c>
      <c r="AO28" s="77" t="n">
        <f aca="false">SUM(U28,AM28)</f>
        <v>0</v>
      </c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</row>
    <row r="29" customFormat="false" ht="15" hidden="false" customHeight="true" outlineLevel="0" collapsed="false">
      <c r="A29" s="69"/>
      <c r="B29" s="79"/>
      <c r="C29" s="98"/>
      <c r="D29" s="72"/>
      <c r="E29" s="73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94"/>
      <c r="Q29" s="74"/>
      <c r="R29" s="74" t="n">
        <f aca="false">SUM(D29:P29)</f>
        <v>0</v>
      </c>
      <c r="S29" s="74" t="n">
        <f aca="false">SUM(D29:Q29)</f>
        <v>0</v>
      </c>
      <c r="T29" s="75"/>
      <c r="U29" s="76"/>
      <c r="V29" s="73"/>
      <c r="W29" s="73"/>
      <c r="X29" s="73"/>
      <c r="Y29" s="73"/>
      <c r="Z29" s="73"/>
      <c r="AA29" s="73"/>
      <c r="AB29" s="73"/>
      <c r="AC29" s="73"/>
      <c r="AD29" s="74"/>
      <c r="AE29" s="74"/>
      <c r="AF29" s="74"/>
      <c r="AG29" s="74"/>
      <c r="AH29" s="74"/>
      <c r="AI29" s="74"/>
      <c r="AJ29" s="74" t="n">
        <f aca="false">SUM(V29:AG29)</f>
        <v>0</v>
      </c>
      <c r="AK29" s="74" t="n">
        <f aca="false">SUM(V29:AI29)</f>
        <v>0</v>
      </c>
      <c r="AL29" s="75"/>
      <c r="AM29" s="76"/>
      <c r="AN29" s="76" t="n">
        <f aca="false">AK29+S29</f>
        <v>0</v>
      </c>
      <c r="AO29" s="77" t="n">
        <f aca="false">SUM(U29,AM29)</f>
        <v>0</v>
      </c>
    </row>
    <row r="30" customFormat="false" ht="15" hidden="false" customHeight="true" outlineLevel="0" collapsed="false">
      <c r="A30" s="99"/>
      <c r="B30" s="100"/>
      <c r="C30" s="101"/>
      <c r="D30" s="72"/>
      <c r="E30" s="73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94"/>
      <c r="Q30" s="74"/>
      <c r="R30" s="74" t="n">
        <f aca="false">SUM(D30:P30)</f>
        <v>0</v>
      </c>
      <c r="S30" s="74" t="n">
        <f aca="false">SUM(D30:Q30)</f>
        <v>0</v>
      </c>
      <c r="T30" s="75"/>
      <c r="U30" s="76"/>
      <c r="V30" s="73"/>
      <c r="W30" s="73"/>
      <c r="X30" s="73"/>
      <c r="Y30" s="73"/>
      <c r="Z30" s="73"/>
      <c r="AA30" s="73"/>
      <c r="AB30" s="73"/>
      <c r="AC30" s="73"/>
      <c r="AD30" s="74"/>
      <c r="AE30" s="74"/>
      <c r="AF30" s="74"/>
      <c r="AG30" s="74"/>
      <c r="AH30" s="74"/>
      <c r="AI30" s="74"/>
      <c r="AJ30" s="74" t="n">
        <f aca="false">SUM(V30:AG30)</f>
        <v>0</v>
      </c>
      <c r="AK30" s="74" t="n">
        <f aca="false">SUM(V30:AI30)</f>
        <v>0</v>
      </c>
      <c r="AL30" s="75"/>
      <c r="AM30" s="76"/>
      <c r="AN30" s="76" t="n">
        <f aca="false">AK30+S30</f>
        <v>0</v>
      </c>
      <c r="AO30" s="77" t="n">
        <f aca="false">SUM(U30,AM30)</f>
        <v>0</v>
      </c>
    </row>
    <row r="31" customFormat="false" ht="15" hidden="false" customHeight="true" outlineLevel="0" collapsed="false">
      <c r="A31" s="84" t="s">
        <v>64</v>
      </c>
      <c r="B31" s="84"/>
      <c r="C31" s="84"/>
      <c r="D31" s="85" t="n">
        <f aca="false">SUM(D18:D30)</f>
        <v>195</v>
      </c>
      <c r="E31" s="85" t="n">
        <f aca="false">SUM(E18:E30)</f>
        <v>11</v>
      </c>
      <c r="F31" s="85" t="n">
        <f aca="false">SUM(F18:F30)</f>
        <v>0</v>
      </c>
      <c r="G31" s="85" t="n">
        <f aca="false">SUM(G18:G30)</f>
        <v>0</v>
      </c>
      <c r="H31" s="85" t="n">
        <f aca="false">SUM(H18:H30)</f>
        <v>10</v>
      </c>
      <c r="I31" s="85" t="n">
        <f aca="false">SUM(I18:I30)</f>
        <v>0</v>
      </c>
      <c r="J31" s="85" t="n">
        <f aca="false">SUM(J18:J30)</f>
        <v>0</v>
      </c>
      <c r="K31" s="85" t="n">
        <f aca="false">SUM(K18:K30)</f>
        <v>310</v>
      </c>
      <c r="L31" s="85" t="n">
        <f aca="false">SUM(L18:L30)</f>
        <v>0</v>
      </c>
      <c r="M31" s="85" t="n">
        <f aca="false">SUM(M18:M30)</f>
        <v>0</v>
      </c>
      <c r="N31" s="85" t="n">
        <f aca="false">SUM(N18:N30)</f>
        <v>0</v>
      </c>
      <c r="O31" s="85" t="n">
        <f aca="false">SUM(O18:O30)</f>
        <v>15</v>
      </c>
      <c r="P31" s="102" t="n">
        <f aca="false">SUM(P18:P30)</f>
        <v>160</v>
      </c>
      <c r="Q31" s="85" t="n">
        <f aca="false">SUM(Q18:Q30)</f>
        <v>112</v>
      </c>
      <c r="R31" s="85" t="n">
        <f aca="false">SUM(R18:R30)</f>
        <v>621</v>
      </c>
      <c r="S31" s="85" t="n">
        <f aca="false">SUM(S18:S30)</f>
        <v>813</v>
      </c>
      <c r="T31" s="85"/>
      <c r="U31" s="85" t="n">
        <f aca="false">SUM(U18:U30)</f>
        <v>30</v>
      </c>
      <c r="V31" s="85" t="n">
        <f aca="false">SUM(V18:V30)</f>
        <v>80</v>
      </c>
      <c r="W31" s="85" t="n">
        <f aca="false">SUM(W18:W30)</f>
        <v>21</v>
      </c>
      <c r="X31" s="85" t="n">
        <f aca="false">SUM(X18:X30)</f>
        <v>0</v>
      </c>
      <c r="Y31" s="85" t="n">
        <f aca="false">SUM(Y18:Y30)</f>
        <v>0</v>
      </c>
      <c r="Z31" s="85" t="n">
        <f aca="false">SUM(Z18:Z30)</f>
        <v>20</v>
      </c>
      <c r="AA31" s="85" t="n">
        <f aca="false">SUM(AA18:AA30)</f>
        <v>0</v>
      </c>
      <c r="AB31" s="85" t="n">
        <f aca="false">SUM(AB18:AB30)</f>
        <v>0</v>
      </c>
      <c r="AC31" s="85" t="n">
        <f aca="false">SUM(AC18:AC30)</f>
        <v>140</v>
      </c>
      <c r="AD31" s="85" t="n">
        <f aca="false">SUM(AD18:AD30)</f>
        <v>0</v>
      </c>
      <c r="AE31" s="85" t="n">
        <f aca="false">SUM(AE18:AE30)</f>
        <v>0</v>
      </c>
      <c r="AF31" s="85" t="n">
        <f aca="false">SUM(AF18:AF30)</f>
        <v>0</v>
      </c>
      <c r="AG31" s="85" t="n">
        <f aca="false">SUM(AG18:AG30)</f>
        <v>0</v>
      </c>
      <c r="AH31" s="85" t="n">
        <f aca="false">SUM(AH18:AH30)</f>
        <v>320</v>
      </c>
      <c r="AI31" s="85" t="n">
        <f aca="false">SUM(AI18:AI30)</f>
        <v>105</v>
      </c>
      <c r="AJ31" s="85" t="n">
        <f aca="false">SUM(AJ18:AJ30)</f>
        <v>221</v>
      </c>
      <c r="AK31" s="85" t="n">
        <f aca="false">SUM(AK18:AK30)</f>
        <v>646</v>
      </c>
      <c r="AL31" s="85"/>
      <c r="AM31" s="85" t="n">
        <f aca="false">SUM(AM18:AM30)</f>
        <v>30</v>
      </c>
      <c r="AN31" s="86" t="n">
        <f aca="false">SUM(S31,AK31)</f>
        <v>1459</v>
      </c>
      <c r="AO31" s="86" t="n">
        <f aca="false">SUM(U31,AM31)</f>
        <v>60</v>
      </c>
    </row>
    <row r="32" customFormat="false" ht="12.75" hidden="false" customHeight="false" outlineLevel="0" collapsed="false">
      <c r="A32" s="51"/>
      <c r="B32" s="51"/>
      <c r="C32" s="103" t="s">
        <v>65</v>
      </c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2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</row>
    <row r="33" customFormat="false" ht="12.75" hidden="false" customHeight="false" outlineLevel="0" collapsed="false">
      <c r="A33" s="51"/>
      <c r="B33" s="51"/>
      <c r="C33" s="103" t="s">
        <v>66</v>
      </c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</row>
    <row r="34" customFormat="false" ht="12.75" hidden="false" customHeight="false" outlineLevel="0" collapsed="false">
      <c r="I34" s="51"/>
      <c r="J34" s="51"/>
      <c r="K34" s="51"/>
      <c r="L34" s="51"/>
      <c r="M34" s="51"/>
      <c r="N34" s="51"/>
      <c r="O34" s="51"/>
      <c r="P34" s="52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</row>
    <row r="35" customFormat="false" ht="12.75" hidden="false" customHeight="false" outlineLevel="0" collapsed="false">
      <c r="I35" s="51"/>
      <c r="J35" s="51"/>
      <c r="K35" s="51"/>
      <c r="L35" s="51"/>
      <c r="M35" s="51"/>
      <c r="N35" s="51"/>
      <c r="O35" s="51"/>
      <c r="P35" s="52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</row>
    <row r="36" customFormat="false" ht="12.75" hidden="false" customHeight="false" outlineLevel="0" collapsed="false">
      <c r="I36" s="51"/>
      <c r="J36" s="51"/>
      <c r="K36" s="51"/>
      <c r="L36" s="51"/>
      <c r="M36" s="51"/>
      <c r="N36" s="51"/>
      <c r="O36" s="51"/>
      <c r="P36" s="52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</row>
    <row r="37" customFormat="false" ht="12.75" hidden="false" customHeight="false" outlineLevel="0" collapsed="false">
      <c r="C37" s="88" t="n">
        <v>44285</v>
      </c>
      <c r="I37" s="51"/>
      <c r="J37" s="51"/>
      <c r="K37" s="51"/>
      <c r="L37" s="51"/>
      <c r="M37" s="51"/>
      <c r="N37" s="51"/>
      <c r="O37" s="51"/>
      <c r="P37" s="52"/>
      <c r="Q37" s="51"/>
      <c r="R37" s="52" t="s">
        <v>84</v>
      </c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89" t="s">
        <v>85</v>
      </c>
      <c r="AG37" s="89"/>
      <c r="AH37" s="89"/>
      <c r="AI37" s="89"/>
      <c r="AJ37" s="89"/>
      <c r="AK37" s="89"/>
      <c r="AL37" s="89"/>
    </row>
    <row r="38" customFormat="false" ht="12.75" hidden="false" customHeight="false" outlineLevel="0" collapsed="false">
      <c r="C38" s="90" t="s">
        <v>71</v>
      </c>
      <c r="I38" s="51"/>
      <c r="J38" s="51"/>
      <c r="K38" s="51"/>
      <c r="L38" s="51"/>
      <c r="M38" s="52"/>
      <c r="N38" s="51"/>
      <c r="O38" s="89" t="s">
        <v>72</v>
      </c>
      <c r="P38" s="89"/>
      <c r="Q38" s="89"/>
      <c r="R38" s="89"/>
      <c r="S38" s="89"/>
      <c r="T38" s="89"/>
      <c r="U38" s="89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89" t="s">
        <v>73</v>
      </c>
      <c r="AG38" s="89"/>
      <c r="AH38" s="89"/>
      <c r="AI38" s="89"/>
      <c r="AJ38" s="89"/>
      <c r="AK38" s="89"/>
      <c r="AL38" s="89"/>
    </row>
    <row r="39" customFormat="false" ht="12.75" hidden="false" customHeight="false" outlineLevel="0" collapsed="false">
      <c r="I39" s="51"/>
      <c r="J39" s="51"/>
      <c r="K39" s="51"/>
      <c r="L39" s="51"/>
      <c r="M39" s="51"/>
      <c r="N39" s="51"/>
      <c r="O39" s="51"/>
      <c r="P39" s="52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</row>
    <row r="40" customFormat="false" ht="12.75" hidden="false" customHeight="false" outlineLevel="0" collapsed="false">
      <c r="I40" s="51"/>
      <c r="J40" s="51"/>
      <c r="K40" s="51"/>
      <c r="L40" s="51"/>
      <c r="M40" s="51"/>
      <c r="N40" s="51"/>
      <c r="O40" s="51"/>
      <c r="P40" s="52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</row>
    <row r="41" customFormat="false" ht="12.75" hidden="false" customHeight="false" outlineLevel="0" collapsed="false">
      <c r="I41" s="51"/>
      <c r="J41" s="51"/>
      <c r="K41" s="51"/>
      <c r="L41" s="51"/>
      <c r="M41" s="51"/>
      <c r="N41" s="51"/>
      <c r="O41" s="51"/>
      <c r="P41" s="52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</row>
    <row r="42" customFormat="false" ht="12.75" hidden="false" customHeight="false" outlineLevel="0" collapsed="false">
      <c r="I42" s="51"/>
      <c r="J42" s="51"/>
      <c r="K42" s="51"/>
      <c r="L42" s="51"/>
      <c r="M42" s="51"/>
      <c r="N42" s="51"/>
      <c r="O42" s="51"/>
      <c r="P42" s="52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</row>
    <row r="43" customFormat="false" ht="12.75" hidden="false" customHeight="false" outlineLevel="0" collapsed="false">
      <c r="I43" s="51"/>
      <c r="J43" s="51"/>
      <c r="K43" s="51"/>
      <c r="L43" s="51"/>
      <c r="M43" s="51"/>
      <c r="N43" s="51"/>
      <c r="O43" s="51"/>
      <c r="P43" s="52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</row>
    <row r="44" customFormat="false" ht="12.75" hidden="false" customHeight="false" outlineLevel="0" collapsed="false">
      <c r="I44" s="51"/>
      <c r="J44" s="51"/>
      <c r="K44" s="51"/>
      <c r="L44" s="51"/>
      <c r="M44" s="51"/>
      <c r="N44" s="51"/>
      <c r="O44" s="51"/>
      <c r="P44" s="52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</row>
    <row r="45" customFormat="false" ht="12.75" hidden="false" customHeight="false" outlineLevel="0" collapsed="false">
      <c r="D45" s="1" t="s">
        <v>102</v>
      </c>
      <c r="I45" s="51"/>
      <c r="J45" s="51"/>
      <c r="K45" s="51"/>
      <c r="L45" s="51"/>
      <c r="M45" s="51"/>
      <c r="N45" s="51"/>
      <c r="O45" s="51"/>
      <c r="P45" s="52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</row>
    <row r="46" customFormat="false" ht="12.75" hidden="false" customHeight="false" outlineLevel="0" collapsed="false">
      <c r="I46" s="51"/>
      <c r="J46" s="51"/>
      <c r="K46" s="51"/>
      <c r="L46" s="51"/>
      <c r="M46" s="51"/>
      <c r="N46" s="51"/>
      <c r="O46" s="51"/>
      <c r="P46" s="52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</row>
    <row r="47" customFormat="false" ht="12.75" hidden="false" customHeight="false" outlineLevel="0" collapsed="false">
      <c r="I47" s="51"/>
      <c r="J47" s="51"/>
      <c r="K47" s="51"/>
      <c r="L47" s="51"/>
      <c r="M47" s="51"/>
      <c r="N47" s="51"/>
      <c r="O47" s="51"/>
      <c r="P47" s="52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</row>
    <row r="48" customFormat="false" ht="12.75" hidden="false" customHeight="false" outlineLevel="0" collapsed="false">
      <c r="I48" s="51"/>
      <c r="J48" s="51"/>
      <c r="K48" s="51"/>
      <c r="L48" s="51"/>
      <c r="M48" s="51"/>
      <c r="N48" s="51"/>
      <c r="O48" s="51"/>
      <c r="P48" s="52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</row>
    <row r="49" customFormat="false" ht="12.75" hidden="false" customHeight="false" outlineLevel="0" collapsed="false">
      <c r="I49" s="51"/>
      <c r="J49" s="51"/>
      <c r="K49" s="51"/>
      <c r="L49" s="51"/>
      <c r="M49" s="51"/>
      <c r="N49" s="51"/>
      <c r="O49" s="51"/>
      <c r="P49" s="52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</row>
    <row r="50" customFormat="false" ht="12.75" hidden="false" customHeight="false" outlineLevel="0" collapsed="false">
      <c r="I50" s="51"/>
      <c r="J50" s="51"/>
      <c r="K50" s="51"/>
      <c r="L50" s="51"/>
      <c r="M50" s="51"/>
      <c r="N50" s="51"/>
      <c r="O50" s="51"/>
      <c r="P50" s="52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</row>
    <row r="51" customFormat="false" ht="12.75" hidden="false" customHeight="false" outlineLevel="0" collapsed="false">
      <c r="I51" s="51"/>
      <c r="J51" s="51"/>
      <c r="K51" s="51"/>
      <c r="L51" s="51"/>
      <c r="M51" s="51"/>
      <c r="N51" s="51"/>
      <c r="O51" s="51"/>
      <c r="P51" s="52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</row>
    <row r="52" customFormat="false" ht="12.75" hidden="false" customHeight="false" outlineLevel="0" collapsed="false">
      <c r="I52" s="51"/>
      <c r="J52" s="51"/>
      <c r="K52" s="51"/>
      <c r="L52" s="51"/>
      <c r="M52" s="51"/>
      <c r="N52" s="51"/>
      <c r="O52" s="51"/>
      <c r="P52" s="52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</row>
    <row r="53" customFormat="false" ht="12.75" hidden="false" customHeight="false" outlineLevel="0" collapsed="false">
      <c r="I53" s="51"/>
      <c r="J53" s="51"/>
      <c r="K53" s="51"/>
      <c r="L53" s="51"/>
      <c r="M53" s="51"/>
      <c r="N53" s="51"/>
      <c r="O53" s="51"/>
      <c r="P53" s="52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</row>
    <row r="54" customFormat="false" ht="12.75" hidden="false" customHeight="false" outlineLevel="0" collapsed="false">
      <c r="I54" s="51"/>
      <c r="J54" s="51"/>
      <c r="K54" s="51"/>
      <c r="L54" s="51"/>
      <c r="M54" s="51"/>
      <c r="N54" s="51"/>
      <c r="O54" s="51"/>
      <c r="P54" s="52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</row>
    <row r="55" customFormat="false" ht="12.75" hidden="false" customHeight="false" outlineLevel="0" collapsed="false">
      <c r="I55" s="51"/>
      <c r="J55" s="51"/>
      <c r="K55" s="51"/>
      <c r="L55" s="51"/>
      <c r="M55" s="51"/>
      <c r="N55" s="51"/>
      <c r="O55" s="51"/>
      <c r="P55" s="52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</row>
    <row r="56" customFormat="false" ht="12.75" hidden="false" customHeight="false" outlineLevel="0" collapsed="false">
      <c r="I56" s="51"/>
      <c r="J56" s="51"/>
      <c r="K56" s="51"/>
      <c r="L56" s="51"/>
      <c r="M56" s="51"/>
      <c r="N56" s="51"/>
      <c r="O56" s="51"/>
      <c r="P56" s="52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</row>
    <row r="57" customFormat="false" ht="12.75" hidden="false" customHeight="false" outlineLevel="0" collapsed="false">
      <c r="I57" s="51"/>
      <c r="J57" s="51"/>
      <c r="K57" s="51"/>
      <c r="L57" s="51"/>
      <c r="M57" s="51"/>
      <c r="N57" s="51"/>
      <c r="O57" s="51"/>
      <c r="P57" s="52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</row>
    <row r="58" customFormat="false" ht="12.75" hidden="false" customHeight="false" outlineLevel="0" collapsed="false">
      <c r="I58" s="51"/>
      <c r="J58" s="51"/>
      <c r="K58" s="51"/>
      <c r="L58" s="51"/>
      <c r="M58" s="51"/>
      <c r="N58" s="51"/>
      <c r="O58" s="51"/>
      <c r="P58" s="52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</row>
    <row r="59" customFormat="false" ht="12.75" hidden="false" customHeight="false" outlineLevel="0" collapsed="false">
      <c r="I59" s="51"/>
      <c r="J59" s="51"/>
      <c r="K59" s="51"/>
      <c r="L59" s="51"/>
      <c r="M59" s="51"/>
      <c r="N59" s="51"/>
      <c r="O59" s="51"/>
      <c r="P59" s="52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</row>
    <row r="60" customFormat="false" ht="12.75" hidden="false" customHeight="false" outlineLevel="0" collapsed="false">
      <c r="I60" s="51"/>
      <c r="J60" s="51"/>
      <c r="K60" s="51"/>
      <c r="L60" s="51"/>
      <c r="M60" s="51"/>
      <c r="N60" s="51"/>
      <c r="O60" s="51"/>
      <c r="P60" s="52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</row>
    <row r="61" customFormat="false" ht="12.75" hidden="false" customHeight="false" outlineLevel="0" collapsed="false">
      <c r="I61" s="51"/>
      <c r="J61" s="51"/>
      <c r="K61" s="51"/>
      <c r="L61" s="51"/>
      <c r="M61" s="51"/>
      <c r="N61" s="51"/>
      <c r="O61" s="51"/>
      <c r="P61" s="52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</row>
    <row r="62" customFormat="false" ht="12.75" hidden="false" customHeight="false" outlineLevel="0" collapsed="false">
      <c r="I62" s="51"/>
      <c r="J62" s="51"/>
      <c r="K62" s="51"/>
      <c r="L62" s="51"/>
      <c r="M62" s="51"/>
      <c r="N62" s="51"/>
      <c r="O62" s="51"/>
      <c r="P62" s="52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</row>
    <row r="63" customFormat="false" ht="12.75" hidden="false" customHeight="false" outlineLevel="0" collapsed="false">
      <c r="I63" s="51"/>
      <c r="J63" s="51"/>
      <c r="K63" s="51"/>
      <c r="L63" s="51"/>
      <c r="M63" s="51"/>
      <c r="N63" s="51"/>
      <c r="O63" s="51"/>
      <c r="P63" s="52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</row>
    <row r="64" customFormat="false" ht="12.75" hidden="false" customHeight="false" outlineLevel="0" collapsed="false">
      <c r="I64" s="51"/>
      <c r="J64" s="51"/>
      <c r="K64" s="51"/>
      <c r="L64" s="51"/>
      <c r="M64" s="51"/>
      <c r="N64" s="51"/>
      <c r="O64" s="51"/>
      <c r="P64" s="52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</row>
    <row r="65" customFormat="false" ht="12.75" hidden="false" customHeight="false" outlineLevel="0" collapsed="false">
      <c r="I65" s="51"/>
      <c r="J65" s="51"/>
      <c r="K65" s="51"/>
      <c r="L65" s="51"/>
      <c r="M65" s="51"/>
      <c r="N65" s="51"/>
      <c r="O65" s="51"/>
      <c r="P65" s="52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</row>
    <row r="66" customFormat="false" ht="12.75" hidden="false" customHeight="false" outlineLevel="0" collapsed="false">
      <c r="I66" s="51"/>
      <c r="J66" s="51"/>
      <c r="K66" s="51"/>
      <c r="L66" s="51"/>
      <c r="M66" s="51"/>
      <c r="N66" s="51"/>
      <c r="O66" s="51"/>
      <c r="P66" s="52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</row>
    <row r="67" customFormat="false" ht="12.75" hidden="false" customHeight="false" outlineLevel="0" collapsed="false">
      <c r="I67" s="51"/>
      <c r="J67" s="51"/>
      <c r="K67" s="51"/>
      <c r="L67" s="51"/>
      <c r="M67" s="51"/>
      <c r="N67" s="51"/>
      <c r="O67" s="51"/>
      <c r="P67" s="52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</row>
    <row r="68" customFormat="false" ht="12.75" hidden="false" customHeight="false" outlineLevel="0" collapsed="false">
      <c r="I68" s="51"/>
      <c r="J68" s="51"/>
      <c r="K68" s="51"/>
      <c r="L68" s="51"/>
      <c r="M68" s="51"/>
      <c r="N68" s="51"/>
      <c r="O68" s="51"/>
      <c r="P68" s="52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</row>
    <row r="69" customFormat="false" ht="12.75" hidden="false" customHeight="false" outlineLevel="0" collapsed="false">
      <c r="I69" s="51"/>
      <c r="J69" s="51"/>
      <c r="K69" s="51"/>
      <c r="L69" s="51"/>
      <c r="M69" s="51"/>
      <c r="N69" s="51"/>
      <c r="O69" s="51"/>
      <c r="P69" s="52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</row>
    <row r="70" customFormat="false" ht="12.75" hidden="false" customHeight="false" outlineLevel="0" collapsed="false">
      <c r="I70" s="51"/>
      <c r="J70" s="51"/>
      <c r="K70" s="51"/>
      <c r="L70" s="51"/>
      <c r="M70" s="51"/>
      <c r="N70" s="51"/>
      <c r="O70" s="51"/>
      <c r="P70" s="52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</row>
    <row r="71" customFormat="false" ht="12.75" hidden="false" customHeight="false" outlineLevel="0" collapsed="false">
      <c r="I71" s="51"/>
      <c r="J71" s="51"/>
      <c r="K71" s="51"/>
      <c r="L71" s="51"/>
      <c r="M71" s="51"/>
      <c r="N71" s="51"/>
      <c r="O71" s="51"/>
      <c r="P71" s="52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</row>
    <row r="72" customFormat="false" ht="12.75" hidden="false" customHeight="false" outlineLevel="0" collapsed="false">
      <c r="I72" s="51"/>
      <c r="J72" s="51"/>
      <c r="K72" s="51"/>
      <c r="L72" s="51"/>
      <c r="M72" s="51"/>
      <c r="N72" s="51"/>
      <c r="O72" s="51"/>
      <c r="P72" s="52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</row>
    <row r="73" customFormat="false" ht="12.75" hidden="false" customHeight="false" outlineLevel="0" collapsed="false">
      <c r="I73" s="51"/>
      <c r="J73" s="51"/>
      <c r="K73" s="51"/>
      <c r="L73" s="51"/>
      <c r="M73" s="51"/>
      <c r="N73" s="51"/>
      <c r="O73" s="51"/>
      <c r="P73" s="52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</row>
    <row r="74" customFormat="false" ht="12.75" hidden="false" customHeight="false" outlineLevel="0" collapsed="false">
      <c r="I74" s="51"/>
      <c r="J74" s="51"/>
      <c r="K74" s="51"/>
      <c r="L74" s="51"/>
      <c r="M74" s="51"/>
      <c r="N74" s="51"/>
      <c r="O74" s="51"/>
      <c r="P74" s="52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</row>
    <row r="75" customFormat="false" ht="12.75" hidden="false" customHeight="false" outlineLevel="0" collapsed="false">
      <c r="I75" s="51"/>
      <c r="J75" s="51"/>
      <c r="K75" s="51"/>
      <c r="L75" s="51"/>
      <c r="M75" s="51"/>
      <c r="N75" s="51"/>
      <c r="O75" s="51"/>
      <c r="P75" s="52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</row>
    <row r="76" customFormat="false" ht="12.75" hidden="false" customHeight="false" outlineLevel="0" collapsed="false">
      <c r="I76" s="51"/>
      <c r="J76" s="51"/>
      <c r="K76" s="51"/>
      <c r="L76" s="51"/>
      <c r="M76" s="51"/>
      <c r="N76" s="51"/>
      <c r="O76" s="51"/>
      <c r="P76" s="52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</row>
    <row r="77" customFormat="false" ht="12.75" hidden="false" customHeight="false" outlineLevel="0" collapsed="false">
      <c r="I77" s="51"/>
      <c r="J77" s="51"/>
      <c r="K77" s="51"/>
      <c r="L77" s="51"/>
      <c r="M77" s="51"/>
      <c r="N77" s="51"/>
      <c r="O77" s="51"/>
      <c r="P77" s="52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</row>
    <row r="78" customFormat="false" ht="12.75" hidden="false" customHeight="false" outlineLevel="0" collapsed="false">
      <c r="I78" s="51"/>
      <c r="J78" s="51"/>
      <c r="K78" s="51"/>
      <c r="L78" s="51"/>
      <c r="M78" s="51"/>
      <c r="N78" s="51"/>
      <c r="O78" s="51"/>
      <c r="P78" s="52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</row>
    <row r="79" customFormat="false" ht="12.75" hidden="false" customHeight="false" outlineLevel="0" collapsed="false">
      <c r="I79" s="51"/>
      <c r="J79" s="51"/>
      <c r="K79" s="51"/>
      <c r="L79" s="51"/>
      <c r="M79" s="51"/>
      <c r="N79" s="51"/>
      <c r="O79" s="51"/>
      <c r="P79" s="52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</row>
    <row r="80" customFormat="false" ht="12.75" hidden="false" customHeight="false" outlineLevel="0" collapsed="false">
      <c r="I80" s="51"/>
      <c r="J80" s="51"/>
      <c r="K80" s="51"/>
      <c r="L80" s="51"/>
      <c r="M80" s="51"/>
      <c r="N80" s="51"/>
      <c r="O80" s="51"/>
      <c r="P80" s="52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</row>
    <row r="81" customFormat="false" ht="12.75" hidden="false" customHeight="false" outlineLevel="0" collapsed="false">
      <c r="I81" s="51"/>
      <c r="J81" s="51"/>
      <c r="K81" s="51"/>
      <c r="L81" s="51"/>
      <c r="M81" s="51"/>
      <c r="N81" s="51"/>
      <c r="O81" s="51"/>
      <c r="P81" s="52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</row>
    <row r="82" customFormat="false" ht="12.75" hidden="false" customHeight="false" outlineLevel="0" collapsed="false">
      <c r="I82" s="51"/>
      <c r="J82" s="51"/>
      <c r="K82" s="51"/>
      <c r="L82" s="51"/>
      <c r="M82" s="51"/>
      <c r="N82" s="51"/>
      <c r="O82" s="51"/>
      <c r="P82" s="52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</row>
    <row r="83" customFormat="false" ht="12.75" hidden="false" customHeight="false" outlineLevel="0" collapsed="false">
      <c r="I83" s="51"/>
      <c r="J83" s="51"/>
      <c r="K83" s="51"/>
      <c r="L83" s="51"/>
      <c r="M83" s="51"/>
      <c r="N83" s="51"/>
      <c r="O83" s="51"/>
      <c r="P83" s="52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</row>
    <row r="84" customFormat="false" ht="12.75" hidden="false" customHeight="false" outlineLevel="0" collapsed="false">
      <c r="I84" s="51"/>
      <c r="J84" s="51"/>
      <c r="K84" s="51"/>
      <c r="L84" s="51"/>
      <c r="M84" s="51"/>
      <c r="N84" s="51"/>
      <c r="O84" s="51"/>
      <c r="P84" s="52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</row>
    <row r="85" customFormat="false" ht="12.75" hidden="false" customHeight="false" outlineLevel="0" collapsed="false">
      <c r="I85" s="51"/>
      <c r="J85" s="51"/>
      <c r="K85" s="51"/>
      <c r="L85" s="51"/>
      <c r="M85" s="51"/>
      <c r="N85" s="51"/>
      <c r="O85" s="51"/>
      <c r="P85" s="52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</row>
    <row r="86" customFormat="false" ht="12.75" hidden="false" customHeight="false" outlineLevel="0" collapsed="false">
      <c r="I86" s="51"/>
      <c r="J86" s="51"/>
      <c r="K86" s="51"/>
      <c r="L86" s="51"/>
      <c r="M86" s="51"/>
      <c r="N86" s="51"/>
      <c r="O86" s="51"/>
      <c r="P86" s="52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</row>
    <row r="87" customFormat="false" ht="12.75" hidden="false" customHeight="false" outlineLevel="0" collapsed="false">
      <c r="I87" s="51"/>
      <c r="J87" s="51"/>
      <c r="K87" s="51"/>
      <c r="L87" s="51"/>
      <c r="M87" s="51"/>
      <c r="N87" s="51"/>
      <c r="O87" s="51"/>
      <c r="P87" s="52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</row>
    <row r="88" customFormat="false" ht="12.75" hidden="false" customHeight="false" outlineLevel="0" collapsed="false">
      <c r="I88" s="51"/>
      <c r="J88" s="51"/>
      <c r="K88" s="51"/>
      <c r="L88" s="51"/>
      <c r="M88" s="51"/>
      <c r="N88" s="51"/>
      <c r="O88" s="51"/>
      <c r="P88" s="52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</row>
    <row r="89" customFormat="false" ht="12.75" hidden="false" customHeight="false" outlineLevel="0" collapsed="false">
      <c r="I89" s="51"/>
      <c r="J89" s="51"/>
      <c r="K89" s="51"/>
      <c r="L89" s="51"/>
      <c r="M89" s="51"/>
      <c r="N89" s="51"/>
      <c r="O89" s="51"/>
      <c r="P89" s="52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</row>
    <row r="90" customFormat="false" ht="12.75" hidden="false" customHeight="false" outlineLevel="0" collapsed="false">
      <c r="I90" s="51"/>
      <c r="J90" s="51"/>
      <c r="K90" s="51"/>
      <c r="L90" s="51"/>
      <c r="M90" s="51"/>
      <c r="N90" s="51"/>
      <c r="O90" s="51"/>
      <c r="P90" s="52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</row>
    <row r="91" customFormat="false" ht="12.75" hidden="false" customHeight="false" outlineLevel="0" collapsed="false">
      <c r="I91" s="51"/>
      <c r="J91" s="51"/>
      <c r="K91" s="51"/>
      <c r="L91" s="51"/>
      <c r="M91" s="51"/>
      <c r="N91" s="51"/>
      <c r="O91" s="51"/>
      <c r="P91" s="52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</row>
    <row r="92" customFormat="false" ht="12.75" hidden="false" customHeight="false" outlineLevel="0" collapsed="false">
      <c r="I92" s="51"/>
      <c r="J92" s="51"/>
      <c r="K92" s="51"/>
      <c r="L92" s="51"/>
      <c r="M92" s="51"/>
      <c r="N92" s="51"/>
      <c r="O92" s="51"/>
      <c r="P92" s="52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</row>
  </sheetData>
  <sheetProtection sheet="true" password="c901"/>
  <mergeCells count="13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A31:C31"/>
    <mergeCell ref="AF37:AL37"/>
    <mergeCell ref="O38:U38"/>
    <mergeCell ref="AF38:AL38"/>
  </mergeCells>
  <printOptions headings="false" gridLines="false" gridLinesSet="true" horizontalCentered="true" verticalCentered="false"/>
  <pageMargins left="0" right="0" top="0.70625" bottom="0.393055555555556" header="0.511805555555555" footer="0.19652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&amp;R&amp;P/&amp;N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N66"/>
  <sheetViews>
    <sheetView showFormulas="false" showGridLines="true" showRowColHeaders="true" showZeros="true" rightToLeft="false" tabSelected="false" showOutlineSymbols="true" defaultGridColor="true" view="normal" topLeftCell="D1" colorId="64" zoomScale="100" zoomScaleNormal="100" zoomScalePageLayoutView="100" workbookViewId="0">
      <selection pane="topLeft" activeCell="D1" activeCellId="0" sqref="D1"/>
    </sheetView>
  </sheetViews>
  <sheetFormatPr defaultColWidth="9.484375" defaultRowHeight="12.75" zeroHeight="false" outlineLevelRow="0" outlineLevelCol="0"/>
  <cols>
    <col collapsed="false" customWidth="true" hidden="false" outlineLevel="0" max="1" min="1" style="0" width="9.26"/>
    <col collapsed="false" customWidth="true" hidden="false" outlineLevel="0" max="2" min="2" style="0" width="36.64"/>
    <col collapsed="false" customWidth="true" hidden="false" outlineLevel="0" max="3" min="3" style="0" width="36.03"/>
    <col collapsed="false" customWidth="true" hidden="false" outlineLevel="0" max="4" min="4" style="0" width="33.94"/>
    <col collapsed="false" customWidth="true" hidden="false" outlineLevel="0" max="7" min="5" style="0" width="9.26"/>
    <col collapsed="false" customWidth="true" hidden="false" outlineLevel="0" max="8" min="8" style="0" width="31.55"/>
    <col collapsed="false" customWidth="true" hidden="false" outlineLevel="0" max="9" min="9" style="0" width="30.95"/>
    <col collapsed="false" customWidth="true" hidden="false" outlineLevel="0" max="13" min="10" style="0" width="9.26"/>
    <col collapsed="false" customWidth="true" hidden="false" outlineLevel="0" max="14" min="14" style="0" width="15.55"/>
  </cols>
  <sheetData>
    <row r="2" customFormat="false" ht="13.5" hidden="false" customHeight="false" outlineLevel="0" collapsed="false"/>
    <row r="3" customFormat="false" ht="115.5" hidden="false" customHeight="true" outlineLevel="0" collapsed="false">
      <c r="B3" s="104" t="s">
        <v>103</v>
      </c>
      <c r="C3" s="104" t="s">
        <v>104</v>
      </c>
      <c r="D3" s="104" t="s">
        <v>105</v>
      </c>
    </row>
    <row r="4" customFormat="false" ht="13.5" hidden="true" customHeight="false" outlineLevel="0" collapsed="false">
      <c r="B4" s="104"/>
      <c r="C4" s="104"/>
      <c r="D4" s="104"/>
    </row>
    <row r="5" customFormat="false" ht="16.5" hidden="false" customHeight="false" outlineLevel="0" collapsed="false">
      <c r="B5" s="105" t="s">
        <v>106</v>
      </c>
      <c r="C5" s="106" t="n">
        <v>500</v>
      </c>
      <c r="D5" s="106" t="n">
        <v>20</v>
      </c>
      <c r="E5" s="107"/>
      <c r="F5" s="107"/>
    </row>
    <row r="6" customFormat="false" ht="83.25" hidden="false" customHeight="true" outlineLevel="0" collapsed="false">
      <c r="B6" s="105" t="s">
        <v>107</v>
      </c>
      <c r="C6" s="106" t="n">
        <v>420</v>
      </c>
      <c r="D6" s="106" t="n">
        <v>17</v>
      </c>
      <c r="E6" s="107"/>
      <c r="F6" s="107"/>
      <c r="G6" s="1" t="s">
        <v>108</v>
      </c>
    </row>
    <row r="7" customFormat="false" ht="78.75" hidden="false" customHeight="true" outlineLevel="0" collapsed="false">
      <c r="B7" s="105" t="s">
        <v>109</v>
      </c>
      <c r="C7" s="106" t="n">
        <v>600</v>
      </c>
      <c r="D7" s="106" t="n">
        <v>22</v>
      </c>
      <c r="E7" s="107"/>
      <c r="F7" s="107"/>
    </row>
    <row r="8" customFormat="false" ht="69" hidden="false" customHeight="true" outlineLevel="0" collapsed="false">
      <c r="B8" s="105" t="s">
        <v>110</v>
      </c>
      <c r="C8" s="106" t="n">
        <v>900</v>
      </c>
      <c r="D8" s="106" t="n">
        <v>34</v>
      </c>
      <c r="E8" s="107"/>
      <c r="F8" s="107"/>
    </row>
    <row r="9" customFormat="false" ht="54.75" hidden="false" customHeight="true" outlineLevel="0" collapsed="false">
      <c r="B9" s="105" t="s">
        <v>111</v>
      </c>
      <c r="C9" s="106" t="n">
        <v>1100</v>
      </c>
      <c r="D9" s="106" t="n">
        <v>41</v>
      </c>
      <c r="E9" s="107"/>
      <c r="F9" s="107"/>
    </row>
    <row r="10" customFormat="false" ht="37.5" hidden="false" customHeight="true" outlineLevel="0" collapsed="false">
      <c r="B10" s="105" t="s">
        <v>112</v>
      </c>
      <c r="C10" s="106" t="n">
        <v>1200</v>
      </c>
      <c r="D10" s="106" t="n">
        <v>46</v>
      </c>
      <c r="E10" s="107"/>
      <c r="F10" s="107"/>
    </row>
    <row r="11" customFormat="false" ht="16.5" hidden="false" customHeight="false" outlineLevel="0" collapsed="false">
      <c r="B11" s="108" t="s">
        <v>113</v>
      </c>
      <c r="C11" s="106" t="n">
        <v>4780</v>
      </c>
      <c r="D11" s="106" t="n">
        <v>180</v>
      </c>
      <c r="F11" s="107"/>
    </row>
    <row r="12" customFormat="false" ht="15" hidden="false" customHeight="false" outlineLevel="0" collapsed="false">
      <c r="B12" s="109"/>
      <c r="C12" s="110"/>
      <c r="D12" s="110"/>
      <c r="H12" s="111" t="s">
        <v>114</v>
      </c>
      <c r="I12" s="51" t="s">
        <v>115</v>
      </c>
      <c r="K12" s="0" t="n">
        <f aca="false">'I ROK'!D41+'I ROK'!E41+'I ROK'!Q41+'I ROK'!V41+'I ROK'!W41+'I ROK'!AI41</f>
        <v>1060</v>
      </c>
    </row>
    <row r="13" customFormat="false" ht="15.75" hidden="false" customHeight="false" outlineLevel="0" collapsed="false">
      <c r="B13" s="112"/>
      <c r="C13" s="113"/>
      <c r="D13" s="113"/>
      <c r="I13" s="1" t="s">
        <v>116</v>
      </c>
      <c r="K13" s="0" t="n">
        <f aca="false">'I ROK'!M41+'I ROK'!AE41</f>
        <v>60</v>
      </c>
    </row>
    <row r="14" customFormat="false" ht="16.5" hidden="false" customHeight="false" outlineLevel="0" collapsed="false">
      <c r="B14" s="114" t="s">
        <v>117</v>
      </c>
      <c r="C14" s="115" t="s">
        <v>118</v>
      </c>
      <c r="D14" s="115"/>
      <c r="I14" s="116" t="s">
        <v>119</v>
      </c>
      <c r="K14" s="0" t="n">
        <f aca="false">SUM('I ROK'!F41:L41)+'I ROK'!P41+SUM('I ROK'!X41:AD41)+'I ROK'!AH41</f>
        <v>476</v>
      </c>
    </row>
    <row r="15" customFormat="false" ht="15.75" hidden="false" customHeight="false" outlineLevel="0" collapsed="false">
      <c r="B15" s="117"/>
      <c r="C15" s="110"/>
      <c r="D15" s="118"/>
      <c r="I15" s="0" t="s">
        <v>120</v>
      </c>
      <c r="K15" s="0" t="n">
        <f aca="false">'I ROK'!O41+'I ROK'!AG41</f>
        <v>15</v>
      </c>
    </row>
    <row r="16" customFormat="false" ht="16.5" hidden="false" customHeight="false" outlineLevel="0" collapsed="false">
      <c r="B16" s="119" t="s">
        <v>121</v>
      </c>
      <c r="C16" s="120" t="n">
        <v>4720</v>
      </c>
      <c r="D16" s="121"/>
      <c r="H16" s="111" t="s">
        <v>122</v>
      </c>
      <c r="I16" s="1" t="s">
        <v>115</v>
      </c>
      <c r="K16" s="0" t="n">
        <f aca="false">'II ROK'!D30+'II ROK'!E30+'II ROK'!Q30+'II ROK'!V30+'II ROK'!W30+'II ROK'!AI30</f>
        <v>450</v>
      </c>
    </row>
    <row r="17" customFormat="false" ht="13.5" hidden="false" customHeight="false" outlineLevel="0" collapsed="false">
      <c r="I17" s="1" t="s">
        <v>116</v>
      </c>
      <c r="K17" s="0" t="n">
        <f aca="false">'II ROK'!M30+'II ROK'!AE30</f>
        <v>60</v>
      </c>
    </row>
    <row r="18" customFormat="false" ht="12.75" hidden="false" customHeight="false" outlineLevel="0" collapsed="false">
      <c r="I18" s="116" t="s">
        <v>119</v>
      </c>
      <c r="K18" s="0" t="n">
        <f aca="false">SUM('II ROK'!F30:L30)+'II ROK'!P30+SUM('II ROK'!X30:AD30)+'II ROK'!AH30</f>
        <v>1130</v>
      </c>
    </row>
    <row r="19" customFormat="false" ht="12.75" hidden="false" customHeight="false" outlineLevel="0" collapsed="false">
      <c r="I19" s="0" t="s">
        <v>120</v>
      </c>
      <c r="K19" s="0" t="n">
        <f aca="false">'II ROK'!O30+'II ROK'!AG30</f>
        <v>30</v>
      </c>
    </row>
    <row r="20" customFormat="false" ht="12.75" hidden="false" customHeight="false" outlineLevel="0" collapsed="false">
      <c r="H20" s="111" t="s">
        <v>123</v>
      </c>
      <c r="I20" s="1" t="s">
        <v>115</v>
      </c>
      <c r="K20" s="0" t="n">
        <f aca="false">'III ROK'!D31+'III ROK'!E31+'III ROK'!Q31+'III ROK'!V31+'III ROK'!W31+'III ROK'!AI31</f>
        <v>524</v>
      </c>
    </row>
    <row r="21" customFormat="false" ht="12.75" hidden="false" customHeight="false" outlineLevel="0" collapsed="false">
      <c r="I21" s="1" t="s">
        <v>116</v>
      </c>
      <c r="K21" s="0" t="n">
        <v>0</v>
      </c>
    </row>
    <row r="22" customFormat="false" ht="12.75" hidden="false" customHeight="false" outlineLevel="0" collapsed="false">
      <c r="I22" s="116" t="s">
        <v>119</v>
      </c>
      <c r="K22" s="0" t="n">
        <f aca="false">SUM('III ROK'!F31:L31)+'III ROK'!P31+SUM('III ROK'!X31:AD31)+'III ROK'!AH31</f>
        <v>960</v>
      </c>
    </row>
    <row r="23" customFormat="false" ht="12.75" hidden="false" customHeight="false" outlineLevel="0" collapsed="false">
      <c r="I23" s="0" t="s">
        <v>120</v>
      </c>
      <c r="K23" s="0" t="n">
        <f aca="false">'III ROK'!O31</f>
        <v>15</v>
      </c>
    </row>
    <row r="24" customFormat="false" ht="12.75" hidden="false" customHeight="false" outlineLevel="0" collapsed="false">
      <c r="H24" s="111" t="s">
        <v>64</v>
      </c>
      <c r="I24" s="122" t="s">
        <v>124</v>
      </c>
      <c r="K24" s="123" t="n">
        <f aca="false">K12+K13+K16+K17+K20+K21</f>
        <v>2154</v>
      </c>
      <c r="M24" s="111" t="s">
        <v>125</v>
      </c>
    </row>
    <row r="25" customFormat="false" ht="12.75" hidden="false" customHeight="false" outlineLevel="0" collapsed="false">
      <c r="I25" s="1" t="s">
        <v>126</v>
      </c>
      <c r="K25" s="0" t="n">
        <f aca="false">K13+K17+K21</f>
        <v>120</v>
      </c>
    </row>
    <row r="26" customFormat="false" ht="12.75" hidden="false" customHeight="false" outlineLevel="0" collapsed="false">
      <c r="I26" s="124" t="s">
        <v>127</v>
      </c>
      <c r="K26" s="125" t="n">
        <f aca="false">K14+K18+K22</f>
        <v>2566</v>
      </c>
      <c r="M26" s="111" t="n">
        <f aca="false">K24/(K24+K26)*100</f>
        <v>45.635593220339</v>
      </c>
      <c r="N26" s="111" t="s">
        <v>128</v>
      </c>
    </row>
    <row r="27" customFormat="false" ht="12.75" hidden="false" customHeight="false" outlineLevel="0" collapsed="false">
      <c r="I27" s="1" t="s">
        <v>129</v>
      </c>
      <c r="K27" s="111" t="n">
        <f aca="false">K26+K24</f>
        <v>4720</v>
      </c>
      <c r="M27" s="111" t="n">
        <f aca="false">100-M26</f>
        <v>54.364406779661</v>
      </c>
      <c r="N27" s="111" t="s">
        <v>130</v>
      </c>
    </row>
    <row r="28" customFormat="false" ht="12.75" hidden="false" customHeight="false" outlineLevel="0" collapsed="false">
      <c r="I28" s="0" t="s">
        <v>120</v>
      </c>
      <c r="K28" s="0" t="n">
        <f aca="false">K15+K19+K23</f>
        <v>60</v>
      </c>
    </row>
    <row r="31" customFormat="false" ht="12.75" hidden="false" customHeight="false" outlineLevel="0" collapsed="false">
      <c r="B31" s="111" t="s">
        <v>131</v>
      </c>
      <c r="D31" s="111" t="s">
        <v>132</v>
      </c>
      <c r="H31" s="1"/>
      <c r="I31" s="1" t="s">
        <v>133</v>
      </c>
    </row>
    <row r="32" customFormat="false" ht="12.75" hidden="false" customHeight="false" outlineLevel="0" collapsed="false">
      <c r="B32" s="1" t="s">
        <v>134</v>
      </c>
      <c r="C32" s="126" t="n">
        <f aca="false">'I ROK'!AO20+'I ROK'!AO21+'I ROK'!AO22+'I ROK'!AO25+'I ROK'!AO27+'I ROK'!AO29+'I ROK'!AO31</f>
        <v>28.5</v>
      </c>
      <c r="E32" s="1"/>
      <c r="H32" s="1"/>
      <c r="I32" s="1" t="s">
        <v>135</v>
      </c>
    </row>
    <row r="33" customFormat="false" ht="12.75" hidden="false" customHeight="false" outlineLevel="0" collapsed="false">
      <c r="B33" s="1" t="s">
        <v>122</v>
      </c>
      <c r="C33" s="126" t="n">
        <f aca="false">'II ROK'!AO21+'II ROK'!AO23+'II ROK'!AO24+'II ROK'!AO25+'II ROK'!AO26+'II ROK'!AO27</f>
        <v>52.5</v>
      </c>
      <c r="H33" s="1"/>
      <c r="I33" s="1" t="s">
        <v>136</v>
      </c>
    </row>
    <row r="34" customFormat="false" ht="12.75" hidden="false" customHeight="false" outlineLevel="0" collapsed="false">
      <c r="B34" s="1" t="s">
        <v>123</v>
      </c>
      <c r="C34" s="126" t="n">
        <f aca="false">'III ROK'!AO18+'III ROK'!AO19+'III ROK'!AO20+'III ROK'!AO21+'III ROK'!AO22+'III ROK'!AO23</f>
        <v>52</v>
      </c>
    </row>
    <row r="35" customFormat="false" ht="12.75" hidden="false" customHeight="false" outlineLevel="0" collapsed="false">
      <c r="B35" s="111" t="s">
        <v>113</v>
      </c>
      <c r="C35" s="127" t="n">
        <f aca="false">SUM(C32:C34)</f>
        <v>133</v>
      </c>
      <c r="D35" s="127" t="n">
        <f aca="false">C35/D11</f>
        <v>0.738888888888889</v>
      </c>
      <c r="H35" s="1"/>
      <c r="I35" s="1" t="s">
        <v>137</v>
      </c>
    </row>
    <row r="36" customFormat="false" ht="12.75" hidden="false" customHeight="false" outlineLevel="0" collapsed="false">
      <c r="H36" s="1"/>
      <c r="I36" s="1" t="s">
        <v>138</v>
      </c>
    </row>
    <row r="37" customFormat="false" ht="12.75" hidden="false" customHeight="false" outlineLevel="0" collapsed="false">
      <c r="D37" s="1"/>
      <c r="E37" s="128"/>
      <c r="F37" s="129"/>
      <c r="H37" s="1"/>
      <c r="I37" s="1" t="s">
        <v>139</v>
      </c>
    </row>
    <row r="38" customFormat="false" ht="12.75" hidden="false" customHeight="false" outlineLevel="0" collapsed="false">
      <c r="B38" s="111" t="s">
        <v>140</v>
      </c>
    </row>
    <row r="39" customFormat="false" ht="12.75" hidden="false" customHeight="false" outlineLevel="0" collapsed="false">
      <c r="B39" s="1" t="s">
        <v>141</v>
      </c>
      <c r="C39" s="126" t="n">
        <f aca="false">'I ROK'!AO18+'I ROK'!AO19+'I ROK'!AO20+'I ROK'!AO21+'I ROK'!AO22+'I ROK'!AO23+'I ROK'!AO24+'II ROK'!AO18</f>
        <v>20</v>
      </c>
    </row>
    <row r="40" customFormat="false" ht="12.75" hidden="false" customHeight="false" outlineLevel="0" collapsed="false">
      <c r="B40" s="1" t="s">
        <v>142</v>
      </c>
      <c r="C40" s="126" t="n">
        <f aca="false">'I ROK'!AO34+'I ROK'!AO35+'I ROK'!AO36+'I ROK'!AO37+'I ROK'!AO38+'I ROK'!AO39+'II ROK'!AO28</f>
        <v>17</v>
      </c>
      <c r="D40" s="130"/>
      <c r="E40" s="130"/>
      <c r="F40" s="130"/>
      <c r="G40" s="130"/>
      <c r="H40" s="130"/>
      <c r="I40" s="130"/>
    </row>
    <row r="41" customFormat="false" ht="12.75" hidden="false" customHeight="false" outlineLevel="0" collapsed="false">
      <c r="B41" s="1" t="s">
        <v>143</v>
      </c>
      <c r="C41" s="126" t="n">
        <f aca="false">'I ROK'!AO25+'I ROK'!AO26+'I ROK'!AO27+'I ROK'!U28+'I ROK'!AO29+'II ROK'!AO19+'II ROK'!AO20+'II ROK'!AO21+'II ROK'!AO22+'III ROK'!AO23</f>
        <v>40</v>
      </c>
      <c r="D41" s="131" t="s">
        <v>144</v>
      </c>
      <c r="E41" s="131"/>
      <c r="F41" s="131"/>
      <c r="G41" s="131"/>
      <c r="H41" s="131"/>
      <c r="I41" s="131"/>
    </row>
    <row r="42" customFormat="false" ht="12.75" hidden="false" customHeight="false" outlineLevel="0" collapsed="false">
      <c r="B42" s="1" t="s">
        <v>145</v>
      </c>
      <c r="C42" s="126" t="n">
        <f aca="false">'I ROK'!AO30+'I ROK'!AO31+'I ROK'!AO32+'I ROK'!AO33+'II ROK'!AO23+'II ROK'!AO24+'II ROK'!AO25+'II ROK'!AO26+'II ROK'!AO27+'III ROK'!AO18+'III ROK'!AO19+'III ROK'!AO20+'III ROK'!AO21+'III ROK'!AO22+'III ROK'!AO24+'III ROK'!AO25+'III ROK'!AO27</f>
        <v>102</v>
      </c>
      <c r="D42" s="131" t="s">
        <v>146</v>
      </c>
      <c r="E42" s="131"/>
      <c r="F42" s="131"/>
      <c r="G42" s="131"/>
      <c r="H42" s="131"/>
      <c r="I42" s="131"/>
    </row>
    <row r="43" customFormat="false" ht="12.75" hidden="false" customHeight="false" outlineLevel="0" collapsed="false">
      <c r="B43" s="1" t="s">
        <v>147</v>
      </c>
      <c r="C43" s="126" t="n">
        <v>41</v>
      </c>
      <c r="D43" s="130"/>
      <c r="E43" s="130"/>
      <c r="F43" s="130"/>
      <c r="G43" s="130"/>
      <c r="H43" s="130"/>
      <c r="I43" s="130"/>
    </row>
    <row r="44" customFormat="false" ht="12.75" hidden="false" customHeight="false" outlineLevel="0" collapsed="false">
      <c r="B44" s="1" t="s">
        <v>148</v>
      </c>
      <c r="C44" s="126" t="n">
        <v>46</v>
      </c>
    </row>
    <row r="45" customFormat="false" ht="12.75" hidden="false" customHeight="false" outlineLevel="0" collapsed="false">
      <c r="B45" s="1" t="s">
        <v>113</v>
      </c>
      <c r="C45" s="127" t="s">
        <v>149</v>
      </c>
      <c r="D45" s="0" t="n">
        <v>180</v>
      </c>
    </row>
    <row r="48" customFormat="false" ht="12.75" hidden="false" customHeight="false" outlineLevel="0" collapsed="false">
      <c r="B48" s="111" t="s">
        <v>150</v>
      </c>
      <c r="C48" s="1" t="s">
        <v>151</v>
      </c>
      <c r="D48" s="111" t="s">
        <v>132</v>
      </c>
      <c r="E48" s="1" t="s">
        <v>152</v>
      </c>
    </row>
    <row r="49" customFormat="false" ht="12.75" hidden="false" customHeight="false" outlineLevel="0" collapsed="false">
      <c r="B49" s="1" t="s">
        <v>141</v>
      </c>
      <c r="C49" s="126" t="n">
        <f aca="false">SUM('I ROK'!Q18:Q24)+SUM('I ROK'!AI18:AI24)+'II ROK'!Q18</f>
        <v>110</v>
      </c>
      <c r="D49" s="132" t="n">
        <f aca="false">C49/C5*100</f>
        <v>22</v>
      </c>
      <c r="E49" s="111" t="s">
        <v>153</v>
      </c>
    </row>
    <row r="50" customFormat="false" ht="12.75" hidden="false" customHeight="false" outlineLevel="0" collapsed="false">
      <c r="B50" s="1" t="s">
        <v>142</v>
      </c>
      <c r="C50" s="126" t="n">
        <f aca="false">SUM('I ROK'!Q34:Q39)+'I ROK'!AI39</f>
        <v>105</v>
      </c>
      <c r="D50" s="132" t="n">
        <f aca="false">C50/C6*100</f>
        <v>25</v>
      </c>
      <c r="E50" s="111" t="s">
        <v>153</v>
      </c>
    </row>
    <row r="51" customFormat="false" ht="12.75" hidden="false" customHeight="false" outlineLevel="0" collapsed="false">
      <c r="B51" s="1" t="s">
        <v>154</v>
      </c>
      <c r="C51" s="127" t="n">
        <f aca="false">C49+C50</f>
        <v>215</v>
      </c>
      <c r="D51" s="133"/>
      <c r="E51" s="111" t="s">
        <v>155</v>
      </c>
    </row>
    <row r="52" customFormat="false" ht="12.75" hidden="false" customHeight="false" outlineLevel="0" collapsed="false">
      <c r="B52" s="1" t="s">
        <v>143</v>
      </c>
      <c r="C52" s="134" t="n">
        <f aca="false">'I ROK'!Q25+SUM('I ROK'!AI25:AI29)+SUM('II ROK'!Q19:Q22)+'III ROK'!Q23+'III ROK'!AI23</f>
        <v>160</v>
      </c>
      <c r="D52" s="132" t="n">
        <f aca="false">C52/C7*100</f>
        <v>26.6666666666667</v>
      </c>
      <c r="E52" s="111" t="s">
        <v>156</v>
      </c>
    </row>
    <row r="53" customFormat="false" ht="12.75" hidden="false" customHeight="false" outlineLevel="0" collapsed="false">
      <c r="B53" s="1" t="s">
        <v>145</v>
      </c>
      <c r="C53" s="126" t="n">
        <f aca="false">'I ROK'!Q31+SUM('I ROK'!AI30:AI33)+SUM('II ROK'!Q23:Q27)+SUM('III ROK'!Q18:Q22)+'III ROK'!Q24+'III ROK'!AI19+'III ROK'!AI20+'III ROK'!AI25</f>
        <v>312</v>
      </c>
      <c r="D53" s="132" t="n">
        <f aca="false">C53/C8*100</f>
        <v>34.6666666666667</v>
      </c>
      <c r="E53" s="111" t="s">
        <v>156</v>
      </c>
    </row>
    <row r="54" customFormat="false" ht="12.75" hidden="false" customHeight="false" outlineLevel="0" collapsed="false">
      <c r="B54" s="1" t="s">
        <v>157</v>
      </c>
      <c r="C54" s="135" t="n">
        <f aca="false">C53+C52</f>
        <v>472</v>
      </c>
      <c r="D54" s="126"/>
      <c r="E54" s="111" t="s">
        <v>158</v>
      </c>
      <c r="I54" s="111"/>
    </row>
    <row r="59" customFormat="false" ht="12.75" hidden="false" customHeight="false" outlineLevel="0" collapsed="false">
      <c r="B59" s="1"/>
    </row>
    <row r="60" customFormat="false" ht="12.75" hidden="false" customHeight="false" outlineLevel="0" collapsed="false">
      <c r="B60" s="1"/>
    </row>
    <row r="61" customFormat="false" ht="12.75" hidden="false" customHeight="false" outlineLevel="0" collapsed="false">
      <c r="B61" s="1"/>
    </row>
    <row r="62" customFormat="false" ht="12.75" hidden="false" customHeight="false" outlineLevel="0" collapsed="false">
      <c r="B62" s="1"/>
    </row>
    <row r="63" customFormat="false" ht="12.75" hidden="false" customHeight="false" outlineLevel="0" collapsed="false">
      <c r="B63" s="1"/>
    </row>
    <row r="64" customFormat="false" ht="12.75" hidden="false" customHeight="false" outlineLevel="0" collapsed="false">
      <c r="B64" s="1"/>
    </row>
    <row r="65" customFormat="false" ht="12.75" hidden="false" customHeight="false" outlineLevel="0" collapsed="false">
      <c r="B65" s="1"/>
    </row>
    <row r="66" customFormat="false" ht="12.75" hidden="false" customHeight="false" outlineLevel="0" collapsed="false">
      <c r="B66" s="1"/>
      <c r="C66" s="111"/>
    </row>
  </sheetData>
  <sheetProtection sheet="true" password="c901"/>
  <mergeCells count="3">
    <mergeCell ref="B3:B4"/>
    <mergeCell ref="C3:C4"/>
    <mergeCell ref="D3:D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Collabora_Office/6.4.10.44$Linux_X86_64 LibreOffice_project/2b31b2ef595ece37ba5e5919be43ba04193a2d3b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2014-08-22T09:06:50Z</dcterms:created>
  <dc:creator>AK</dc:creator>
  <dc:description/>
  <dc:language>pl-PL</dc:language>
  <cp:lastModifiedBy>Monika</cp:lastModifiedBy>
  <cp:lastPrinted>2017-04-02T23:08:47Z</cp:lastPrinted>
  <dcterms:modified xsi:type="dcterms:W3CDTF">2021-04-12T09:35:42Z</dcterms:modified>
  <cp:revision>0</cp:revision>
  <dc:subject/>
  <dc:title/>
</cp:coreProperties>
</file>