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_rels/workbook.xml.rels" ContentType="application/vnd.openxmlformats-package.relationships+xml"/>
  <Override PartName="/xl/media/image2.png" ContentType="image/png"/>
  <Override PartName="/xl/media/image1.png" ContentType="image/png"/>
  <Override PartName="/xl/media/image4.png" ContentType="image/png"/>
  <Override PartName="/xl/media/image3.png" ContentType="image/png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_rels/drawing3.xml.rels" ContentType="application/vnd.openxmlformats-package.relationships+xml"/>
  <Override PartName="/xl/drawings/_rels/drawing2.xml.rels" ContentType="application/vnd.openxmlformats-package.relationships+xml"/>
  <Override PartName="/xl/drawings/_rels/drawing1.xml.rels" ContentType="application/vnd.openxmlformats-package.relationships+xml"/>
  <Override PartName="/xl/drawings/_rels/drawing4.xml.rels" ContentType="application/vnd.openxmlformats-package.relationships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2.xml.rels" ContentType="application/vnd.openxmlformats-package.relationships+xml"/>
  <Override PartName="/xl/worksheets/_rels/sheet1.xml.rels" ContentType="application/vnd.openxmlformats-package.relationship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4"/>
  </bookViews>
  <sheets>
    <sheet name="I ROK" sheetId="1" state="visible" r:id="rId2"/>
    <sheet name="II ROK" sheetId="2" state="visible" r:id="rId3"/>
    <sheet name="III ROK" sheetId="3" state="visible" r:id="rId4"/>
    <sheet name="IV ROK" sheetId="4" state="visible" r:id="rId5"/>
    <sheet name="Arkusz1" sheetId="5" state="visible" r:id="rId6"/>
  </sheets>
  <definedNames>
    <definedName function="false" hidden="false" localSheetId="0" name="_xlnm.Print_Area" vbProcedure="false">'I ROK'!$A$1:$AO$45</definedName>
    <definedName function="false" hidden="false" name="RodzajeZajec" vbProcedure="false">'II ROK'!$A$4:$A$6</definedName>
    <definedName function="false" hidden="false" name="Rodzaje_zajęć" vbProcedure="false">'II ROK'!$A$4:$A$6</definedName>
    <definedName function="false" hidden="false" name="RodzajZajęć" vbProcedure="false">'II ROK'!$A$4:$A$5</definedName>
    <definedName function="false" hidden="false" localSheetId="1" name="Rodzaje_zajec" vbProcedure="false">'II ROK'!$A$4:$A$6</definedName>
    <definedName function="false" hidden="false" localSheetId="1" name="Rodzaj_zajęć" vbProcedure="false">'II ROK'!$A$4:$A$6</definedName>
  </definedName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<sst xmlns="http://schemas.openxmlformats.org/spreadsheetml/2006/main" count="467" uniqueCount="153">
  <si>
    <t xml:space="preserve">Załącznik  </t>
  </si>
  <si>
    <t xml:space="preserve">do Uchwały Senatu nr 2294</t>
  </si>
  <si>
    <t xml:space="preserve">Uniwersytetu Medycznego we Wrocławiu</t>
  </si>
  <si>
    <t xml:space="preserve">z dnia 31 marca 2021 r.</t>
  </si>
  <si>
    <t xml:space="preserve">PLAN STUDIÓW na rok akademicki 2020/2024</t>
  </si>
  <si>
    <t xml:space="preserve">cykl 2020-2024</t>
  </si>
  <si>
    <t xml:space="preserve">Wydział  Nauk o Zdrowiu</t>
  </si>
  <si>
    <t xml:space="preserve">Kierunek Pielęgniarstwo I stopnia</t>
  </si>
  <si>
    <t xml:space="preserve">Rok studiów 1</t>
  </si>
  <si>
    <t xml:space="preserve">Forma studiów niestacjonarne</t>
  </si>
  <si>
    <t xml:space="preserve">Cykl kształcenia rozpoczynający się w roku akademickim: 2020</t>
  </si>
  <si>
    <t xml:space="preserve">Lp</t>
  </si>
  <si>
    <t xml:space="preserve">Przedmiot (nazwa)</t>
  </si>
  <si>
    <t xml:space="preserve">semestr zimowy</t>
  </si>
  <si>
    <t xml:space="preserve">semestr letni</t>
  </si>
  <si>
    <t xml:space="preserve">SUMA GODZIN DYDAKTYCZNYCH</t>
  </si>
  <si>
    <t xml:space="preserve">SUMA PUNKTÓW ECTS ZA PRZEDMIOT</t>
  </si>
  <si>
    <t xml:space="preserve">Rodzaj zajęć (obowiązkowe / wolnego wyboru / ograniczonego wyboru)</t>
  </si>
  <si>
    <t xml:space="preserve">wykład (WY)</t>
  </si>
  <si>
    <t xml:space="preserve">seminarium (SE)</t>
  </si>
  <si>
    <t xml:space="preserve">ćwiczenia audytoryjne CA)</t>
  </si>
  <si>
    <t xml:space="preserve">ćwiczenia kierunkowe - niekliniczne (CN)</t>
  </si>
  <si>
    <t xml:space="preserve">ćwiczenia w warunkach symulowanych (CS)</t>
  </si>
  <si>
    <t xml:space="preserve">ćwiczenia laboratoryjne (CL)</t>
  </si>
  <si>
    <t xml:space="preserve">ćwiczenia kliniczne (CK)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</si>
  <si>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 ²</t>
    </r>
  </si>
  <si>
    <r>
      <rPr>
        <sz val="10"/>
        <rFont val="Arial"/>
        <family val="2"/>
        <charset val="238"/>
      </rPr>
      <t xml:space="preserve">ćwiczenia specjalistyczne - magisterskie (CM)     </t>
    </r>
    <r>
      <rPr>
        <sz val="10"/>
        <rFont val="Calibri"/>
        <family val="2"/>
        <charset val="238"/>
      </rPr>
      <t xml:space="preserve">²</t>
    </r>
  </si>
  <si>
    <t xml:space="preserve">lektoraty (LE)</t>
  </si>
  <si>
    <t xml:space="preserve">e-learning (EL)</t>
  </si>
  <si>
    <t xml:space="preserve">zajęcia wychowania fizycznego-obowiązkowe (WF)</t>
  </si>
  <si>
    <t xml:space="preserve">praktyka zawodowa (PZ)</t>
  </si>
  <si>
    <t xml:space="preserve">samokształcenie</t>
  </si>
  <si>
    <t xml:space="preserve">liczba godzin z nauczycielem</t>
  </si>
  <si>
    <t xml:space="preserve">ogólna liczba godzin dydaktycznych</t>
  </si>
  <si>
    <t xml:space="preserve">forma zakończenia semestru</t>
  </si>
  <si>
    <t xml:space="preserve">punkty ECTS w semestrze</t>
  </si>
  <si>
    <r>
      <rPr>
        <sz val="10"/>
        <rFont val="Arial"/>
        <family val="2"/>
        <charset val="238"/>
      </rPr>
      <t xml:space="preserve">zajęcia praktyczne przy pacjencie (PP)   </t>
    </r>
    <r>
      <rPr>
        <sz val="10"/>
        <rFont val="Calibri"/>
        <family val="2"/>
        <charset val="238"/>
      </rPr>
      <t xml:space="preserve">¹ ²</t>
    </r>
  </si>
  <si>
    <t xml:space="preserve">obowiązkowe</t>
  </si>
  <si>
    <t xml:space="preserve">Anatomia</t>
  </si>
  <si>
    <t xml:space="preserve">EGZ</t>
  </si>
  <si>
    <t xml:space="preserve">Biochemia i biofizyka</t>
  </si>
  <si>
    <t xml:space="preserve">ZAL</t>
  </si>
  <si>
    <t xml:space="preserve">Mikrobiologia i parazytologia</t>
  </si>
  <si>
    <t xml:space="preserve">Fizjologia</t>
  </si>
  <si>
    <t xml:space="preserve">Patologia</t>
  </si>
  <si>
    <t xml:space="preserve">Farmakologia </t>
  </si>
  <si>
    <t xml:space="preserve">Genetyka</t>
  </si>
  <si>
    <t xml:space="preserve">Podstawy pielęgniarstwa</t>
  </si>
  <si>
    <t xml:space="preserve">Etyka zawodu pielęgniarki</t>
  </si>
  <si>
    <t xml:space="preserve">Promocja zdrowia</t>
  </si>
  <si>
    <t xml:space="preserve">Badanie fizykalne</t>
  </si>
  <si>
    <t xml:space="preserve">Podstawy rehabilitacji</t>
  </si>
  <si>
    <t xml:space="preserve">Podstawy ratownictwa medycznego</t>
  </si>
  <si>
    <t xml:space="preserve">Choroby wewnętrzne i pielęgniarstwo internistyczne</t>
  </si>
  <si>
    <t xml:space="preserve">Chirurgia i pielęgniarstwo chirurgiczne</t>
  </si>
  <si>
    <t xml:space="preserve">Język angielski</t>
  </si>
  <si>
    <t xml:space="preserve">Prawo medyczne</t>
  </si>
  <si>
    <t xml:space="preserve">Psychologia</t>
  </si>
  <si>
    <t xml:space="preserve">Socjologia</t>
  </si>
  <si>
    <t xml:space="preserve">Pedagogika</t>
  </si>
  <si>
    <t xml:space="preserve">Zdrowie publiczne</t>
  </si>
  <si>
    <t xml:space="preserve">Wychowanie fizyczne </t>
  </si>
  <si>
    <t xml:space="preserve">RAZEM</t>
  </si>
  <si>
    <t xml:space="preserve">………………………………………………</t>
  </si>
  <si>
    <t xml:space="preserve">31.03.2021 dr Anna Kołcz</t>
  </si>
  <si>
    <t xml:space="preserve">Uzgodniono z Samorządem</t>
  </si>
  <si>
    <t xml:space="preserve">Sporządził: Anna Rozensztrauch, Beata Jankowska-Polańska </t>
  </si>
  <si>
    <t xml:space="preserve">data i podpis Dziekana Wydziału</t>
  </si>
  <si>
    <t xml:space="preserve">Załącznik </t>
  </si>
  <si>
    <t xml:space="preserve">PLAN STUDIÓW na rok akademicki  2021/2024</t>
  </si>
  <si>
    <t xml:space="preserve">Wydział Nauk o Zdrowiu</t>
  </si>
  <si>
    <t xml:space="preserve">Rok studiów 2</t>
  </si>
  <si>
    <t xml:space="preserve">Cykl kształcenia rozpoczynający się w roku akademickim: 2021</t>
  </si>
  <si>
    <r>
      <rPr>
        <sz val="9"/>
        <rFont val="Arial"/>
        <family val="2"/>
        <charset val="238"/>
      </rPr>
      <t xml:space="preserve">zajęcia praktyczne przy pacjencie (PP)   </t>
    </r>
    <r>
      <rPr>
        <sz val="9"/>
        <rFont val="Calibri"/>
        <family val="2"/>
        <charset val="238"/>
      </rPr>
      <t xml:space="preserve">¹  ²</t>
    </r>
  </si>
  <si>
    <r>
      <rPr>
        <sz val="9"/>
        <rFont val="Arial"/>
        <family val="2"/>
        <charset val="238"/>
      </rPr>
      <t xml:space="preserve">ćwiczenia specjalistyczne - magisterskie (CM)     </t>
    </r>
    <r>
      <rPr>
        <sz val="9"/>
        <rFont val="Calibri"/>
        <family val="2"/>
        <charset val="238"/>
      </rPr>
      <t xml:space="preserve">²</t>
    </r>
  </si>
  <si>
    <r>
      <rPr>
        <sz val="9"/>
        <rFont val="Arial"/>
        <family val="2"/>
        <charset val="238"/>
      </rPr>
      <t xml:space="preserve">zajęcia praktyczne przy pacjencie (PP)   </t>
    </r>
    <r>
      <rPr>
        <sz val="9"/>
        <rFont val="Calibri"/>
        <family val="2"/>
        <charset val="238"/>
      </rPr>
      <t xml:space="preserve">¹ ²</t>
    </r>
  </si>
  <si>
    <t xml:space="preserve">Zakażenia szpitalne</t>
  </si>
  <si>
    <t xml:space="preserve">Pediatria i pielęgniarstwo pediatryczne</t>
  </si>
  <si>
    <t xml:space="preserve">Geriatria i pielęgniarstwo geriatryczne</t>
  </si>
  <si>
    <t xml:space="preserve">Sporządził Anna Rozensztrauch, Beata Jankowska-Polańska </t>
  </si>
  <si>
    <t xml:space="preserve">PLAN STUDIÓW na rok akademicki 2022/2024</t>
  </si>
  <si>
    <t xml:space="preserve">Rok studiów 3</t>
  </si>
  <si>
    <t xml:space="preserve">Cykl kształcenia rozpoczynający się w roku akademickim: 2022</t>
  </si>
  <si>
    <t xml:space="preserve">Anestezjologia i pielęgniarstwo w stanach zagrożenia życia</t>
  </si>
  <si>
    <t xml:space="preserve">zal</t>
  </si>
  <si>
    <t xml:space="preserve">Położnictwo, ginekologia i pielęgniarstwo położniczo-ginekologiczne</t>
  </si>
  <si>
    <t xml:space="preserve">Neurologia i pielęgniarstwo neurologiczne</t>
  </si>
  <si>
    <t xml:space="preserve">Pielęgniarstwo w opiece długoterminowej</t>
  </si>
  <si>
    <t xml:space="preserve">Podstawowa opieka zdrowotna</t>
  </si>
  <si>
    <t xml:space="preserve">Badania naukowe w pielęgniarstwie - część teoretyczna</t>
  </si>
  <si>
    <t xml:space="preserve">Seminarium dyplomowe</t>
  </si>
  <si>
    <t xml:space="preserve">Wychowanie fizyczne</t>
  </si>
  <si>
    <t xml:space="preserve">31.03.2021 dr anna Kołcz</t>
  </si>
  <si>
    <t xml:space="preserve">PLAN STUDIÓW na rok akademicki 2023/2024 </t>
  </si>
  <si>
    <t xml:space="preserve">Rok studiów 4</t>
  </si>
  <si>
    <t xml:space="preserve">Cykl kształcenia rozpoczynający się w roku akademickim: 2023</t>
  </si>
  <si>
    <t xml:space="preserve">Dietetyka </t>
  </si>
  <si>
    <t xml:space="preserve">Radiologia</t>
  </si>
  <si>
    <t xml:space="preserve">Organizacja pracy pielęgniarskiej</t>
  </si>
  <si>
    <t xml:space="preserve">Systemy informacji w ochronie zdrowia</t>
  </si>
  <si>
    <t xml:space="preserve">wolnego wyboru / fakultatywne</t>
  </si>
  <si>
    <t xml:space="preserve">Zajęcia fakultatyywne do wyboru: język migowy lub współpraca w zespołach opieki zdrowotnej</t>
  </si>
  <si>
    <t xml:space="preserve">Psychiatria i pielęgniarstwo psychiatryczne</t>
  </si>
  <si>
    <t xml:space="preserve">Badania naukowe w pielęgniarstwie - część praktyczna</t>
  </si>
  <si>
    <t xml:space="preserve">Opieka paliatywna </t>
  </si>
  <si>
    <t xml:space="preserve">EGZAMIN DYPLOMOWY </t>
  </si>
  <si>
    <t xml:space="preserve">v</t>
  </si>
  <si>
    <t xml:space="preserve">I rok </t>
  </si>
  <si>
    <t xml:space="preserve">II rok</t>
  </si>
  <si>
    <t xml:space="preserve">III rok</t>
  </si>
  <si>
    <t xml:space="preserve">IV rok</t>
  </si>
  <si>
    <t xml:space="preserve">Godziny</t>
  </si>
  <si>
    <t xml:space="preserve">ECTS </t>
  </si>
  <si>
    <t xml:space="preserve">Godz.</t>
  </si>
  <si>
    <t xml:space="preserve">ECTS</t>
  </si>
  <si>
    <t xml:space="preserve">Zajęcia teoretyczne (W+S+SAM)</t>
  </si>
  <si>
    <t xml:space="preserve">A. Nauki podstawowe</t>
  </si>
  <si>
    <t xml:space="preserve">Lektorat</t>
  </si>
  <si>
    <t xml:space="preserve">B. Nauki społeczne i humanistyczne, w tym język angielski</t>
  </si>
  <si>
    <t xml:space="preserve">Zajęcia praktyczne (CW+ ZP+PZ)</t>
  </si>
  <si>
    <t xml:space="preserve">C. Nauki w zakresie podstaw opieki pielęgniarskiej</t>
  </si>
  <si>
    <t xml:space="preserve">WF</t>
  </si>
  <si>
    <t xml:space="preserve">D. Nauki w zakresie opieki specjalistycznej</t>
  </si>
  <si>
    <t xml:space="preserve">Zajęcia praktyczne</t>
  </si>
  <si>
    <t xml:space="preserve">Praktyka zawodowa</t>
  </si>
  <si>
    <t xml:space="preserve">SUMA </t>
  </si>
  <si>
    <t xml:space="preserve">Teoria</t>
  </si>
  <si>
    <t xml:space="preserve">% teoria vs praktyka</t>
  </si>
  <si>
    <t xml:space="preserve">w tym Lektorat</t>
  </si>
  <si>
    <t xml:space="preserve">Praktyka</t>
  </si>
  <si>
    <t xml:space="preserve">% to Teoria</t>
  </si>
  <si>
    <t xml:space="preserve">Teoria i praktyka</t>
  </si>
  <si>
    <t xml:space="preserve">% to Praktyka</t>
  </si>
  <si>
    <t xml:space="preserve">W - wykłady</t>
  </si>
  <si>
    <t xml:space="preserve">S-seminarium</t>
  </si>
  <si>
    <t xml:space="preserve">SAM - samokształcenie</t>
  </si>
  <si>
    <t xml:space="preserve">CW - ćwiczenia wszytskie</t>
  </si>
  <si>
    <t xml:space="preserve">ZP - zajęcia praktyczne</t>
  </si>
  <si>
    <t xml:space="preserve">PP - praktyka zadowowa</t>
  </si>
  <si>
    <t xml:space="preserve">SAMOKSZTAŁCENIE</t>
  </si>
  <si>
    <t xml:space="preserve">godziny</t>
  </si>
  <si>
    <t xml:space="preserve">[%]</t>
  </si>
  <si>
    <t xml:space="preserve">Standard</t>
  </si>
  <si>
    <t xml:space="preserve">A</t>
  </si>
  <si>
    <t xml:space="preserve">OK (&lt; 25%)</t>
  </si>
  <si>
    <t xml:space="preserve">B</t>
  </si>
  <si>
    <t xml:space="preserve">RAZEM A+B</t>
  </si>
  <si>
    <t xml:space="preserve">OK (&lt;230 godz.)</t>
  </si>
  <si>
    <t xml:space="preserve">C</t>
  </si>
  <si>
    <t xml:space="preserve">OK (&lt;35%)</t>
  </si>
  <si>
    <t xml:space="preserve">D</t>
  </si>
  <si>
    <t xml:space="preserve">RZEM C+D</t>
  </si>
  <si>
    <t xml:space="preserve">OK (&lt;525 godz.)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</si>
</sst>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"/>
    <numFmt numFmtId="166" formatCode="d/mm/yyyy"/>
    <numFmt numFmtId="167" formatCode="0.00"/>
  </numFmts>
  <fonts count="21">
    <font>
      <sz val="10"/>
      <name val="Arial"/>
      <family val="0"/>
      <charset val="23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2"/>
      <charset val="238"/>
    </font>
    <font>
      <b val="true"/>
      <sz val="10"/>
      <name val="Arial"/>
      <family val="2"/>
    </font>
    <font>
      <b val="true"/>
      <sz val="12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</font>
    <font>
      <sz val="11"/>
      <name val="Arial"/>
      <family val="2"/>
      <charset val="238"/>
    </font>
    <font>
      <b val="true"/>
      <sz val="11"/>
      <name val="Arial"/>
      <family val="2"/>
    </font>
    <font>
      <sz val="11"/>
      <color rgb="FF000000"/>
      <name val="Arial"/>
      <family val="2"/>
      <charset val="238"/>
    </font>
    <font>
      <sz val="10"/>
      <name val="Calibri"/>
      <family val="2"/>
      <charset val="238"/>
    </font>
    <font>
      <sz val="11"/>
      <name val="Arial"/>
      <family val="2"/>
    </font>
    <font>
      <sz val="9"/>
      <name val="Arial"/>
      <family val="2"/>
      <charset val="238"/>
    </font>
    <font>
      <b val="true"/>
      <sz val="9"/>
      <name val="Arial"/>
      <family val="2"/>
      <charset val="238"/>
    </font>
    <font>
      <sz val="9"/>
      <name val="Calibri"/>
      <family val="2"/>
      <charset val="238"/>
    </font>
    <font>
      <sz val="9"/>
      <name val="Arial"/>
      <family val="2"/>
    </font>
    <font>
      <sz val="10"/>
      <name val="Arial"/>
      <family val="2"/>
    </font>
    <font>
      <b val="true"/>
      <sz val="9"/>
      <name val="Arial"/>
      <family val="2"/>
    </font>
    <font>
      <b val="true"/>
      <sz val="10"/>
      <color rgb="FF000000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333399"/>
        <bgColor rgb="FF003366"/>
      </patternFill>
    </fill>
    <fill>
      <patternFill patternType="solid">
        <fgColor rgb="FF800080"/>
        <bgColor rgb="FF800080"/>
      </patternFill>
    </fill>
    <fill>
      <patternFill patternType="solid">
        <fgColor rgb="FF00FF00"/>
        <bgColor rgb="FF33CCCC"/>
      </patternFill>
    </fill>
    <fill>
      <patternFill patternType="solid">
        <fgColor rgb="FFFF9900"/>
        <bgColor rgb="FFFFCC00"/>
      </patternFill>
    </fill>
    <fill>
      <patternFill patternType="solid">
        <fgColor rgb="FF00CCFF"/>
        <bgColor rgb="FF33CCCC"/>
      </patternFill>
    </fill>
    <fill>
      <patternFill patternType="solid">
        <fgColor rgb="FF008000"/>
        <bgColor rgb="FF008080"/>
      </patternFill>
    </fill>
  </fills>
  <borders count="30">
    <border diagonalUp="false" diagonalDown="false">
      <left/>
      <right/>
      <top/>
      <bottom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/>
      <top style="medium"/>
      <bottom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 style="medium"/>
      <right/>
      <top style="medium"/>
      <bottom style="thin"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 style="medium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7" fillId="2" borderId="6" xfId="0" applyFont="true" applyBorder="true" applyAlignment="true" applyProtection="false">
      <alignment horizontal="right" vertical="bottom" textRotation="9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1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8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general" vertical="bottom" textRotation="90" wrapText="false" indent="0" shrinkToFit="false"/>
      <protection locked="true" hidden="false"/>
    </xf>
    <xf numFmtId="164" fontId="4" fillId="2" borderId="1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2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5" fontId="4" fillId="2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2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2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8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9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7" fillId="2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7" fillId="2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4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2" borderId="2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2" borderId="6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4" fillId="2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2" borderId="1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4" fillId="2" borderId="8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4" fillId="2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5" fillId="2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17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2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7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7" fillId="2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7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9" fillId="2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2" borderId="1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1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8" fillId="2" borderId="2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8" fillId="2" borderId="17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9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17" fillId="2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9" fillId="2" borderId="2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2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2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5" fillId="2" borderId="9" xfId="0" applyFont="true" applyBorder="true" applyAlignment="true" applyProtection="false">
      <alignment horizontal="center" vertical="bottom" textRotation="9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3" fillId="2" borderId="25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5" fontId="18" fillId="2" borderId="1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8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8" fillId="2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2" borderId="2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2" borderId="2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4" fillId="2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9" fillId="2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2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3" fillId="2" borderId="1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1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1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2" borderId="27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4" fillId="2" borderId="28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4" fillId="2" borderId="29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2" borderId="1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2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4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5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6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7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8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3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y 2" xfId="20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2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3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4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795600</xdr:colOff>
      <xdr:row>0</xdr:row>
      <xdr:rowOff>0</xdr:rowOff>
    </xdr:from>
    <xdr:to>
      <xdr:col>3</xdr:col>
      <xdr:colOff>111600</xdr:colOff>
      <xdr:row>4</xdr:row>
      <xdr:rowOff>76320</xdr:rowOff>
    </xdr:to>
    <xdr:pic>
      <xdr:nvPicPr>
        <xdr:cNvPr id="0" name="Obraz 1" descr=""/>
        <xdr:cNvPicPr/>
      </xdr:nvPicPr>
      <xdr:blipFill>
        <a:blip r:embed="rId1"/>
        <a:stretch/>
      </xdr:blipFill>
      <xdr:spPr>
        <a:xfrm>
          <a:off x="1096920" y="0"/>
          <a:ext cx="2818800" cy="838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554400</xdr:colOff>
      <xdr:row>0</xdr:row>
      <xdr:rowOff>66960</xdr:rowOff>
    </xdr:from>
    <xdr:to>
      <xdr:col>2</xdr:col>
      <xdr:colOff>2429280</xdr:colOff>
      <xdr:row>4</xdr:row>
      <xdr:rowOff>162360</xdr:rowOff>
    </xdr:to>
    <xdr:pic>
      <xdr:nvPicPr>
        <xdr:cNvPr id="1" name="Obraz 1" descr=""/>
        <xdr:cNvPicPr/>
      </xdr:nvPicPr>
      <xdr:blipFill>
        <a:blip r:embed="rId1"/>
        <a:stretch/>
      </xdr:blipFill>
      <xdr:spPr>
        <a:xfrm>
          <a:off x="855720" y="66960"/>
          <a:ext cx="2810880" cy="85716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795600</xdr:colOff>
      <xdr:row>0</xdr:row>
      <xdr:rowOff>0</xdr:rowOff>
    </xdr:from>
    <xdr:to>
      <xdr:col>3</xdr:col>
      <xdr:colOff>282240</xdr:colOff>
      <xdr:row>4</xdr:row>
      <xdr:rowOff>76320</xdr:rowOff>
    </xdr:to>
    <xdr:pic>
      <xdr:nvPicPr>
        <xdr:cNvPr id="2" name="Obraz 1" descr=""/>
        <xdr:cNvPicPr/>
      </xdr:nvPicPr>
      <xdr:blipFill>
        <a:blip r:embed="rId1"/>
        <a:stretch/>
      </xdr:blipFill>
      <xdr:spPr>
        <a:xfrm>
          <a:off x="1096920" y="0"/>
          <a:ext cx="2989440" cy="83808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795600</xdr:colOff>
      <xdr:row>0</xdr:row>
      <xdr:rowOff>0</xdr:rowOff>
    </xdr:from>
    <xdr:to>
      <xdr:col>3</xdr:col>
      <xdr:colOff>282240</xdr:colOff>
      <xdr:row>4</xdr:row>
      <xdr:rowOff>19440</xdr:rowOff>
    </xdr:to>
    <xdr:pic>
      <xdr:nvPicPr>
        <xdr:cNvPr id="3" name="Obraz 1" descr=""/>
        <xdr:cNvPicPr/>
      </xdr:nvPicPr>
      <xdr:blipFill>
        <a:blip r:embed="rId1"/>
        <a:stretch/>
      </xdr:blipFill>
      <xdr:spPr>
        <a:xfrm>
          <a:off x="1096920" y="0"/>
          <a:ext cx="2989440" cy="7812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O45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0.5859375" defaultRowHeight="12.75" zeroHeight="false" outlineLevelRow="0" outlineLevelCol="0"/>
  <cols>
    <col collapsed="false" customWidth="true" hidden="false" outlineLevel="0" max="1" min="1" style="1" width="4.48"/>
    <col collapsed="false" customWidth="true" hidden="false" outlineLevel="0" max="2" min="2" style="1" width="13.9"/>
    <col collapsed="false" customWidth="true" hidden="false" outlineLevel="0" max="3" min="3" style="1" width="38.13"/>
    <col collapsed="false" customWidth="true" hidden="false" outlineLevel="0" max="20" min="4" style="1" width="7.91"/>
    <col collapsed="false" customWidth="true" hidden="false" outlineLevel="0" max="21" min="21" style="2" width="7.91"/>
    <col collapsed="false" customWidth="true" hidden="false" outlineLevel="0" max="38" min="22" style="1" width="7.91"/>
    <col collapsed="false" customWidth="true" hidden="false" outlineLevel="0" max="39" min="39" style="2" width="7.91"/>
    <col collapsed="false" customWidth="true" hidden="false" outlineLevel="0" max="41" min="40" style="1" width="7.91"/>
    <col collapsed="false" customWidth="false" hidden="false" outlineLevel="0" max="257" min="42" style="1" width="0.58"/>
  </cols>
  <sheetData>
    <row r="1" customFormat="false" ht="15" hidden="false" customHeight="true" outlineLevel="0" collapsed="false">
      <c r="AJ1" s="1" t="s">
        <v>0</v>
      </c>
    </row>
    <row r="2" customFormat="false" ht="15" hidden="false" customHeight="true" outlineLevel="0" collapsed="false">
      <c r="AJ2" s="3" t="s">
        <v>1</v>
      </c>
      <c r="AK2" s="3"/>
      <c r="AL2" s="3"/>
      <c r="AM2" s="3"/>
      <c r="AN2" s="3"/>
    </row>
    <row r="3" customFormat="false" ht="15" hidden="false" customHeight="true" outlineLevel="0" collapsed="false">
      <c r="AJ3" s="1" t="s">
        <v>2</v>
      </c>
    </row>
    <row r="4" customFormat="false" ht="15" hidden="false" customHeight="true" outlineLevel="0" collapsed="false">
      <c r="AJ4" s="3" t="s">
        <v>3</v>
      </c>
      <c r="AK4" s="3"/>
      <c r="AL4" s="3"/>
      <c r="AM4" s="3"/>
      <c r="AN4" s="3"/>
    </row>
    <row r="5" customFormat="false" ht="15" hidden="false" customHeight="true" outlineLevel="0" collapsed="false"/>
    <row r="6" s="5" customFormat="true" ht="15" hidden="false" customHeight="true" outlineLevel="0" collapsed="false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="5" customFormat="true" ht="15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 t="s">
        <v>5</v>
      </c>
      <c r="T7" s="6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6"/>
      <c r="AO7" s="6"/>
    </row>
    <row r="8" customFormat="false" ht="15" hidden="false" customHeight="true" outlineLevel="0" collapsed="false"/>
    <row r="9" s="8" customFormat="true" ht="15" hidden="false" customHeight="true" outlineLevel="0" collapsed="false">
      <c r="A9" s="8" t="s">
        <v>6</v>
      </c>
      <c r="U9" s="9"/>
      <c r="AM9" s="9"/>
    </row>
    <row r="10" s="8" customFormat="true" ht="15" hidden="false" customHeight="true" outlineLevel="0" collapsed="false">
      <c r="A10" s="8" t="s">
        <v>7</v>
      </c>
      <c r="U10" s="9"/>
      <c r="AM10" s="9"/>
    </row>
    <row r="11" s="8" customFormat="true" ht="15" hidden="false" customHeight="true" outlineLevel="0" collapsed="false">
      <c r="A11" s="8" t="s">
        <v>8</v>
      </c>
      <c r="U11" s="9"/>
      <c r="AM11" s="9"/>
    </row>
    <row r="12" s="8" customFormat="true" ht="15" hidden="false" customHeight="true" outlineLevel="0" collapsed="false">
      <c r="A12" s="8" t="s">
        <v>9</v>
      </c>
      <c r="U12" s="9"/>
      <c r="AM12" s="9"/>
    </row>
    <row r="13" customFormat="false" ht="15" hidden="false" customHeight="true" outlineLevel="0" collapsed="false">
      <c r="A13" s="10" t="s">
        <v>10</v>
      </c>
    </row>
    <row r="14" customFormat="false" ht="15" hidden="false" customHeight="true" outlineLevel="0" collapsed="false"/>
    <row r="15" customFormat="false" ht="15" hidden="false" customHeight="true" outlineLevel="0" collapsed="false"/>
    <row r="16" customFormat="false" ht="13.5" hidden="false" customHeight="true" outlineLevel="0" collapsed="false">
      <c r="A16" s="11" t="s">
        <v>11</v>
      </c>
      <c r="B16" s="12"/>
      <c r="C16" s="13" t="s">
        <v>12</v>
      </c>
      <c r="D16" s="14" t="s">
        <v>13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14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15</v>
      </c>
      <c r="AO16" s="16" t="s">
        <v>16</v>
      </c>
    </row>
    <row r="17" customFormat="false" ht="232.5" hidden="false" customHeight="false" outlineLevel="0" collapsed="false">
      <c r="A17" s="11"/>
      <c r="B17" s="17" t="s">
        <v>17</v>
      </c>
      <c r="C17" s="13"/>
      <c r="D17" s="18" t="s">
        <v>18</v>
      </c>
      <c r="E17" s="19" t="s">
        <v>19</v>
      </c>
      <c r="F17" s="20" t="s">
        <v>20</v>
      </c>
      <c r="G17" s="20" t="s">
        <v>21</v>
      </c>
      <c r="H17" s="20" t="s">
        <v>22</v>
      </c>
      <c r="I17" s="20" t="s">
        <v>23</v>
      </c>
      <c r="J17" s="20" t="s">
        <v>24</v>
      </c>
      <c r="K17" s="20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20" t="s">
        <v>30</v>
      </c>
      <c r="Q17" s="20" t="s">
        <v>31</v>
      </c>
      <c r="R17" s="20" t="s">
        <v>32</v>
      </c>
      <c r="S17" s="20" t="s">
        <v>33</v>
      </c>
      <c r="T17" s="20" t="s">
        <v>34</v>
      </c>
      <c r="U17" s="21" t="s">
        <v>35</v>
      </c>
      <c r="V17" s="18" t="s">
        <v>18</v>
      </c>
      <c r="W17" s="20" t="s">
        <v>19</v>
      </c>
      <c r="X17" s="20" t="s">
        <v>20</v>
      </c>
      <c r="Y17" s="20" t="s">
        <v>21</v>
      </c>
      <c r="Z17" s="19" t="s">
        <v>22</v>
      </c>
      <c r="AA17" s="19" t="s">
        <v>23</v>
      </c>
      <c r="AB17" s="19" t="s">
        <v>24</v>
      </c>
      <c r="AC17" s="20" t="s">
        <v>36</v>
      </c>
      <c r="AD17" s="20" t="s">
        <v>26</v>
      </c>
      <c r="AE17" s="20" t="s">
        <v>27</v>
      </c>
      <c r="AF17" s="20" t="s">
        <v>28</v>
      </c>
      <c r="AG17" s="20" t="s">
        <v>29</v>
      </c>
      <c r="AH17" s="20" t="s">
        <v>30</v>
      </c>
      <c r="AI17" s="20" t="s">
        <v>31</v>
      </c>
      <c r="AJ17" s="20" t="s">
        <v>32</v>
      </c>
      <c r="AK17" s="20" t="s">
        <v>33</v>
      </c>
      <c r="AL17" s="20" t="s">
        <v>34</v>
      </c>
      <c r="AM17" s="21" t="s">
        <v>35</v>
      </c>
      <c r="AN17" s="15"/>
      <c r="AO17" s="16"/>
    </row>
    <row r="18" customFormat="false" ht="15" hidden="false" customHeight="true" outlineLevel="0" collapsed="false">
      <c r="A18" s="22" t="n">
        <v>1</v>
      </c>
      <c r="B18" s="17" t="s">
        <v>37</v>
      </c>
      <c r="C18" s="23" t="s">
        <v>38</v>
      </c>
      <c r="D18" s="24" t="n">
        <v>35</v>
      </c>
      <c r="E18" s="25"/>
      <c r="F18" s="26" t="n">
        <v>25</v>
      </c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 t="n">
        <v>20</v>
      </c>
      <c r="R18" s="26" t="n">
        <f aca="false">D18+E18+F18+G18+H18+I18+J18+K18+L18+M18+O18</f>
        <v>60</v>
      </c>
      <c r="S18" s="26" t="n">
        <f aca="false">SUM(D18:Q18)</f>
        <v>80</v>
      </c>
      <c r="T18" s="27" t="s">
        <v>39</v>
      </c>
      <c r="U18" s="28" t="n">
        <v>3.5</v>
      </c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 t="n">
        <f aca="false">SUM(V18:AG18)</f>
        <v>0</v>
      </c>
      <c r="AK18" s="26" t="n">
        <f aca="false">SUM(V18:AI18)</f>
        <v>0</v>
      </c>
      <c r="AL18" s="27"/>
      <c r="AM18" s="28"/>
      <c r="AN18" s="29" t="n">
        <f aca="false">S18+AK18</f>
        <v>80</v>
      </c>
      <c r="AO18" s="29" t="n">
        <f aca="false">SUM(U18,AM18)</f>
        <v>3.5</v>
      </c>
    </row>
    <row r="19" customFormat="false" ht="15" hidden="false" customHeight="true" outlineLevel="0" collapsed="false">
      <c r="A19" s="22" t="n">
        <v>2</v>
      </c>
      <c r="B19" s="30" t="s">
        <v>37</v>
      </c>
      <c r="C19" s="23" t="s">
        <v>40</v>
      </c>
      <c r="D19" s="24" t="n">
        <v>25</v>
      </c>
      <c r="E19" s="25"/>
      <c r="F19" s="26" t="n">
        <v>15</v>
      </c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 t="n">
        <v>15</v>
      </c>
      <c r="R19" s="26" t="n">
        <f aca="false">D19+E19+F19+G19+H19+I19+J19+K19+L19+M19+O19</f>
        <v>40</v>
      </c>
      <c r="S19" s="26" t="n">
        <f aca="false">SUM(D19:Q19)</f>
        <v>55</v>
      </c>
      <c r="T19" s="27" t="s">
        <v>41</v>
      </c>
      <c r="U19" s="28" t="n">
        <v>2</v>
      </c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 t="n">
        <f aca="false">SUM(V19:AG19)</f>
        <v>0</v>
      </c>
      <c r="AK19" s="26" t="n">
        <f aca="false">SUM(V19:AI19)</f>
        <v>0</v>
      </c>
      <c r="AL19" s="27"/>
      <c r="AM19" s="28"/>
      <c r="AN19" s="29" t="n">
        <f aca="false">S19+AK19</f>
        <v>55</v>
      </c>
      <c r="AO19" s="29" t="n">
        <f aca="false">SUM(U19,AM19)</f>
        <v>2</v>
      </c>
    </row>
    <row r="20" customFormat="false" ht="15" hidden="false" customHeight="true" outlineLevel="0" collapsed="false">
      <c r="A20" s="22" t="n">
        <v>3</v>
      </c>
      <c r="B20" s="30" t="s">
        <v>37</v>
      </c>
      <c r="C20" s="23" t="s">
        <v>42</v>
      </c>
      <c r="D20" s="24" t="n">
        <v>25</v>
      </c>
      <c r="E20" s="25"/>
      <c r="F20" s="26"/>
      <c r="G20" s="26"/>
      <c r="H20" s="26"/>
      <c r="I20" s="26" t="n">
        <v>20</v>
      </c>
      <c r="J20" s="26"/>
      <c r="K20" s="26"/>
      <c r="L20" s="26"/>
      <c r="M20" s="26"/>
      <c r="N20" s="26"/>
      <c r="O20" s="26"/>
      <c r="P20" s="26"/>
      <c r="Q20" s="26" t="n">
        <v>20</v>
      </c>
      <c r="R20" s="26" t="n">
        <f aca="false">D20+E20+F20+G20+H20+I20+J20+K20+L20+M20+O20</f>
        <v>45</v>
      </c>
      <c r="S20" s="26" t="n">
        <f aca="false">SUM(D20:Q20)</f>
        <v>65</v>
      </c>
      <c r="T20" s="27" t="s">
        <v>41</v>
      </c>
      <c r="U20" s="28" t="n">
        <v>2.5</v>
      </c>
      <c r="V20" s="25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26"/>
      <c r="AJ20" s="26" t="n">
        <f aca="false">SUM(V20:AG20)</f>
        <v>0</v>
      </c>
      <c r="AK20" s="26" t="n">
        <f aca="false">SUM(V20:AI20)</f>
        <v>0</v>
      </c>
      <c r="AL20" s="27"/>
      <c r="AM20" s="28"/>
      <c r="AN20" s="29" t="n">
        <f aca="false">S20+AK20</f>
        <v>65</v>
      </c>
      <c r="AO20" s="29" t="n">
        <f aca="false">SUM(U20,AM20)</f>
        <v>2.5</v>
      </c>
    </row>
    <row r="21" customFormat="false" ht="15" hidden="false" customHeight="true" outlineLevel="0" collapsed="false">
      <c r="A21" s="22" t="n">
        <v>4</v>
      </c>
      <c r="B21" s="30" t="s">
        <v>37</v>
      </c>
      <c r="C21" s="23" t="s">
        <v>43</v>
      </c>
      <c r="D21" s="31"/>
      <c r="E21" s="25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 t="n">
        <f aca="false">D21+E21+F21+G21+H21+I21+J21+K21+L21+M21+O21</f>
        <v>0</v>
      </c>
      <c r="S21" s="26" t="n">
        <f aca="false">SUM(D21:Q21)</f>
        <v>0</v>
      </c>
      <c r="T21" s="27"/>
      <c r="U21" s="28"/>
      <c r="V21" s="25" t="n">
        <v>40</v>
      </c>
      <c r="W21" s="25"/>
      <c r="X21" s="32" t="n">
        <v>20</v>
      </c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 t="n">
        <v>15</v>
      </c>
      <c r="AJ21" s="26" t="n">
        <f aca="false">SUM(V21:AG21)</f>
        <v>60</v>
      </c>
      <c r="AK21" s="26" t="n">
        <f aca="false">SUM(V21:AI21)</f>
        <v>75</v>
      </c>
      <c r="AL21" s="27" t="s">
        <v>39</v>
      </c>
      <c r="AM21" s="28" t="n">
        <v>3</v>
      </c>
      <c r="AN21" s="29" t="n">
        <f aca="false">S21+AK21</f>
        <v>75</v>
      </c>
      <c r="AO21" s="29" t="n">
        <f aca="false">SUM(U21,AM21)</f>
        <v>3</v>
      </c>
    </row>
    <row r="22" customFormat="false" ht="15" hidden="false" customHeight="true" outlineLevel="0" collapsed="false">
      <c r="A22" s="22" t="n">
        <v>5</v>
      </c>
      <c r="B22" s="30" t="s">
        <v>37</v>
      </c>
      <c r="C22" s="23" t="s">
        <v>44</v>
      </c>
      <c r="D22" s="31"/>
      <c r="E22" s="25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 t="n">
        <f aca="false">D22+E22+F22+G22+H22+I22+J22+K22+L22+M22+O22</f>
        <v>0</v>
      </c>
      <c r="S22" s="26" t="n">
        <f aca="false">SUM(D22:Q22)</f>
        <v>0</v>
      </c>
      <c r="T22" s="27"/>
      <c r="U22" s="28"/>
      <c r="V22" s="25" t="n">
        <v>30</v>
      </c>
      <c r="W22" s="25"/>
      <c r="X22" s="32" t="n">
        <v>20</v>
      </c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26" t="n">
        <v>15</v>
      </c>
      <c r="AJ22" s="26" t="n">
        <f aca="false">SUM(V22:AG22)</f>
        <v>50</v>
      </c>
      <c r="AK22" s="26" t="n">
        <f aca="false">SUM(V22:AI22)</f>
        <v>65</v>
      </c>
      <c r="AL22" s="27" t="s">
        <v>41</v>
      </c>
      <c r="AM22" s="28" t="n">
        <v>2.5</v>
      </c>
      <c r="AN22" s="29" t="n">
        <f aca="false">S22+AK22</f>
        <v>65</v>
      </c>
      <c r="AO22" s="29" t="n">
        <f aca="false">SUM(U22,AM22)</f>
        <v>2.5</v>
      </c>
    </row>
    <row r="23" customFormat="false" ht="15" hidden="false" customHeight="true" outlineLevel="0" collapsed="false">
      <c r="A23" s="22" t="n">
        <v>6</v>
      </c>
      <c r="B23" s="30" t="s">
        <v>37</v>
      </c>
      <c r="C23" s="23" t="s">
        <v>45</v>
      </c>
      <c r="D23" s="31" t="n">
        <v>30</v>
      </c>
      <c r="E23" s="25"/>
      <c r="F23" s="26" t="n">
        <v>30</v>
      </c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 t="n">
        <v>15</v>
      </c>
      <c r="R23" s="26" t="n">
        <f aca="false">D23+E23+F23+G23+H23+I23+J23+K23+L23+M23+O23</f>
        <v>60</v>
      </c>
      <c r="S23" s="26" t="n">
        <f aca="false">SUM(D23:Q23)</f>
        <v>75</v>
      </c>
      <c r="T23" s="27" t="s">
        <v>39</v>
      </c>
      <c r="U23" s="28" t="n">
        <v>3</v>
      </c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/>
      <c r="AJ23" s="26" t="n">
        <f aca="false">SUM(V23:AG23)</f>
        <v>0</v>
      </c>
      <c r="AK23" s="26" t="n">
        <f aca="false">SUM(V23:AI23)</f>
        <v>0</v>
      </c>
      <c r="AL23" s="27"/>
      <c r="AM23" s="28"/>
      <c r="AN23" s="29" t="n">
        <f aca="false">S23+AK23</f>
        <v>75</v>
      </c>
      <c r="AO23" s="29" t="n">
        <f aca="false">SUM(U23,AM23)</f>
        <v>3</v>
      </c>
    </row>
    <row r="24" customFormat="false" ht="15" hidden="false" customHeight="true" outlineLevel="0" collapsed="false">
      <c r="A24" s="22" t="n">
        <v>7</v>
      </c>
      <c r="B24" s="30" t="s">
        <v>37</v>
      </c>
      <c r="C24" s="23" t="s">
        <v>46</v>
      </c>
      <c r="D24" s="31"/>
      <c r="E24" s="25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 t="n">
        <f aca="false">D24+E24+F24+G24+H24+I24+J24+K24+L24+M24+O24</f>
        <v>0</v>
      </c>
      <c r="S24" s="26" t="n">
        <f aca="false">SUM(D24:Q24)</f>
        <v>0</v>
      </c>
      <c r="T24" s="27"/>
      <c r="U24" s="28"/>
      <c r="V24" s="25" t="n">
        <v>30</v>
      </c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 t="n">
        <v>20</v>
      </c>
      <c r="AJ24" s="26" t="n">
        <f aca="false">SUM(V24:AG24)</f>
        <v>30</v>
      </c>
      <c r="AK24" s="26" t="n">
        <f aca="false">SUM(V24:AI24)</f>
        <v>50</v>
      </c>
      <c r="AL24" s="27" t="s">
        <v>41</v>
      </c>
      <c r="AM24" s="28" t="n">
        <v>2</v>
      </c>
      <c r="AN24" s="29" t="n">
        <f aca="false">S24+AK24</f>
        <v>50</v>
      </c>
      <c r="AO24" s="29" t="n">
        <f aca="false">SUM(U24,AM24)</f>
        <v>2</v>
      </c>
    </row>
    <row r="25" customFormat="false" ht="15" hidden="false" customHeight="true" outlineLevel="0" collapsed="false">
      <c r="A25" s="22" t="n">
        <v>8</v>
      </c>
      <c r="B25" s="30" t="s">
        <v>37</v>
      </c>
      <c r="C25" s="23" t="s">
        <v>47</v>
      </c>
      <c r="D25" s="31" t="n">
        <v>30</v>
      </c>
      <c r="E25" s="25"/>
      <c r="F25" s="26"/>
      <c r="G25" s="26"/>
      <c r="H25" s="26" t="n">
        <v>70</v>
      </c>
      <c r="I25" s="26"/>
      <c r="J25" s="26"/>
      <c r="K25" s="26"/>
      <c r="L25" s="26"/>
      <c r="M25" s="26"/>
      <c r="N25" s="26"/>
      <c r="O25" s="26"/>
      <c r="P25" s="26"/>
      <c r="Q25" s="26" t="n">
        <v>30</v>
      </c>
      <c r="R25" s="26" t="n">
        <f aca="false">D25+E25+F25+G25+H25+I25+J25+K25+L25+M25+O25</f>
        <v>100</v>
      </c>
      <c r="S25" s="26" t="n">
        <f aca="false">SUM(D25:Q25)</f>
        <v>130</v>
      </c>
      <c r="T25" s="27" t="s">
        <v>41</v>
      </c>
      <c r="U25" s="28" t="n">
        <v>4.5</v>
      </c>
      <c r="V25" s="25" t="n">
        <v>10</v>
      </c>
      <c r="W25" s="25"/>
      <c r="X25" s="25"/>
      <c r="Y25" s="25"/>
      <c r="Z25" s="25" t="n">
        <v>80</v>
      </c>
      <c r="AA25" s="25"/>
      <c r="AB25" s="25"/>
      <c r="AC25" s="25" t="n">
        <v>80</v>
      </c>
      <c r="AD25" s="26"/>
      <c r="AE25" s="26"/>
      <c r="AF25" s="26"/>
      <c r="AG25" s="26"/>
      <c r="AH25" s="26" t="n">
        <v>120</v>
      </c>
      <c r="AI25" s="26" t="n">
        <v>5</v>
      </c>
      <c r="AJ25" s="26" t="n">
        <f aca="false">SUM(V25:AG25)</f>
        <v>170</v>
      </c>
      <c r="AK25" s="26" t="n">
        <f aca="false">SUM(V25:AI25)</f>
        <v>295</v>
      </c>
      <c r="AL25" s="27" t="s">
        <v>39</v>
      </c>
      <c r="AM25" s="28" t="n">
        <v>10.5</v>
      </c>
      <c r="AN25" s="29" t="n">
        <f aca="false">S25+AK25</f>
        <v>425</v>
      </c>
      <c r="AO25" s="29" t="n">
        <f aca="false">SUM(U25,AM25)</f>
        <v>15</v>
      </c>
    </row>
    <row r="26" customFormat="false" ht="15" hidden="false" customHeight="true" outlineLevel="0" collapsed="false">
      <c r="A26" s="22" t="n">
        <v>9</v>
      </c>
      <c r="B26" s="30" t="s">
        <v>37</v>
      </c>
      <c r="C26" s="23" t="s">
        <v>48</v>
      </c>
      <c r="D26" s="31"/>
      <c r="E26" s="25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 t="n">
        <f aca="false">D26+E26+F26+G26+H26+I26+J26+K26+L26+M26+O26</f>
        <v>0</v>
      </c>
      <c r="S26" s="26" t="n">
        <f aca="false">SUM(D26:Q26)</f>
        <v>0</v>
      </c>
      <c r="T26" s="27"/>
      <c r="U26" s="28"/>
      <c r="V26" s="25" t="n">
        <v>15</v>
      </c>
      <c r="W26" s="25" t="n">
        <v>15</v>
      </c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 t="n">
        <v>20</v>
      </c>
      <c r="AJ26" s="26" t="n">
        <f aca="false">SUM(V26:AG26)</f>
        <v>30</v>
      </c>
      <c r="AK26" s="26" t="n">
        <f aca="false">SUM(V26:AI26)</f>
        <v>50</v>
      </c>
      <c r="AL26" s="27" t="s">
        <v>41</v>
      </c>
      <c r="AM26" s="28" t="n">
        <v>2</v>
      </c>
      <c r="AN26" s="29" t="n">
        <f aca="false">S26+AK26</f>
        <v>50</v>
      </c>
      <c r="AO26" s="29" t="n">
        <f aca="false">SUM(U26,AM26)</f>
        <v>2</v>
      </c>
    </row>
    <row r="27" customFormat="false" ht="15" hidden="false" customHeight="true" outlineLevel="0" collapsed="false">
      <c r="A27" s="22" t="n">
        <v>10</v>
      </c>
      <c r="B27" s="30" t="s">
        <v>37</v>
      </c>
      <c r="C27" s="23" t="s">
        <v>49</v>
      </c>
      <c r="D27" s="31"/>
      <c r="E27" s="25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 t="n">
        <f aca="false">D27+E27+F27+G27+H27+I27+J27+K27+L27+M27+O27</f>
        <v>0</v>
      </c>
      <c r="S27" s="26" t="n">
        <f aca="false">SUM(D27:Q27)</f>
        <v>0</v>
      </c>
      <c r="T27" s="27"/>
      <c r="U27" s="28"/>
      <c r="V27" s="25" t="n">
        <v>15</v>
      </c>
      <c r="W27" s="25"/>
      <c r="X27" s="25"/>
      <c r="Y27" s="25"/>
      <c r="Z27" s="25"/>
      <c r="AA27" s="25"/>
      <c r="AB27" s="25"/>
      <c r="AC27" s="25" t="n">
        <v>20</v>
      </c>
      <c r="AD27" s="26"/>
      <c r="AE27" s="26"/>
      <c r="AF27" s="26"/>
      <c r="AG27" s="26"/>
      <c r="AH27" s="26"/>
      <c r="AI27" s="26" t="n">
        <v>25</v>
      </c>
      <c r="AJ27" s="26" t="n">
        <f aca="false">SUM(V27:AG27)</f>
        <v>35</v>
      </c>
      <c r="AK27" s="26" t="n">
        <f aca="false">SUM(V27:AI27)</f>
        <v>60</v>
      </c>
      <c r="AL27" s="27" t="s">
        <v>41</v>
      </c>
      <c r="AM27" s="28" t="n">
        <v>2</v>
      </c>
      <c r="AN27" s="29" t="n">
        <f aca="false">S27+AK27</f>
        <v>60</v>
      </c>
      <c r="AO27" s="29" t="n">
        <f aca="false">SUM(U27,AM27)</f>
        <v>2</v>
      </c>
    </row>
    <row r="28" customFormat="false" ht="15" hidden="false" customHeight="true" outlineLevel="0" collapsed="false">
      <c r="A28" s="22" t="n">
        <v>11</v>
      </c>
      <c r="B28" s="30" t="s">
        <v>37</v>
      </c>
      <c r="C28" s="23" t="s">
        <v>50</v>
      </c>
      <c r="D28" s="31"/>
      <c r="E28" s="25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 t="n">
        <f aca="false">D28+E28+F28+G28+H28+I28+J28+K28+L28+M28+O28</f>
        <v>0</v>
      </c>
      <c r="S28" s="26" t="n">
        <f aca="false">SUM(D28:Q28)</f>
        <v>0</v>
      </c>
      <c r="T28" s="27"/>
      <c r="U28" s="28"/>
      <c r="V28" s="25" t="n">
        <v>10</v>
      </c>
      <c r="W28" s="25"/>
      <c r="X28" s="25" t="n">
        <v>10</v>
      </c>
      <c r="Y28" s="25"/>
      <c r="Z28" s="25" t="n">
        <v>20</v>
      </c>
      <c r="AA28" s="25"/>
      <c r="AB28" s="25" t="n">
        <v>10</v>
      </c>
      <c r="AC28" s="25"/>
      <c r="AD28" s="26"/>
      <c r="AE28" s="26"/>
      <c r="AF28" s="26"/>
      <c r="AG28" s="26"/>
      <c r="AH28" s="26"/>
      <c r="AI28" s="26" t="n">
        <v>5</v>
      </c>
      <c r="AJ28" s="26" t="n">
        <f aca="false">SUM(V28:AG28)</f>
        <v>50</v>
      </c>
      <c r="AK28" s="26" t="n">
        <f aca="false">SUM(V28:AI28)</f>
        <v>55</v>
      </c>
      <c r="AL28" s="27" t="s">
        <v>39</v>
      </c>
      <c r="AM28" s="28" t="n">
        <v>2</v>
      </c>
      <c r="AN28" s="29" t="n">
        <f aca="false">S28+AK28</f>
        <v>55</v>
      </c>
      <c r="AO28" s="29" t="n">
        <f aca="false">SUM(U28,AM28)</f>
        <v>2</v>
      </c>
    </row>
    <row r="29" customFormat="false" ht="15" hidden="false" customHeight="true" outlineLevel="0" collapsed="false">
      <c r="A29" s="22" t="n">
        <v>12</v>
      </c>
      <c r="B29" s="30" t="s">
        <v>37</v>
      </c>
      <c r="C29" s="33" t="s">
        <v>51</v>
      </c>
      <c r="D29" s="31"/>
      <c r="E29" s="25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 t="n">
        <f aca="false">D29+E29+F29+G29+H29+I29+J29+K29+L29+M29+O29</f>
        <v>0</v>
      </c>
      <c r="S29" s="26" t="n">
        <f aca="false">SUM(D29:Q29)</f>
        <v>0</v>
      </c>
      <c r="T29" s="27"/>
      <c r="U29" s="28"/>
      <c r="V29" s="25" t="n">
        <v>25</v>
      </c>
      <c r="W29" s="26"/>
      <c r="X29" s="25" t="n">
        <v>15</v>
      </c>
      <c r="Y29" s="25"/>
      <c r="Z29" s="25"/>
      <c r="AA29" s="25"/>
      <c r="AB29" s="25"/>
      <c r="AC29" s="25"/>
      <c r="AD29" s="26"/>
      <c r="AE29" s="26"/>
      <c r="AF29" s="26"/>
      <c r="AG29" s="26"/>
      <c r="AH29" s="26"/>
      <c r="AJ29" s="26" t="n">
        <f aca="false">SUM(V29:AG29)</f>
        <v>40</v>
      </c>
      <c r="AK29" s="26" t="n">
        <f aca="false">SUM(V29:AI29)</f>
        <v>40</v>
      </c>
      <c r="AL29" s="34" t="s">
        <v>41</v>
      </c>
      <c r="AM29" s="35" t="n">
        <v>1.5</v>
      </c>
      <c r="AN29" s="29" t="n">
        <f aca="false">S29+AK29</f>
        <v>40</v>
      </c>
      <c r="AO29" s="29" t="n">
        <f aca="false">SUM(U29,AM29)</f>
        <v>1.5</v>
      </c>
    </row>
    <row r="30" customFormat="false" ht="15" hidden="false" customHeight="true" outlineLevel="0" collapsed="false">
      <c r="A30" s="22" t="n">
        <v>13</v>
      </c>
      <c r="B30" s="30" t="s">
        <v>37</v>
      </c>
      <c r="C30" s="33" t="s">
        <v>52</v>
      </c>
      <c r="D30" s="31" t="n">
        <v>10</v>
      </c>
      <c r="E30" s="25"/>
      <c r="F30" s="26"/>
      <c r="G30" s="26"/>
      <c r="H30" s="26" t="n">
        <v>16</v>
      </c>
      <c r="I30" s="26"/>
      <c r="J30" s="26"/>
      <c r="K30" s="26"/>
      <c r="L30" s="26"/>
      <c r="M30" s="26"/>
      <c r="N30" s="26"/>
      <c r="O30" s="26"/>
      <c r="P30" s="26"/>
      <c r="Q30" s="26" t="n">
        <v>20</v>
      </c>
      <c r="R30" s="26" t="n">
        <f aca="false">D30+E30+F30+G30+H30+I30+J30+K30+L30+M30+O30</f>
        <v>26</v>
      </c>
      <c r="S30" s="26" t="n">
        <f aca="false">SUM(D30:Q30)</f>
        <v>46</v>
      </c>
      <c r="T30" s="27" t="s">
        <v>41</v>
      </c>
      <c r="U30" s="28" t="n">
        <v>1.5</v>
      </c>
      <c r="V30" s="25"/>
      <c r="W30" s="25"/>
      <c r="X30" s="25"/>
      <c r="Y30" s="25"/>
      <c r="Z30" s="25"/>
      <c r="AA30" s="25"/>
      <c r="AB30" s="25"/>
      <c r="AC30" s="25"/>
      <c r="AD30" s="26"/>
      <c r="AE30" s="26"/>
      <c r="AF30" s="26"/>
      <c r="AG30" s="26"/>
      <c r="AH30" s="26"/>
      <c r="AI30" s="26"/>
      <c r="AJ30" s="26" t="n">
        <f aca="false">SUM(V30:AG30)</f>
        <v>0</v>
      </c>
      <c r="AK30" s="26" t="n">
        <f aca="false">SUM(V30:AI30)</f>
        <v>0</v>
      </c>
      <c r="AL30" s="27"/>
      <c r="AM30" s="28"/>
      <c r="AN30" s="29" t="n">
        <f aca="false">S30+AK30</f>
        <v>46</v>
      </c>
      <c r="AO30" s="29" t="n">
        <f aca="false">SUM(U30,AM30)</f>
        <v>1.5</v>
      </c>
    </row>
    <row r="31" customFormat="false" ht="28.5" hidden="false" customHeight="false" outlineLevel="0" collapsed="false">
      <c r="A31" s="22" t="n">
        <v>14</v>
      </c>
      <c r="B31" s="30" t="s">
        <v>37</v>
      </c>
      <c r="C31" s="33" t="s">
        <v>53</v>
      </c>
      <c r="D31" s="31"/>
      <c r="E31" s="25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 t="n">
        <f aca="false">D31+E31+F31+G31+H31+I31+J31+K31+L31+M31+O31</f>
        <v>0</v>
      </c>
      <c r="S31" s="26" t="n">
        <f aca="false">SUM(D31:Q31)</f>
        <v>0</v>
      </c>
      <c r="T31" s="27"/>
      <c r="U31" s="28"/>
      <c r="V31" s="25" t="n">
        <v>25</v>
      </c>
      <c r="W31" s="25"/>
      <c r="X31" s="25"/>
      <c r="Y31" s="25"/>
      <c r="Z31" s="25"/>
      <c r="AA31" s="25"/>
      <c r="AB31" s="25"/>
      <c r="AC31" s="25"/>
      <c r="AD31" s="26"/>
      <c r="AE31" s="26"/>
      <c r="AF31" s="26"/>
      <c r="AG31" s="26"/>
      <c r="AH31" s="26"/>
      <c r="AI31" s="26" t="n">
        <v>10</v>
      </c>
      <c r="AJ31" s="26" t="n">
        <f aca="false">SUM(V31:AG31)</f>
        <v>25</v>
      </c>
      <c r="AK31" s="26" t="n">
        <f aca="false">SUM(V31:AI31)</f>
        <v>35</v>
      </c>
      <c r="AL31" s="27" t="s">
        <v>41</v>
      </c>
      <c r="AM31" s="28" t="n">
        <v>1</v>
      </c>
      <c r="AN31" s="29" t="n">
        <f aca="false">S31+AK31</f>
        <v>35</v>
      </c>
      <c r="AO31" s="29" t="n">
        <f aca="false">SUM(U31,AM31)</f>
        <v>1</v>
      </c>
    </row>
    <row r="32" customFormat="false" ht="28.5" hidden="false" customHeight="false" outlineLevel="0" collapsed="false">
      <c r="A32" s="22" t="n">
        <v>15</v>
      </c>
      <c r="B32" s="30" t="s">
        <v>37</v>
      </c>
      <c r="C32" s="33" t="s">
        <v>54</v>
      </c>
      <c r="D32" s="31"/>
      <c r="E32" s="25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 t="n">
        <f aca="false">D32+E32+F32+G32+H32+I32+J32+K32+L32+M32+O32</f>
        <v>0</v>
      </c>
      <c r="S32" s="26" t="n">
        <f aca="false">SUM(D32:Q32)</f>
        <v>0</v>
      </c>
      <c r="T32" s="27"/>
      <c r="U32" s="28"/>
      <c r="V32" s="25" t="n">
        <v>25</v>
      </c>
      <c r="W32" s="25"/>
      <c r="X32" s="25"/>
      <c r="Y32" s="25"/>
      <c r="Z32" s="25"/>
      <c r="AA32" s="25"/>
      <c r="AB32" s="25"/>
      <c r="AC32" s="25"/>
      <c r="AD32" s="26"/>
      <c r="AE32" s="26"/>
      <c r="AF32" s="26"/>
      <c r="AG32" s="26"/>
      <c r="AH32" s="26"/>
      <c r="AI32" s="26" t="n">
        <v>15</v>
      </c>
      <c r="AJ32" s="26" t="n">
        <f aca="false">SUM(V32:AG32)</f>
        <v>25</v>
      </c>
      <c r="AK32" s="26" t="n">
        <f aca="false">SUM(V32:AI32)</f>
        <v>40</v>
      </c>
      <c r="AL32" s="27" t="s">
        <v>41</v>
      </c>
      <c r="AM32" s="28" t="n">
        <v>1.5</v>
      </c>
      <c r="AN32" s="29" t="n">
        <f aca="false">S32+AK32</f>
        <v>40</v>
      </c>
      <c r="AO32" s="29" t="n">
        <f aca="false">SUM(U32,AM32)</f>
        <v>1.5</v>
      </c>
    </row>
    <row r="33" customFormat="false" ht="15" hidden="false" customHeight="true" outlineLevel="0" collapsed="false">
      <c r="A33" s="22" t="n">
        <v>16</v>
      </c>
      <c r="B33" s="30" t="s">
        <v>37</v>
      </c>
      <c r="C33" s="23" t="s">
        <v>55</v>
      </c>
      <c r="D33" s="31"/>
      <c r="E33" s="25"/>
      <c r="F33" s="26"/>
      <c r="G33" s="26"/>
      <c r="H33" s="26"/>
      <c r="I33" s="26"/>
      <c r="J33" s="26"/>
      <c r="K33" s="26"/>
      <c r="L33" s="26"/>
      <c r="M33" s="26" t="n">
        <v>30</v>
      </c>
      <c r="N33" s="26"/>
      <c r="O33" s="26"/>
      <c r="P33" s="26"/>
      <c r="Q33" s="26"/>
      <c r="R33" s="26" t="n">
        <f aca="false">D33+E33+F33+G33+H33+I33+J33+K33+L33+M33+O33</f>
        <v>30</v>
      </c>
      <c r="S33" s="26" t="n">
        <f aca="false">SUM(D33:Q33)</f>
        <v>30</v>
      </c>
      <c r="T33" s="27" t="s">
        <v>41</v>
      </c>
      <c r="U33" s="28" t="n">
        <v>1</v>
      </c>
      <c r="V33" s="25"/>
      <c r="W33" s="25"/>
      <c r="X33" s="25"/>
      <c r="Y33" s="25"/>
      <c r="Z33" s="25"/>
      <c r="AA33" s="25"/>
      <c r="AB33" s="25"/>
      <c r="AC33" s="25"/>
      <c r="AD33" s="26"/>
      <c r="AE33" s="26" t="n">
        <v>30</v>
      </c>
      <c r="AF33" s="26"/>
      <c r="AG33" s="26"/>
      <c r="AH33" s="26"/>
      <c r="AI33" s="26"/>
      <c r="AJ33" s="26" t="n">
        <f aca="false">SUM(V33:AG33)</f>
        <v>30</v>
      </c>
      <c r="AK33" s="26" t="n">
        <f aca="false">SUM(V33:AI33)</f>
        <v>30</v>
      </c>
      <c r="AL33" s="27" t="s">
        <v>41</v>
      </c>
      <c r="AM33" s="28" t="n">
        <v>1</v>
      </c>
      <c r="AN33" s="29" t="n">
        <f aca="false">S33+AK33</f>
        <v>60</v>
      </c>
      <c r="AO33" s="29" t="n">
        <f aca="false">SUM(U33,AM33)</f>
        <v>2</v>
      </c>
    </row>
    <row r="34" customFormat="false" ht="15" hidden="false" customHeight="true" outlineLevel="0" collapsed="false">
      <c r="A34" s="22" t="n">
        <v>17</v>
      </c>
      <c r="B34" s="30" t="s">
        <v>37</v>
      </c>
      <c r="C34" s="23" t="s">
        <v>56</v>
      </c>
      <c r="D34" s="31" t="n">
        <v>20</v>
      </c>
      <c r="E34" s="25"/>
      <c r="F34" s="26" t="n">
        <v>10</v>
      </c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 t="n">
        <v>20</v>
      </c>
      <c r="R34" s="26" t="n">
        <f aca="false">D34+E34+F34+G34+H34+I34+J34+K34+L34+M34+O34</f>
        <v>30</v>
      </c>
      <c r="S34" s="26" t="n">
        <f aca="false">SUM(D34:Q34)</f>
        <v>50</v>
      </c>
      <c r="T34" s="27" t="s">
        <v>41</v>
      </c>
      <c r="U34" s="28" t="n">
        <v>2</v>
      </c>
      <c r="V34" s="25"/>
      <c r="W34" s="25"/>
      <c r="X34" s="25"/>
      <c r="Y34" s="25"/>
      <c r="Z34" s="25"/>
      <c r="AA34" s="25"/>
      <c r="AB34" s="25"/>
      <c r="AC34" s="25"/>
      <c r="AD34" s="26"/>
      <c r="AE34" s="26"/>
      <c r="AF34" s="26"/>
      <c r="AG34" s="26"/>
      <c r="AH34" s="26"/>
      <c r="AI34" s="26"/>
      <c r="AJ34" s="26" t="n">
        <f aca="false">SUM(V34:AG34)</f>
        <v>0</v>
      </c>
      <c r="AK34" s="26" t="n">
        <f aca="false">SUM(V34:AI34)</f>
        <v>0</v>
      </c>
      <c r="AL34" s="27"/>
      <c r="AM34" s="28"/>
      <c r="AN34" s="29" t="n">
        <f aca="false">S34+AK34</f>
        <v>50</v>
      </c>
      <c r="AO34" s="29" t="n">
        <f aca="false">SUM(U34,AM34)</f>
        <v>2</v>
      </c>
    </row>
    <row r="35" customFormat="false" ht="15" hidden="false" customHeight="true" outlineLevel="0" collapsed="false">
      <c r="A35" s="22" t="n">
        <v>18</v>
      </c>
      <c r="B35" s="30" t="s">
        <v>37</v>
      </c>
      <c r="C35" s="23" t="s">
        <v>57</v>
      </c>
      <c r="D35" s="31" t="n">
        <v>25</v>
      </c>
      <c r="E35" s="25"/>
      <c r="F35" s="26" t="n">
        <v>20</v>
      </c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 t="n">
        <v>15</v>
      </c>
      <c r="R35" s="26" t="n">
        <f aca="false">D35+E35+F35+G35+H35+I35+J35+K35+L35+M35+O35</f>
        <v>45</v>
      </c>
      <c r="S35" s="26" t="n">
        <f aca="false">SUM(D35:Q35)</f>
        <v>60</v>
      </c>
      <c r="T35" s="27" t="s">
        <v>41</v>
      </c>
      <c r="U35" s="28" t="n">
        <v>2.5</v>
      </c>
      <c r="V35" s="25"/>
      <c r="W35" s="25"/>
      <c r="X35" s="25"/>
      <c r="Y35" s="25"/>
      <c r="Z35" s="25"/>
      <c r="AA35" s="25"/>
      <c r="AB35" s="25"/>
      <c r="AC35" s="25"/>
      <c r="AD35" s="26"/>
      <c r="AE35" s="26"/>
      <c r="AF35" s="26"/>
      <c r="AG35" s="26"/>
      <c r="AH35" s="26"/>
      <c r="AI35" s="26"/>
      <c r="AJ35" s="26" t="n">
        <f aca="false">SUM(V35:AG35)</f>
        <v>0</v>
      </c>
      <c r="AK35" s="26" t="n">
        <f aca="false">SUM(V35:AI35)</f>
        <v>0</v>
      </c>
      <c r="AL35" s="27"/>
      <c r="AM35" s="28"/>
      <c r="AN35" s="29" t="n">
        <f aca="false">S35+AK35</f>
        <v>60</v>
      </c>
      <c r="AO35" s="29" t="n">
        <f aca="false">SUM(U35,AM35)</f>
        <v>2.5</v>
      </c>
    </row>
    <row r="36" customFormat="false" ht="15" hidden="false" customHeight="true" outlineLevel="0" collapsed="false">
      <c r="A36" s="22" t="n">
        <v>19</v>
      </c>
      <c r="B36" s="30" t="s">
        <v>37</v>
      </c>
      <c r="C36" s="23" t="s">
        <v>58</v>
      </c>
      <c r="D36" s="31" t="n">
        <v>25</v>
      </c>
      <c r="E36" s="25"/>
      <c r="F36" s="26" t="n">
        <v>10</v>
      </c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 t="n">
        <v>15</v>
      </c>
      <c r="R36" s="26" t="n">
        <f aca="false">D36+E36+F36+G36+H36+I36+J36+K36+L36+M36+O36</f>
        <v>35</v>
      </c>
      <c r="S36" s="26" t="n">
        <f aca="false">SUM(D36:Q36)</f>
        <v>50</v>
      </c>
      <c r="T36" s="27" t="s">
        <v>41</v>
      </c>
      <c r="U36" s="28" t="n">
        <v>2</v>
      </c>
      <c r="V36" s="25"/>
      <c r="W36" s="25"/>
      <c r="X36" s="25"/>
      <c r="Y36" s="25"/>
      <c r="Z36" s="25"/>
      <c r="AA36" s="25"/>
      <c r="AB36" s="25"/>
      <c r="AC36" s="25"/>
      <c r="AD36" s="26"/>
      <c r="AE36" s="26"/>
      <c r="AF36" s="26"/>
      <c r="AG36" s="26"/>
      <c r="AH36" s="26"/>
      <c r="AI36" s="26"/>
      <c r="AJ36" s="26" t="n">
        <f aca="false">SUM(V36:AG36)</f>
        <v>0</v>
      </c>
      <c r="AK36" s="26" t="n">
        <f aca="false">SUM(V36:AI36)</f>
        <v>0</v>
      </c>
      <c r="AL36" s="27"/>
      <c r="AM36" s="28"/>
      <c r="AN36" s="29" t="n">
        <f aca="false">S36+AK36</f>
        <v>50</v>
      </c>
      <c r="AO36" s="29" t="n">
        <f aca="false">SUM(U36,AM36)</f>
        <v>2</v>
      </c>
    </row>
    <row r="37" customFormat="false" ht="15" hidden="false" customHeight="true" outlineLevel="0" collapsed="false">
      <c r="A37" s="22" t="n">
        <v>20</v>
      </c>
      <c r="B37" s="30" t="s">
        <v>37</v>
      </c>
      <c r="C37" s="23" t="s">
        <v>59</v>
      </c>
      <c r="D37" s="31" t="n">
        <v>20</v>
      </c>
      <c r="E37" s="25"/>
      <c r="F37" s="26" t="n">
        <v>25</v>
      </c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 t="n">
        <v>15</v>
      </c>
      <c r="R37" s="26" t="n">
        <f aca="false">D37+E37+F37+G37+H37+I37+J37+K37+L37+M37+O37</f>
        <v>45</v>
      </c>
      <c r="S37" s="26" t="n">
        <f aca="false">SUM(D37:Q37)</f>
        <v>60</v>
      </c>
      <c r="T37" s="27" t="s">
        <v>41</v>
      </c>
      <c r="U37" s="28" t="n">
        <v>2.5</v>
      </c>
      <c r="V37" s="25"/>
      <c r="W37" s="25"/>
      <c r="X37" s="25"/>
      <c r="Y37" s="25"/>
      <c r="Z37" s="25"/>
      <c r="AA37" s="25"/>
      <c r="AB37" s="25"/>
      <c r="AC37" s="25"/>
      <c r="AD37" s="26"/>
      <c r="AE37" s="26"/>
      <c r="AF37" s="26"/>
      <c r="AG37" s="26"/>
      <c r="AH37" s="26"/>
      <c r="AI37" s="26"/>
      <c r="AJ37" s="26" t="n">
        <f aca="false">SUM(V37:AG37)</f>
        <v>0</v>
      </c>
      <c r="AK37" s="26" t="n">
        <f aca="false">SUM(V37:AI37)</f>
        <v>0</v>
      </c>
      <c r="AL37" s="27"/>
      <c r="AM37" s="28"/>
      <c r="AN37" s="29" t="n">
        <f aca="false">S37+AK37</f>
        <v>60</v>
      </c>
      <c r="AO37" s="29" t="n">
        <f aca="false">SUM(U37,AM37)</f>
        <v>2.5</v>
      </c>
    </row>
    <row r="38" customFormat="false" ht="15" hidden="false" customHeight="true" outlineLevel="0" collapsed="false">
      <c r="A38" s="22" t="n">
        <v>21</v>
      </c>
      <c r="B38" s="30" t="s">
        <v>37</v>
      </c>
      <c r="C38" s="23" t="s">
        <v>60</v>
      </c>
      <c r="D38" s="31" t="n">
        <v>15</v>
      </c>
      <c r="E38" s="25"/>
      <c r="F38" s="26" t="n">
        <v>10</v>
      </c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 t="n">
        <v>25</v>
      </c>
      <c r="R38" s="26" t="n">
        <f aca="false">D38+E38+F38+G38+H38+I38+J38+K38+L38+M38+O38</f>
        <v>25</v>
      </c>
      <c r="S38" s="26" t="n">
        <f aca="false">SUM(D38:Q38)</f>
        <v>50</v>
      </c>
      <c r="T38" s="27" t="s">
        <v>41</v>
      </c>
      <c r="U38" s="28" t="n">
        <v>2</v>
      </c>
      <c r="V38" s="25" t="n">
        <v>15</v>
      </c>
      <c r="W38" s="25"/>
      <c r="X38" s="25"/>
      <c r="Y38" s="25"/>
      <c r="Z38" s="25"/>
      <c r="AA38" s="25"/>
      <c r="AB38" s="25"/>
      <c r="AC38" s="25"/>
      <c r="AD38" s="26"/>
      <c r="AE38" s="26"/>
      <c r="AF38" s="26"/>
      <c r="AG38" s="26"/>
      <c r="AH38" s="26"/>
      <c r="AI38" s="26" t="n">
        <v>15</v>
      </c>
      <c r="AJ38" s="26" t="n">
        <f aca="false">SUM(V38:AG38)</f>
        <v>15</v>
      </c>
      <c r="AK38" s="26" t="n">
        <f aca="false">SUM(V38:AI38)</f>
        <v>30</v>
      </c>
      <c r="AL38" s="27" t="s">
        <v>41</v>
      </c>
      <c r="AM38" s="28" t="n">
        <v>1</v>
      </c>
      <c r="AN38" s="29" t="n">
        <f aca="false">S38+AK38</f>
        <v>80</v>
      </c>
      <c r="AO38" s="29" t="n">
        <f aca="false">SUM(U38,AM38)</f>
        <v>3</v>
      </c>
    </row>
    <row r="39" customFormat="false" ht="15" hidden="false" customHeight="false" outlineLevel="0" collapsed="false">
      <c r="A39" s="36" t="n">
        <v>22</v>
      </c>
      <c r="B39" s="37" t="s">
        <v>37</v>
      </c>
      <c r="C39" s="33" t="s">
        <v>61</v>
      </c>
      <c r="D39" s="31"/>
      <c r="E39" s="25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 t="n">
        <f aca="false">D39+E39+F39+G39+H39+I39+J39+K39+L39+M39+O39</f>
        <v>0</v>
      </c>
      <c r="S39" s="26" t="n">
        <f aca="false">SUM(D39:Q39)</f>
        <v>0</v>
      </c>
      <c r="T39" s="27"/>
      <c r="U39" s="28"/>
      <c r="V39" s="25"/>
      <c r="W39" s="25"/>
      <c r="X39" s="25"/>
      <c r="Y39" s="25"/>
      <c r="Z39" s="25"/>
      <c r="AA39" s="25"/>
      <c r="AB39" s="25"/>
      <c r="AC39" s="25"/>
      <c r="AD39" s="26"/>
      <c r="AE39" s="26"/>
      <c r="AF39" s="26"/>
      <c r="AG39" s="26" t="n">
        <v>15</v>
      </c>
      <c r="AH39" s="26"/>
      <c r="AI39" s="26"/>
      <c r="AJ39" s="26" t="n">
        <f aca="false">SUM(V39:AG39)</f>
        <v>15</v>
      </c>
      <c r="AK39" s="26" t="n">
        <f aca="false">SUM(V39:AI39)</f>
        <v>15</v>
      </c>
      <c r="AL39" s="27" t="s">
        <v>41</v>
      </c>
      <c r="AM39" s="28"/>
      <c r="AN39" s="29" t="n">
        <f aca="false">S39+AK39</f>
        <v>15</v>
      </c>
      <c r="AO39" s="29" t="n">
        <f aca="false">SUM(U39,AM39)</f>
        <v>0</v>
      </c>
    </row>
    <row r="40" customFormat="false" ht="13.5" hidden="false" customHeight="false" outlineLevel="0" collapsed="false">
      <c r="A40" s="38" t="s">
        <v>62</v>
      </c>
      <c r="B40" s="38"/>
      <c r="C40" s="38"/>
      <c r="D40" s="39" t="n">
        <f aca="false">SUM(D18:D39)</f>
        <v>260</v>
      </c>
      <c r="E40" s="39" t="n">
        <f aca="false">SUM(E18:E39)</f>
        <v>0</v>
      </c>
      <c r="F40" s="39" t="n">
        <f aca="false">SUM(F18:F39)</f>
        <v>145</v>
      </c>
      <c r="G40" s="39" t="n">
        <f aca="false">SUM(G18:G39)</f>
        <v>0</v>
      </c>
      <c r="H40" s="39" t="n">
        <f aca="false">SUM(H18:H39)</f>
        <v>86</v>
      </c>
      <c r="I40" s="39" t="n">
        <f aca="false">SUM(I18:I39)</f>
        <v>20</v>
      </c>
      <c r="J40" s="39" t="n">
        <f aca="false">SUM(J18:J39)</f>
        <v>0</v>
      </c>
      <c r="K40" s="39" t="n">
        <f aca="false">SUM(K18:K39)</f>
        <v>0</v>
      </c>
      <c r="L40" s="39" t="n">
        <f aca="false">SUM(L18:L39)</f>
        <v>0</v>
      </c>
      <c r="M40" s="39" t="n">
        <f aca="false">SUM(M18:M39)</f>
        <v>30</v>
      </c>
      <c r="N40" s="39" t="n">
        <f aca="false">SUM(N18:N39)</f>
        <v>0</v>
      </c>
      <c r="O40" s="39" t="n">
        <f aca="false">SUM(O18:O39)</f>
        <v>0</v>
      </c>
      <c r="P40" s="39" t="n">
        <f aca="false">SUM(P18:P39)</f>
        <v>0</v>
      </c>
      <c r="Q40" s="39" t="n">
        <f aca="false">SUM(Q18:Q39)</f>
        <v>210</v>
      </c>
      <c r="R40" s="39" t="n">
        <f aca="false">SUM(R18:R39)</f>
        <v>541</v>
      </c>
      <c r="S40" s="39" t="n">
        <f aca="false">SUM(S18:S39)</f>
        <v>751</v>
      </c>
      <c r="T40" s="39"/>
      <c r="U40" s="39" t="n">
        <f aca="false">SUM(U18:U39)</f>
        <v>29</v>
      </c>
      <c r="V40" s="39" t="n">
        <f aca="false">SUM(V18:V39)</f>
        <v>240</v>
      </c>
      <c r="W40" s="39" t="n">
        <f aca="false">SUM(W18:W39)</f>
        <v>15</v>
      </c>
      <c r="X40" s="39" t="n">
        <f aca="false">SUM(X18:X39)</f>
        <v>65</v>
      </c>
      <c r="Y40" s="39" t="n">
        <f aca="false">SUM(Y18:Y39)</f>
        <v>0</v>
      </c>
      <c r="Z40" s="39" t="n">
        <f aca="false">SUM(Z18:Z39)</f>
        <v>100</v>
      </c>
      <c r="AA40" s="39" t="n">
        <f aca="false">SUM(AA18:AA39)</f>
        <v>0</v>
      </c>
      <c r="AB40" s="39" t="n">
        <f aca="false">SUM(AB18:AB39)</f>
        <v>10</v>
      </c>
      <c r="AC40" s="39" t="n">
        <f aca="false">SUM(AC18:AC39)</f>
        <v>100</v>
      </c>
      <c r="AD40" s="39" t="n">
        <f aca="false">SUM(AD18:AD39)</f>
        <v>0</v>
      </c>
      <c r="AE40" s="39" t="n">
        <f aca="false">SUM(AE18:AE39)</f>
        <v>30</v>
      </c>
      <c r="AF40" s="39" t="n">
        <f aca="false">SUM(AF18:AF39)</f>
        <v>0</v>
      </c>
      <c r="AG40" s="39" t="n">
        <f aca="false">SUM(AG18:AG39)</f>
        <v>15</v>
      </c>
      <c r="AH40" s="39" t="n">
        <f aca="false">SUM(AH18:AH39)</f>
        <v>120</v>
      </c>
      <c r="AI40" s="39" t="n">
        <f aca="false">SUM(AI18:AI39)</f>
        <v>145</v>
      </c>
      <c r="AJ40" s="39" t="n">
        <f aca="false">SUM(AJ18:AJ39)</f>
        <v>575</v>
      </c>
      <c r="AK40" s="39" t="n">
        <f aca="false">SUM(AK18:AK39)</f>
        <v>840</v>
      </c>
      <c r="AL40" s="39"/>
      <c r="AM40" s="39" t="n">
        <f aca="false">SUM(AM18:AM39)</f>
        <v>30</v>
      </c>
      <c r="AN40" s="40" t="n">
        <f aca="false">SUM(S40,AK40)</f>
        <v>1591</v>
      </c>
      <c r="AO40" s="40" t="n">
        <f aca="false">SUM(AO18:AO39)</f>
        <v>59</v>
      </c>
    </row>
    <row r="44" customFormat="false" ht="12.75" hidden="false" customHeight="false" outlineLevel="0" collapsed="false">
      <c r="C44" s="41" t="n">
        <v>44285</v>
      </c>
      <c r="O44" s="1" t="s">
        <v>63</v>
      </c>
      <c r="AF44" s="42" t="s">
        <v>64</v>
      </c>
      <c r="AG44" s="42"/>
      <c r="AH44" s="42"/>
      <c r="AI44" s="42"/>
      <c r="AJ44" s="42"/>
      <c r="AK44" s="42"/>
      <c r="AL44" s="42"/>
    </row>
    <row r="45" customFormat="false" ht="12.75" hidden="false" customHeight="false" outlineLevel="0" collapsed="false">
      <c r="C45" s="43" t="s">
        <v>65</v>
      </c>
      <c r="M45" s="44"/>
      <c r="O45" s="42" t="s">
        <v>66</v>
      </c>
      <c r="P45" s="42"/>
      <c r="Q45" s="42"/>
      <c r="R45" s="42"/>
      <c r="S45" s="42"/>
      <c r="T45" s="42"/>
      <c r="U45" s="42"/>
      <c r="AF45" s="42" t="s">
        <v>67</v>
      </c>
      <c r="AG45" s="42"/>
      <c r="AH45" s="42"/>
      <c r="AI45" s="42"/>
      <c r="AJ45" s="42"/>
      <c r="AK45" s="42"/>
      <c r="AL45" s="42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40:C40"/>
    <mergeCell ref="AF44:AL44"/>
    <mergeCell ref="O45:U45"/>
    <mergeCell ref="AF45:AL45"/>
  </mergeCells>
  <dataValidations count="1">
    <dataValidation allowBlank="true" operator="between" showDropDown="false" showErrorMessage="true" showInputMessage="false" sqref="B18:B39" type="list">
      <formula1>RodzajeZajec</formula1>
      <formula2>0</formula2>
    </dataValidation>
  </dataValidations>
  <printOptions headings="false" gridLines="false" gridLinesSet="true" horizontalCentered="true" verticalCentered="false"/>
  <pageMargins left="0" right="0" top="0.70625" bottom="0.393055555555556" header="0.511805555555555" footer="0.196527777777778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>&amp;R&amp;P/&amp;N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3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265625" defaultRowHeight="12.75" zeroHeight="false" outlineLevelRow="0" outlineLevelCol="0"/>
  <cols>
    <col collapsed="false" customWidth="true" hidden="false" outlineLevel="0" max="1" min="1" style="45" width="4.48"/>
    <col collapsed="false" customWidth="true" hidden="false" outlineLevel="0" max="2" min="2" style="45" width="13.9"/>
    <col collapsed="false" customWidth="true" hidden="false" outlineLevel="0" max="3" min="3" style="45" width="38.13"/>
    <col collapsed="false" customWidth="true" hidden="false" outlineLevel="0" max="41" min="4" style="45" width="7.91"/>
    <col collapsed="false" customWidth="false" hidden="false" outlineLevel="0" max="257" min="42" style="45" width="9.26"/>
  </cols>
  <sheetData>
    <row r="1" customFormat="false" ht="15" hidden="false" customHeight="true" outlineLevel="0" collapsed="false">
      <c r="A1" s="1"/>
      <c r="B1" s="1"/>
      <c r="C1" s="44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 t="s">
        <v>68</v>
      </c>
      <c r="AJ1" s="1"/>
      <c r="AK1" s="1"/>
      <c r="AL1" s="2"/>
      <c r="AM1" s="1"/>
      <c r="AN1" s="1"/>
      <c r="AO1" s="1"/>
    </row>
    <row r="2" customFormat="false" ht="15" hidden="false" customHeight="true" outlineLevel="0" collapsed="false">
      <c r="A2" s="1"/>
      <c r="B2" s="1"/>
      <c r="C2" s="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46" t="s">
        <v>1</v>
      </c>
      <c r="AJ2" s="46"/>
      <c r="AK2" s="46"/>
      <c r="AL2" s="46"/>
      <c r="AM2" s="46"/>
      <c r="AN2" s="1"/>
      <c r="AO2" s="1"/>
    </row>
    <row r="3" customFormat="false" ht="15" hidden="false" customHeight="true" outlineLevel="0" collapsed="false">
      <c r="A3" s="1"/>
      <c r="B3" s="1"/>
      <c r="C3" s="44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 t="s">
        <v>2</v>
      </c>
      <c r="AJ3" s="1"/>
      <c r="AK3" s="1"/>
      <c r="AL3" s="2"/>
      <c r="AM3" s="1"/>
      <c r="AN3" s="1"/>
      <c r="AO3" s="1"/>
    </row>
    <row r="4" customFormat="false" ht="15" hidden="false" customHeight="true" outlineLevel="0" collapsed="false">
      <c r="A4" s="1"/>
      <c r="B4" s="1"/>
      <c r="C4" s="44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46" t="s">
        <v>3</v>
      </c>
      <c r="AJ4" s="46"/>
      <c r="AK4" s="46"/>
      <c r="AL4" s="46"/>
      <c r="AM4" s="46"/>
      <c r="AN4" s="1"/>
      <c r="AO4" s="1"/>
    </row>
    <row r="5" customFormat="false" ht="15" hidden="false" customHeight="true" outlineLevel="0" collapsed="false">
      <c r="A5" s="1"/>
      <c r="B5" s="1"/>
      <c r="C5" s="44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2"/>
      <c r="AM5" s="1"/>
      <c r="AN5" s="1"/>
      <c r="AO5" s="1"/>
    </row>
    <row r="6" customFormat="false" ht="15" hidden="false" customHeight="true" outlineLevel="0" collapsed="false">
      <c r="A6" s="4" t="s">
        <v>69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customFormat="false" ht="15" hidden="false" customHeight="true" outlineLevel="0" collapsed="false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4" t="s">
        <v>5</v>
      </c>
      <c r="O7" s="4"/>
      <c r="P7" s="4"/>
      <c r="Q7" s="4"/>
      <c r="R7" s="4"/>
      <c r="S7" s="4"/>
      <c r="T7" s="4"/>
      <c r="U7" s="4"/>
      <c r="V7" s="4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</row>
    <row r="8" customFormat="false" ht="15" hidden="false" customHeight="true" outlineLevel="0" collapsed="false">
      <c r="A8" s="1"/>
      <c r="B8" s="1"/>
      <c r="C8" s="44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</row>
    <row r="9" customFormat="false" ht="15" hidden="false" customHeight="true" outlineLevel="0" collapsed="false">
      <c r="A9" s="8" t="s">
        <v>70</v>
      </c>
      <c r="B9" s="1"/>
      <c r="C9" s="1"/>
      <c r="D9" s="1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</row>
    <row r="10" customFormat="false" ht="15" hidden="false" customHeight="true" outlineLevel="0" collapsed="false">
      <c r="A10" s="8" t="s">
        <v>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</row>
    <row r="11" customFormat="false" ht="15" hidden="false" customHeight="true" outlineLevel="0" collapsed="false">
      <c r="A11" s="8" t="s">
        <v>71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</row>
    <row r="12" customFormat="false" ht="15" hidden="false" customHeight="true" outlineLevel="0" collapsed="false">
      <c r="A12" s="8" t="s">
        <v>9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</row>
    <row r="13" customFormat="false" ht="15" hidden="false" customHeight="true" outlineLevel="0" collapsed="false">
      <c r="A13" s="10" t="s">
        <v>72</v>
      </c>
      <c r="B13" s="8"/>
      <c r="C13" s="8"/>
      <c r="D13" s="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</row>
    <row r="14" customFormat="false" ht="15" hidden="false" customHeight="true" outlineLevel="0" collapsed="false">
      <c r="B14" s="1"/>
      <c r="C14" s="1"/>
      <c r="D14" s="1"/>
    </row>
    <row r="15" customFormat="false" ht="15" hidden="false" customHeight="true" outlineLevel="0" collapsed="false"/>
    <row r="16" customFormat="false" ht="13.5" hidden="false" customHeight="false" outlineLevel="0" collapsed="false">
      <c r="A16" s="47" t="s">
        <v>11</v>
      </c>
      <c r="B16" s="48"/>
      <c r="C16" s="49" t="s">
        <v>12</v>
      </c>
      <c r="D16" s="50" t="s">
        <v>13</v>
      </c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1" t="s">
        <v>14</v>
      </c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2" t="s">
        <v>15</v>
      </c>
      <c r="AO16" s="53" t="s">
        <v>16</v>
      </c>
    </row>
    <row r="17" customFormat="false" ht="237" hidden="false" customHeight="true" outlineLevel="0" collapsed="false">
      <c r="A17" s="47"/>
      <c r="B17" s="54" t="s">
        <v>17</v>
      </c>
      <c r="C17" s="49"/>
      <c r="D17" s="55" t="s">
        <v>18</v>
      </c>
      <c r="E17" s="56" t="s">
        <v>19</v>
      </c>
      <c r="F17" s="57" t="s">
        <v>20</v>
      </c>
      <c r="G17" s="57" t="s">
        <v>21</v>
      </c>
      <c r="H17" s="57" t="s">
        <v>22</v>
      </c>
      <c r="I17" s="57" t="s">
        <v>23</v>
      </c>
      <c r="J17" s="57" t="s">
        <v>24</v>
      </c>
      <c r="K17" s="57" t="s">
        <v>73</v>
      </c>
      <c r="L17" s="57" t="s">
        <v>74</v>
      </c>
      <c r="M17" s="57" t="s">
        <v>27</v>
      </c>
      <c r="N17" s="57" t="s">
        <v>28</v>
      </c>
      <c r="O17" s="57" t="s">
        <v>29</v>
      </c>
      <c r="P17" s="57" t="s">
        <v>30</v>
      </c>
      <c r="Q17" s="57" t="s">
        <v>31</v>
      </c>
      <c r="R17" s="57" t="s">
        <v>32</v>
      </c>
      <c r="S17" s="57" t="s">
        <v>33</v>
      </c>
      <c r="T17" s="57" t="s">
        <v>34</v>
      </c>
      <c r="U17" s="58" t="s">
        <v>35</v>
      </c>
      <c r="V17" s="55" t="s">
        <v>18</v>
      </c>
      <c r="W17" s="57" t="s">
        <v>19</v>
      </c>
      <c r="X17" s="57" t="s">
        <v>20</v>
      </c>
      <c r="Y17" s="57" t="s">
        <v>21</v>
      </c>
      <c r="Z17" s="56" t="s">
        <v>22</v>
      </c>
      <c r="AA17" s="56" t="s">
        <v>23</v>
      </c>
      <c r="AB17" s="56" t="s">
        <v>24</v>
      </c>
      <c r="AC17" s="57" t="s">
        <v>75</v>
      </c>
      <c r="AD17" s="57" t="s">
        <v>74</v>
      </c>
      <c r="AE17" s="57" t="s">
        <v>27</v>
      </c>
      <c r="AF17" s="57" t="s">
        <v>28</v>
      </c>
      <c r="AG17" s="57" t="s">
        <v>29</v>
      </c>
      <c r="AH17" s="57" t="s">
        <v>30</v>
      </c>
      <c r="AI17" s="57" t="s">
        <v>31</v>
      </c>
      <c r="AJ17" s="57" t="s">
        <v>32</v>
      </c>
      <c r="AK17" s="57" t="s">
        <v>33</v>
      </c>
      <c r="AL17" s="57" t="s">
        <v>34</v>
      </c>
      <c r="AM17" s="58" t="s">
        <v>35</v>
      </c>
      <c r="AN17" s="52"/>
      <c r="AO17" s="53"/>
    </row>
    <row r="18" customFormat="false" ht="15" hidden="false" customHeight="true" outlineLevel="0" collapsed="false">
      <c r="A18" s="59" t="n">
        <v>1</v>
      </c>
      <c r="B18" s="60" t="s">
        <v>37</v>
      </c>
      <c r="C18" s="61" t="s">
        <v>76</v>
      </c>
      <c r="D18" s="62"/>
      <c r="E18" s="63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 t="n">
        <f aca="false">D18+E18+F18+G18+H18+I18+J18+K18+L18+M18+O18</f>
        <v>0</v>
      </c>
      <c r="S18" s="64" t="n">
        <f aca="false">SUM(D18:Q18)</f>
        <v>0</v>
      </c>
      <c r="T18" s="65"/>
      <c r="U18" s="66"/>
      <c r="V18" s="63" t="n">
        <v>20</v>
      </c>
      <c r="W18" s="63"/>
      <c r="X18" s="63"/>
      <c r="Y18" s="63"/>
      <c r="Z18" s="63"/>
      <c r="AA18" s="63"/>
      <c r="AB18" s="63" t="n">
        <v>15</v>
      </c>
      <c r="AC18" s="63"/>
      <c r="AD18" s="64"/>
      <c r="AE18" s="64"/>
      <c r="AF18" s="64"/>
      <c r="AG18" s="64"/>
      <c r="AH18" s="64"/>
      <c r="AI18" s="67" t="n">
        <v>15</v>
      </c>
      <c r="AJ18" s="64" t="n">
        <f aca="false">SUM(V18:AG18)</f>
        <v>35</v>
      </c>
      <c r="AK18" s="64" t="n">
        <f aca="false">SUM(V18:AI18)</f>
        <v>50</v>
      </c>
      <c r="AL18" s="65" t="s">
        <v>39</v>
      </c>
      <c r="AM18" s="66" t="n">
        <v>2</v>
      </c>
      <c r="AN18" s="66" t="n">
        <f aca="false">AK18+S18</f>
        <v>50</v>
      </c>
      <c r="AO18" s="68" t="n">
        <f aca="false">SUM(U18,AM18)</f>
        <v>2</v>
      </c>
    </row>
    <row r="19" customFormat="false" ht="15" hidden="false" customHeight="true" outlineLevel="0" collapsed="false">
      <c r="A19" s="59" t="n">
        <v>2</v>
      </c>
      <c r="B19" s="60" t="s">
        <v>37</v>
      </c>
      <c r="C19" s="61" t="s">
        <v>77</v>
      </c>
      <c r="D19" s="62" t="n">
        <v>45</v>
      </c>
      <c r="E19" s="63"/>
      <c r="F19" s="64"/>
      <c r="G19" s="64"/>
      <c r="H19" s="64"/>
      <c r="I19" s="64"/>
      <c r="J19" s="64"/>
      <c r="K19" s="64" t="n">
        <v>80</v>
      </c>
      <c r="L19" s="64"/>
      <c r="M19" s="64"/>
      <c r="N19" s="64"/>
      <c r="O19" s="64"/>
      <c r="P19" s="64"/>
      <c r="Q19" s="64" t="n">
        <v>25</v>
      </c>
      <c r="R19" s="64" t="n">
        <f aca="false">D19+E19+F19+G19+H19+I19+J19+K19+L19+M19+O19</f>
        <v>125</v>
      </c>
      <c r="S19" s="64" t="n">
        <f aca="false">SUM(D19:Q19)</f>
        <v>150</v>
      </c>
      <c r="T19" s="65" t="s">
        <v>41</v>
      </c>
      <c r="U19" s="66" t="n">
        <v>5</v>
      </c>
      <c r="V19" s="63"/>
      <c r="W19" s="63"/>
      <c r="X19" s="63"/>
      <c r="Y19" s="63"/>
      <c r="Z19" s="63"/>
      <c r="AA19" s="63"/>
      <c r="AB19" s="63"/>
      <c r="AC19" s="63" t="n">
        <v>80</v>
      </c>
      <c r="AD19" s="64"/>
      <c r="AE19" s="64"/>
      <c r="AF19" s="64"/>
      <c r="AG19" s="64"/>
      <c r="AH19" s="64" t="n">
        <v>160</v>
      </c>
      <c r="AI19" s="64"/>
      <c r="AJ19" s="64" t="n">
        <f aca="false">SUM(V19:AG19)</f>
        <v>80</v>
      </c>
      <c r="AK19" s="64" t="n">
        <f aca="false">SUM(V19:AI19)</f>
        <v>240</v>
      </c>
      <c r="AL19" s="65" t="s">
        <v>39</v>
      </c>
      <c r="AM19" s="66" t="n">
        <v>9</v>
      </c>
      <c r="AN19" s="66" t="n">
        <f aca="false">AK19+S19</f>
        <v>390</v>
      </c>
      <c r="AO19" s="68" t="n">
        <f aca="false">SUM(U19,AM19)</f>
        <v>14</v>
      </c>
    </row>
    <row r="20" customFormat="false" ht="25.5" hidden="false" customHeight="false" outlineLevel="0" collapsed="false">
      <c r="A20" s="59" t="n">
        <v>3</v>
      </c>
      <c r="B20" s="60" t="s">
        <v>37</v>
      </c>
      <c r="C20" s="69" t="s">
        <v>53</v>
      </c>
      <c r="D20" s="62" t="n">
        <v>50</v>
      </c>
      <c r="E20" s="63"/>
      <c r="F20" s="64"/>
      <c r="G20" s="64"/>
      <c r="H20" s="64"/>
      <c r="I20" s="64"/>
      <c r="J20" s="64"/>
      <c r="K20" s="64" t="n">
        <v>80</v>
      </c>
      <c r="L20" s="64"/>
      <c r="M20" s="64"/>
      <c r="N20" s="64"/>
      <c r="O20" s="64"/>
      <c r="P20" s="64" t="n">
        <v>160</v>
      </c>
      <c r="Q20" s="64" t="n">
        <v>20</v>
      </c>
      <c r="R20" s="64" t="n">
        <f aca="false">D20+E20+F20+G20+H20+I20+J20+K20+L20+M20+O20</f>
        <v>130</v>
      </c>
      <c r="S20" s="64" t="n">
        <f aca="false">SUM(D20:Q20)</f>
        <v>310</v>
      </c>
      <c r="T20" s="65" t="s">
        <v>41</v>
      </c>
      <c r="U20" s="66" t="n">
        <v>5</v>
      </c>
      <c r="V20" s="63"/>
      <c r="W20" s="63"/>
      <c r="X20" s="63"/>
      <c r="Y20" s="63"/>
      <c r="Z20" s="63"/>
      <c r="AA20" s="63"/>
      <c r="AB20" s="63"/>
      <c r="AC20" s="63" t="n">
        <v>40</v>
      </c>
      <c r="AD20" s="64"/>
      <c r="AE20" s="64"/>
      <c r="AF20" s="64"/>
      <c r="AG20" s="64"/>
      <c r="AH20" s="64"/>
      <c r="AI20" s="64"/>
      <c r="AJ20" s="64" t="n">
        <f aca="false">SUM(V20:AG20)</f>
        <v>40</v>
      </c>
      <c r="AK20" s="64" t="n">
        <f aca="false">SUM(V20:AI20)</f>
        <v>40</v>
      </c>
      <c r="AL20" s="65" t="s">
        <v>39</v>
      </c>
      <c r="AM20" s="66" t="n">
        <v>7.5</v>
      </c>
      <c r="AN20" s="66" t="n">
        <f aca="false">AK20+S20</f>
        <v>350</v>
      </c>
      <c r="AO20" s="68" t="n">
        <f aca="false">SUM(U20,AM20)</f>
        <v>12.5</v>
      </c>
    </row>
    <row r="21" customFormat="false" ht="15" hidden="false" customHeight="true" outlineLevel="0" collapsed="false">
      <c r="A21" s="59" t="n">
        <v>4</v>
      </c>
      <c r="B21" s="60" t="s">
        <v>37</v>
      </c>
      <c r="C21" s="70" t="s">
        <v>54</v>
      </c>
      <c r="D21" s="62" t="n">
        <v>50</v>
      </c>
      <c r="E21" s="63"/>
      <c r="F21" s="64"/>
      <c r="G21" s="64"/>
      <c r="H21" s="64"/>
      <c r="I21" s="64"/>
      <c r="J21" s="64"/>
      <c r="K21" s="64" t="n">
        <v>80</v>
      </c>
      <c r="L21" s="64"/>
      <c r="M21" s="64"/>
      <c r="N21" s="64"/>
      <c r="O21" s="64"/>
      <c r="P21" s="64"/>
      <c r="Q21" s="64" t="n">
        <v>30</v>
      </c>
      <c r="R21" s="64" t="n">
        <f aca="false">D21+E21+F21+G21+H21+I21+J21+K21+L21+M21+O21</f>
        <v>130</v>
      </c>
      <c r="S21" s="64" t="n">
        <f aca="false">SUM(D21:Q21)</f>
        <v>160</v>
      </c>
      <c r="T21" s="65" t="s">
        <v>41</v>
      </c>
      <c r="U21" s="66" t="n">
        <v>5</v>
      </c>
      <c r="V21" s="63"/>
      <c r="W21" s="63"/>
      <c r="X21" s="63"/>
      <c r="Y21" s="63"/>
      <c r="Z21" s="63"/>
      <c r="AA21" s="63"/>
      <c r="AB21" s="63"/>
      <c r="AC21" s="63" t="n">
        <v>40</v>
      </c>
      <c r="AD21" s="64"/>
      <c r="AE21" s="64"/>
      <c r="AF21" s="64"/>
      <c r="AG21" s="64"/>
      <c r="AH21" s="64" t="n">
        <v>160</v>
      </c>
      <c r="AI21" s="64"/>
      <c r="AJ21" s="64" t="n">
        <f aca="false">SUM(V21:AG21)</f>
        <v>40</v>
      </c>
      <c r="AK21" s="64" t="n">
        <f aca="false">SUM(V21:AI21)</f>
        <v>200</v>
      </c>
      <c r="AL21" s="65" t="s">
        <v>39</v>
      </c>
      <c r="AM21" s="66" t="n">
        <v>7.5</v>
      </c>
      <c r="AN21" s="66" t="n">
        <f aca="false">AK21+S21</f>
        <v>360</v>
      </c>
      <c r="AO21" s="68" t="n">
        <f aca="false">SUM(U21,AM21)</f>
        <v>12.5</v>
      </c>
    </row>
    <row r="22" customFormat="false" ht="15" hidden="false" customHeight="true" outlineLevel="0" collapsed="false">
      <c r="A22" s="59" t="n">
        <v>6</v>
      </c>
      <c r="B22" s="71" t="s">
        <v>37</v>
      </c>
      <c r="C22" s="72" t="s">
        <v>78</v>
      </c>
      <c r="D22" s="62" t="n">
        <v>30</v>
      </c>
      <c r="E22" s="63"/>
      <c r="F22" s="64"/>
      <c r="G22" s="64"/>
      <c r="H22" s="64"/>
      <c r="I22" s="64"/>
      <c r="J22" s="64"/>
      <c r="K22" s="64" t="n">
        <v>40</v>
      </c>
      <c r="L22" s="64"/>
      <c r="M22" s="64"/>
      <c r="N22" s="64"/>
      <c r="O22" s="64"/>
      <c r="P22" s="67"/>
      <c r="Q22" s="64" t="n">
        <v>10</v>
      </c>
      <c r="R22" s="64" t="n">
        <f aca="false">D22+E22+F22+G22+H22+I22+J22+K22+L22+M22+O22</f>
        <v>70</v>
      </c>
      <c r="S22" s="64" t="n">
        <f aca="false">SUM(D22:Q22)</f>
        <v>80</v>
      </c>
      <c r="T22" s="65" t="s">
        <v>41</v>
      </c>
      <c r="U22" s="66" t="n">
        <v>2.5</v>
      </c>
      <c r="V22" s="63"/>
      <c r="W22" s="63"/>
      <c r="X22" s="63"/>
      <c r="Y22" s="63"/>
      <c r="Z22" s="63"/>
      <c r="AA22" s="63"/>
      <c r="AB22" s="63"/>
      <c r="AC22" s="63" t="n">
        <v>40</v>
      </c>
      <c r="AD22" s="64"/>
      <c r="AE22" s="64"/>
      <c r="AF22" s="64"/>
      <c r="AG22" s="64"/>
      <c r="AH22" s="64" t="n">
        <v>80</v>
      </c>
      <c r="AI22" s="64"/>
      <c r="AJ22" s="64" t="n">
        <f aca="false">SUM(V22:AG22)</f>
        <v>40</v>
      </c>
      <c r="AK22" s="64" t="n">
        <f aca="false">SUM(V22:AI22)</f>
        <v>120</v>
      </c>
      <c r="AL22" s="65" t="s">
        <v>41</v>
      </c>
      <c r="AM22" s="66" t="n">
        <v>4.5</v>
      </c>
      <c r="AN22" s="66" t="n">
        <f aca="false">AK22+S22</f>
        <v>200</v>
      </c>
      <c r="AO22" s="68" t="n">
        <f aca="false">SUM(U22,AM22)</f>
        <v>7</v>
      </c>
    </row>
    <row r="23" customFormat="false" ht="15" hidden="false" customHeight="true" outlineLevel="0" collapsed="false">
      <c r="A23" s="59" t="n">
        <v>7</v>
      </c>
      <c r="B23" s="71" t="s">
        <v>37</v>
      </c>
      <c r="C23" s="61" t="s">
        <v>55</v>
      </c>
      <c r="D23" s="62"/>
      <c r="E23" s="63"/>
      <c r="F23" s="64"/>
      <c r="G23" s="64"/>
      <c r="H23" s="64"/>
      <c r="I23" s="64"/>
      <c r="J23" s="64"/>
      <c r="K23" s="64"/>
      <c r="L23" s="64"/>
      <c r="M23" s="64" t="n">
        <v>30</v>
      </c>
      <c r="N23" s="64"/>
      <c r="O23" s="64"/>
      <c r="P23" s="64"/>
      <c r="Q23" s="64"/>
      <c r="R23" s="64" t="n">
        <f aca="false">D23+E23+F23+G23+H23+I23+J23+K23+L23+M23+O23</f>
        <v>30</v>
      </c>
      <c r="S23" s="64" t="n">
        <f aca="false">SUM(D23:Q23)</f>
        <v>30</v>
      </c>
      <c r="T23" s="65" t="s">
        <v>41</v>
      </c>
      <c r="U23" s="66" t="n">
        <v>1.5</v>
      </c>
      <c r="V23" s="63"/>
      <c r="W23" s="63"/>
      <c r="X23" s="63"/>
      <c r="Y23" s="63"/>
      <c r="Z23" s="63"/>
      <c r="AA23" s="63"/>
      <c r="AB23" s="63"/>
      <c r="AC23" s="63"/>
      <c r="AD23" s="64"/>
      <c r="AE23" s="64" t="n">
        <v>30</v>
      </c>
      <c r="AF23" s="64"/>
      <c r="AG23" s="64"/>
      <c r="AH23" s="64"/>
      <c r="AI23" s="64"/>
      <c r="AJ23" s="64" t="n">
        <f aca="false">SUM(V23:AG23)</f>
        <v>30</v>
      </c>
      <c r="AK23" s="64" t="n">
        <f aca="false">SUM(V23:AI23)</f>
        <v>30</v>
      </c>
      <c r="AL23" s="65" t="s">
        <v>39</v>
      </c>
      <c r="AM23" s="66" t="n">
        <v>1.5</v>
      </c>
      <c r="AN23" s="66" t="n">
        <f aca="false">AK23+S23</f>
        <v>60</v>
      </c>
      <c r="AO23" s="68" t="n">
        <f aca="false">SUM(U23,AM23)</f>
        <v>3</v>
      </c>
    </row>
    <row r="24" customFormat="false" ht="15" hidden="false" customHeight="true" outlineLevel="0" collapsed="false">
      <c r="A24" s="59" t="n">
        <v>8</v>
      </c>
      <c r="B24" s="71" t="s">
        <v>37</v>
      </c>
      <c r="C24" s="73" t="s">
        <v>61</v>
      </c>
      <c r="D24" s="62"/>
      <c r="E24" s="63"/>
      <c r="F24" s="64"/>
      <c r="G24" s="64"/>
      <c r="H24" s="64"/>
      <c r="I24" s="64"/>
      <c r="J24" s="64"/>
      <c r="K24" s="64"/>
      <c r="L24" s="64"/>
      <c r="M24" s="64"/>
      <c r="N24" s="64"/>
      <c r="O24" s="64" t="n">
        <v>15</v>
      </c>
      <c r="P24" s="64"/>
      <c r="Q24" s="64"/>
      <c r="R24" s="64" t="n">
        <f aca="false">D24+E24+F24+G24+H24+I24+J24+K24+L24+M24+O24</f>
        <v>15</v>
      </c>
      <c r="S24" s="64" t="n">
        <f aca="false">SUM(D24:Q24)</f>
        <v>15</v>
      </c>
      <c r="T24" s="65" t="s">
        <v>41</v>
      </c>
      <c r="U24" s="66"/>
      <c r="V24" s="63"/>
      <c r="W24" s="63"/>
      <c r="X24" s="63"/>
      <c r="Y24" s="63"/>
      <c r="Z24" s="63"/>
      <c r="AA24" s="63"/>
      <c r="AB24" s="63"/>
      <c r="AC24" s="63"/>
      <c r="AD24" s="64"/>
      <c r="AE24" s="64"/>
      <c r="AF24" s="64"/>
      <c r="AG24" s="64" t="n">
        <v>15</v>
      </c>
      <c r="AH24" s="64"/>
      <c r="AI24" s="64"/>
      <c r="AJ24" s="64" t="n">
        <f aca="false">SUM(V24:AG24)</f>
        <v>15</v>
      </c>
      <c r="AK24" s="64" t="n">
        <f aca="false">SUM(V24:AI24)</f>
        <v>15</v>
      </c>
      <c r="AL24" s="65" t="s">
        <v>41</v>
      </c>
      <c r="AM24" s="66"/>
      <c r="AN24" s="66" t="n">
        <f aca="false">AK24+S24</f>
        <v>30</v>
      </c>
      <c r="AO24" s="68" t="n">
        <f aca="false">SUM(U24,AM24)</f>
        <v>0</v>
      </c>
    </row>
    <row r="25" customFormat="false" ht="15" hidden="false" customHeight="true" outlineLevel="0" collapsed="false">
      <c r="A25" s="74" t="s">
        <v>62</v>
      </c>
      <c r="B25" s="74"/>
      <c r="C25" s="74"/>
      <c r="D25" s="75" t="n">
        <f aca="false">SUM(D18:D24)</f>
        <v>175</v>
      </c>
      <c r="E25" s="75" t="n">
        <f aca="false">SUM(E18:E24)</f>
        <v>0</v>
      </c>
      <c r="F25" s="75" t="n">
        <f aca="false">SUM(F18:F24)</f>
        <v>0</v>
      </c>
      <c r="G25" s="75" t="n">
        <f aca="false">SUM(G18:G24)</f>
        <v>0</v>
      </c>
      <c r="H25" s="75" t="n">
        <f aca="false">SUM(H18:H24)</f>
        <v>0</v>
      </c>
      <c r="I25" s="75" t="n">
        <f aca="false">SUM(I18:I24)</f>
        <v>0</v>
      </c>
      <c r="J25" s="75" t="n">
        <f aca="false">SUM(J18:J24)</f>
        <v>0</v>
      </c>
      <c r="K25" s="75" t="n">
        <f aca="false">SUM(K18:K24)</f>
        <v>280</v>
      </c>
      <c r="L25" s="75" t="n">
        <f aca="false">SUM(L18:L24)</f>
        <v>0</v>
      </c>
      <c r="M25" s="75" t="n">
        <f aca="false">SUM(M18:M24)</f>
        <v>30</v>
      </c>
      <c r="N25" s="75" t="n">
        <f aca="false">SUM(N18:N24)</f>
        <v>0</v>
      </c>
      <c r="O25" s="75" t="n">
        <f aca="false">SUM(O18:O24)</f>
        <v>15</v>
      </c>
      <c r="P25" s="75" t="n">
        <f aca="false">SUM(P18:P24)</f>
        <v>160</v>
      </c>
      <c r="Q25" s="75" t="n">
        <f aca="false">SUM(Q18:Q24)</f>
        <v>85</v>
      </c>
      <c r="R25" s="75" t="n">
        <f aca="false">SUM(R18:R24)</f>
        <v>500</v>
      </c>
      <c r="S25" s="75" t="n">
        <f aca="false">SUM(S18:S24)</f>
        <v>745</v>
      </c>
      <c r="T25" s="75"/>
      <c r="U25" s="75" t="n">
        <f aca="false">SUM(U18:U24)</f>
        <v>19</v>
      </c>
      <c r="V25" s="75" t="n">
        <f aca="false">SUM(V18:V24)</f>
        <v>20</v>
      </c>
      <c r="W25" s="75" t="n">
        <f aca="false">SUM(W18:W24)</f>
        <v>0</v>
      </c>
      <c r="X25" s="75" t="n">
        <f aca="false">SUM(X18:X24)</f>
        <v>0</v>
      </c>
      <c r="Y25" s="75" t="n">
        <f aca="false">SUM(Y18:Y24)</f>
        <v>0</v>
      </c>
      <c r="Z25" s="75" t="n">
        <f aca="false">SUM(Z18:Z24)</f>
        <v>0</v>
      </c>
      <c r="AA25" s="75" t="n">
        <f aca="false">SUM(AA18:AA24)</f>
        <v>0</v>
      </c>
      <c r="AB25" s="75" t="n">
        <f aca="false">SUM(AB18:AB24)</f>
        <v>15</v>
      </c>
      <c r="AC25" s="75" t="n">
        <f aca="false">SUM(AC18:AC24)</f>
        <v>200</v>
      </c>
      <c r="AD25" s="75" t="n">
        <f aca="false">SUM(AD18:AD24)</f>
        <v>0</v>
      </c>
      <c r="AE25" s="75" t="n">
        <f aca="false">SUM(AE18:AE24)</f>
        <v>30</v>
      </c>
      <c r="AF25" s="75" t="n">
        <f aca="false">SUM(AF18:AF24)</f>
        <v>0</v>
      </c>
      <c r="AG25" s="75" t="n">
        <f aca="false">SUM(AG18:AG24)</f>
        <v>15</v>
      </c>
      <c r="AH25" s="75" t="n">
        <f aca="false">SUM(AH18:AH24)</f>
        <v>400</v>
      </c>
      <c r="AI25" s="75" t="n">
        <f aca="false">SUM(AI18:AI24)</f>
        <v>15</v>
      </c>
      <c r="AJ25" s="75" t="n">
        <f aca="false">SUM(AJ18:AJ24)</f>
        <v>280</v>
      </c>
      <c r="AK25" s="75" t="n">
        <f aca="false">SUM(AK18:AK24)</f>
        <v>695</v>
      </c>
      <c r="AL25" s="75"/>
      <c r="AM25" s="75" t="n">
        <f aca="false">SUM(AM18:AM24)</f>
        <v>32</v>
      </c>
      <c r="AN25" s="76" t="n">
        <f aca="false">SUM(S25,AK25)</f>
        <v>1440</v>
      </c>
      <c r="AO25" s="76" t="n">
        <f aca="false">SUM(U25,AM25)</f>
        <v>51</v>
      </c>
    </row>
    <row r="29" customFormat="false" ht="12.75" hidden="false" customHeight="false" outlineLevel="0" collapsed="false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 t="s">
        <v>64</v>
      </c>
      <c r="AI29" s="1"/>
      <c r="AJ29" s="1"/>
      <c r="AK29" s="1"/>
      <c r="AL29" s="1"/>
    </row>
    <row r="30" customFormat="false" ht="12.75" hidden="false" customHeight="false" outlineLevel="0" collapsed="false">
      <c r="C30" s="41" t="n">
        <v>44285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 t="s">
        <v>63</v>
      </c>
      <c r="P30" s="1"/>
      <c r="Q30" s="1"/>
      <c r="R30" s="1"/>
      <c r="S30" s="1"/>
      <c r="T30" s="1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42" t="s">
        <v>63</v>
      </c>
      <c r="AG30" s="42"/>
      <c r="AH30" s="42"/>
      <c r="AI30" s="42"/>
      <c r="AJ30" s="42"/>
      <c r="AK30" s="42"/>
      <c r="AL30" s="42"/>
    </row>
    <row r="31" customFormat="false" ht="12.75" hidden="false" customHeight="false" outlineLevel="0" collapsed="false">
      <c r="C31" s="43" t="s">
        <v>65</v>
      </c>
      <c r="D31" s="1"/>
      <c r="E31" s="1"/>
      <c r="F31" s="1"/>
      <c r="G31" s="1"/>
      <c r="H31" s="1"/>
      <c r="I31" s="1"/>
      <c r="J31" s="1"/>
      <c r="K31" s="1"/>
      <c r="L31" s="1"/>
      <c r="M31" s="44"/>
      <c r="N31" s="1"/>
      <c r="O31" s="42" t="s">
        <v>79</v>
      </c>
      <c r="P31" s="42"/>
      <c r="Q31" s="42"/>
      <c r="R31" s="42"/>
      <c r="S31" s="42"/>
      <c r="T31" s="42"/>
      <c r="U31" s="4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42" t="s">
        <v>67</v>
      </c>
      <c r="AG31" s="42"/>
      <c r="AH31" s="42"/>
      <c r="AI31" s="42"/>
      <c r="AJ31" s="42"/>
      <c r="AK31" s="42"/>
      <c r="AL31" s="42"/>
    </row>
  </sheetData>
  <sheetProtection sheet="true" password="c901"/>
  <mergeCells count="14">
    <mergeCell ref="AI2:AM2"/>
    <mergeCell ref="AI4:AM4"/>
    <mergeCell ref="A6:AO6"/>
    <mergeCell ref="N7:V7"/>
    <mergeCell ref="A16:A17"/>
    <mergeCell ref="C16:C17"/>
    <mergeCell ref="D16:U16"/>
    <mergeCell ref="V16:AM16"/>
    <mergeCell ref="AN16:AN17"/>
    <mergeCell ref="AO16:AO17"/>
    <mergeCell ref="A25:C25"/>
    <mergeCell ref="AF30:AL30"/>
    <mergeCell ref="O31:U31"/>
    <mergeCell ref="AF31:AL31"/>
  </mergeCells>
  <dataValidations count="1">
    <dataValidation allowBlank="true" operator="between" showDropDown="false" showErrorMessage="true" showInputMessage="false" sqref="B18:B25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3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703125" defaultRowHeight="12.75" zeroHeight="false" outlineLevelRow="0" outlineLevelCol="0"/>
  <cols>
    <col collapsed="false" customWidth="true" hidden="false" outlineLevel="0" max="1" min="1" style="77" width="4.48"/>
    <col collapsed="false" customWidth="true" hidden="false" outlineLevel="0" max="2" min="2" style="77" width="13.9"/>
    <col collapsed="false" customWidth="true" hidden="false" outlineLevel="0" max="3" min="3" style="77" width="38.13"/>
    <col collapsed="false" customWidth="true" hidden="false" outlineLevel="0" max="10" min="4" style="77" width="7.91"/>
    <col collapsed="false" customWidth="true" hidden="false" outlineLevel="0" max="11" min="11" style="78" width="7.91"/>
    <col collapsed="false" customWidth="true" hidden="false" outlineLevel="0" max="15" min="12" style="77" width="7.91"/>
    <col collapsed="false" customWidth="true" hidden="false" outlineLevel="0" max="21" min="16" style="78" width="7.91"/>
    <col collapsed="false" customWidth="true" hidden="false" outlineLevel="0" max="35" min="22" style="77" width="7.91"/>
    <col collapsed="false" customWidth="true" hidden="false" outlineLevel="0" max="36" min="36" style="77" width="9.86"/>
    <col collapsed="false" customWidth="true" hidden="false" outlineLevel="0" max="41" min="37" style="77" width="7.91"/>
    <col collapsed="false" customWidth="false" hidden="false" outlineLevel="0" max="257" min="42" style="77" width="9.57"/>
  </cols>
  <sheetData>
    <row r="1" customFormat="false" ht="15" hidden="false" customHeight="true" outlineLevel="0" collapsed="false">
      <c r="A1" s="79"/>
      <c r="B1" s="79"/>
      <c r="C1" s="79"/>
      <c r="D1" s="79"/>
      <c r="E1" s="79"/>
      <c r="F1" s="79"/>
      <c r="G1" s="79"/>
      <c r="H1" s="79"/>
      <c r="I1" s="79"/>
      <c r="J1" s="79"/>
      <c r="K1" s="80"/>
      <c r="L1" s="79"/>
      <c r="M1" s="79"/>
      <c r="N1" s="79"/>
      <c r="O1" s="79"/>
      <c r="P1" s="80"/>
      <c r="Q1" s="80"/>
      <c r="R1" s="80"/>
      <c r="S1" s="80"/>
      <c r="T1" s="80"/>
      <c r="U1" s="81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 t="s">
        <v>0</v>
      </c>
      <c r="AK1" s="79"/>
      <c r="AL1" s="79"/>
      <c r="AM1" s="82"/>
      <c r="AN1" s="79"/>
      <c r="AO1" s="79"/>
    </row>
    <row r="2" customFormat="false" ht="15" hidden="false" customHeight="true" outlineLevel="0" collapsed="false">
      <c r="A2" s="79"/>
      <c r="B2" s="79"/>
      <c r="C2" s="79"/>
      <c r="D2" s="79"/>
      <c r="E2" s="79"/>
      <c r="F2" s="79"/>
      <c r="G2" s="79"/>
      <c r="H2" s="79"/>
      <c r="I2" s="79"/>
      <c r="J2" s="79"/>
      <c r="K2" s="80"/>
      <c r="L2" s="79"/>
      <c r="M2" s="79"/>
      <c r="N2" s="79"/>
      <c r="O2" s="79"/>
      <c r="P2" s="80"/>
      <c r="Q2" s="80"/>
      <c r="R2" s="80"/>
      <c r="S2" s="80"/>
      <c r="T2" s="80"/>
      <c r="U2" s="81"/>
      <c r="V2" s="79"/>
      <c r="W2" s="79"/>
      <c r="X2" s="79"/>
      <c r="Y2" s="79"/>
      <c r="Z2" s="79"/>
      <c r="AA2" s="79"/>
      <c r="AB2" s="79"/>
      <c r="AC2" s="79"/>
      <c r="AD2" s="79"/>
      <c r="AE2" s="79"/>
      <c r="AF2" s="79"/>
      <c r="AG2" s="79"/>
      <c r="AH2" s="79"/>
      <c r="AI2" s="79"/>
      <c r="AJ2" s="83" t="s">
        <v>1</v>
      </c>
      <c r="AK2" s="83"/>
      <c r="AL2" s="83"/>
      <c r="AM2" s="83"/>
      <c r="AN2" s="83"/>
      <c r="AO2" s="79"/>
    </row>
    <row r="3" customFormat="false" ht="15" hidden="false" customHeight="true" outlineLevel="0" collapsed="false">
      <c r="A3" s="79"/>
      <c r="B3" s="79"/>
      <c r="C3" s="79"/>
      <c r="D3" s="79"/>
      <c r="E3" s="79"/>
      <c r="F3" s="79"/>
      <c r="G3" s="79"/>
      <c r="H3" s="79"/>
      <c r="I3" s="79"/>
      <c r="J3" s="79"/>
      <c r="K3" s="80"/>
      <c r="L3" s="79"/>
      <c r="M3" s="79"/>
      <c r="N3" s="79"/>
      <c r="O3" s="79"/>
      <c r="P3" s="80"/>
      <c r="Q3" s="80"/>
      <c r="R3" s="80"/>
      <c r="S3" s="80"/>
      <c r="T3" s="80"/>
      <c r="U3" s="81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 t="s">
        <v>2</v>
      </c>
      <c r="AK3" s="79"/>
      <c r="AL3" s="79"/>
      <c r="AM3" s="82"/>
      <c r="AN3" s="79"/>
      <c r="AO3" s="79"/>
    </row>
    <row r="4" customFormat="false" ht="15" hidden="false" customHeight="true" outlineLevel="0" collapsed="false">
      <c r="A4" s="79"/>
      <c r="B4" s="79"/>
      <c r="C4" s="79"/>
      <c r="D4" s="79"/>
      <c r="E4" s="79"/>
      <c r="F4" s="79"/>
      <c r="G4" s="79"/>
      <c r="H4" s="79"/>
      <c r="I4" s="79"/>
      <c r="J4" s="79"/>
      <c r="K4" s="80"/>
      <c r="L4" s="79"/>
      <c r="M4" s="79"/>
      <c r="N4" s="79"/>
      <c r="O4" s="79"/>
      <c r="P4" s="80"/>
      <c r="Q4" s="80"/>
      <c r="R4" s="80"/>
      <c r="S4" s="80"/>
      <c r="T4" s="80"/>
      <c r="U4" s="81"/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83" t="s">
        <v>3</v>
      </c>
      <c r="AK4" s="83"/>
      <c r="AL4" s="83"/>
      <c r="AM4" s="83"/>
      <c r="AN4" s="83"/>
      <c r="AO4" s="79"/>
    </row>
    <row r="5" customFormat="false" ht="15" hidden="false" customHeight="true" outlineLevel="0" collapsed="false">
      <c r="A5" s="79"/>
      <c r="B5" s="79"/>
      <c r="C5" s="79"/>
      <c r="D5" s="79"/>
      <c r="E5" s="79"/>
      <c r="F5" s="79"/>
      <c r="G5" s="79"/>
      <c r="H5" s="79"/>
      <c r="I5" s="79"/>
      <c r="J5" s="79"/>
      <c r="K5" s="80"/>
      <c r="L5" s="79"/>
      <c r="M5" s="79"/>
      <c r="N5" s="79"/>
      <c r="O5" s="79"/>
      <c r="P5" s="80"/>
      <c r="Q5" s="80"/>
      <c r="R5" s="80"/>
      <c r="S5" s="80"/>
      <c r="T5" s="80"/>
      <c r="U5" s="81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82"/>
      <c r="AN5" s="79"/>
      <c r="AO5" s="79"/>
    </row>
    <row r="6" customFormat="false" ht="15" hidden="false" customHeight="true" outlineLevel="0" collapsed="false">
      <c r="A6" s="84" t="s">
        <v>80</v>
      </c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</row>
    <row r="7" customFormat="false" ht="15" hidden="false" customHeight="true" outlineLevel="0" collapsed="false">
      <c r="A7" s="85"/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 t="s">
        <v>5</v>
      </c>
      <c r="S7" s="85"/>
      <c r="T7" s="85"/>
      <c r="U7" s="86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6"/>
      <c r="AN7" s="85"/>
      <c r="AO7" s="85"/>
    </row>
    <row r="8" customFormat="false" ht="15" hidden="false" customHeight="true" outlineLevel="0" collapsed="false">
      <c r="A8" s="79"/>
      <c r="B8" s="79"/>
      <c r="C8" s="79"/>
      <c r="D8" s="79"/>
      <c r="E8" s="79"/>
      <c r="F8" s="79"/>
      <c r="G8" s="79"/>
      <c r="H8" s="79"/>
      <c r="I8" s="79"/>
      <c r="J8" s="79"/>
      <c r="K8" s="80"/>
      <c r="L8" s="79"/>
      <c r="M8" s="79"/>
      <c r="N8" s="79"/>
      <c r="O8" s="79"/>
      <c r="P8" s="80"/>
      <c r="Q8" s="80"/>
      <c r="R8" s="80"/>
      <c r="S8" s="80"/>
      <c r="T8" s="80"/>
      <c r="U8" s="81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79"/>
      <c r="AK8" s="79"/>
      <c r="AL8" s="79"/>
      <c r="AM8" s="82"/>
      <c r="AN8" s="79"/>
      <c r="AO8" s="79"/>
    </row>
    <row r="9" customFormat="false" ht="15" hidden="false" customHeight="true" outlineLevel="0" collapsed="false">
      <c r="A9" s="87" t="s">
        <v>70</v>
      </c>
      <c r="B9" s="87"/>
      <c r="C9" s="87"/>
      <c r="D9" s="87"/>
      <c r="E9" s="87"/>
      <c r="F9" s="87"/>
      <c r="G9" s="87"/>
      <c r="H9" s="87"/>
      <c r="I9" s="87"/>
      <c r="J9" s="87"/>
      <c r="K9" s="88"/>
      <c r="L9" s="87"/>
      <c r="M9" s="87"/>
      <c r="N9" s="87"/>
      <c r="O9" s="87"/>
      <c r="P9" s="88"/>
      <c r="Q9" s="88"/>
      <c r="R9" s="88"/>
      <c r="S9" s="88"/>
      <c r="T9" s="88"/>
      <c r="U9" s="89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7"/>
      <c r="AJ9" s="87"/>
      <c r="AK9" s="87"/>
      <c r="AL9" s="87"/>
      <c r="AM9" s="90"/>
      <c r="AN9" s="87"/>
      <c r="AO9" s="87"/>
    </row>
    <row r="10" customFormat="false" ht="15" hidden="false" customHeight="true" outlineLevel="0" collapsed="false">
      <c r="A10" s="87" t="s">
        <v>7</v>
      </c>
      <c r="B10" s="87"/>
      <c r="C10" s="87"/>
      <c r="D10" s="87"/>
      <c r="E10" s="87"/>
      <c r="F10" s="87"/>
      <c r="G10" s="87"/>
      <c r="H10" s="87"/>
      <c r="I10" s="87"/>
      <c r="J10" s="87"/>
      <c r="K10" s="88"/>
      <c r="L10" s="87"/>
      <c r="M10" s="87"/>
      <c r="N10" s="87"/>
      <c r="O10" s="87"/>
      <c r="P10" s="88"/>
      <c r="Q10" s="88"/>
      <c r="R10" s="88"/>
      <c r="S10" s="88"/>
      <c r="T10" s="88"/>
      <c r="U10" s="89"/>
      <c r="V10" s="87"/>
      <c r="W10" s="87"/>
      <c r="X10" s="87"/>
      <c r="Y10" s="87"/>
      <c r="Z10" s="87"/>
      <c r="AA10" s="87"/>
      <c r="AB10" s="87"/>
      <c r="AC10" s="87"/>
      <c r="AD10" s="87"/>
      <c r="AE10" s="87"/>
      <c r="AF10" s="87"/>
      <c r="AG10" s="87"/>
      <c r="AH10" s="87"/>
      <c r="AI10" s="87"/>
      <c r="AJ10" s="87"/>
      <c r="AK10" s="87"/>
      <c r="AL10" s="87"/>
      <c r="AM10" s="90"/>
      <c r="AN10" s="87"/>
      <c r="AO10" s="87"/>
    </row>
    <row r="11" customFormat="false" ht="15" hidden="false" customHeight="true" outlineLevel="0" collapsed="false">
      <c r="A11" s="87" t="s">
        <v>81</v>
      </c>
      <c r="B11" s="87"/>
      <c r="C11" s="87"/>
      <c r="D11" s="87"/>
      <c r="E11" s="87"/>
      <c r="F11" s="87"/>
      <c r="G11" s="87"/>
      <c r="H11" s="87"/>
      <c r="I11" s="87"/>
      <c r="J11" s="87"/>
      <c r="K11" s="88"/>
      <c r="L11" s="87"/>
      <c r="M11" s="87"/>
      <c r="N11" s="87"/>
      <c r="O11" s="87"/>
      <c r="P11" s="88"/>
      <c r="Q11" s="88"/>
      <c r="R11" s="88"/>
      <c r="S11" s="88"/>
      <c r="T11" s="88"/>
      <c r="U11" s="89"/>
      <c r="V11" s="87"/>
      <c r="W11" s="87"/>
      <c r="X11" s="87"/>
      <c r="Y11" s="87"/>
      <c r="Z11" s="87"/>
      <c r="AA11" s="87"/>
      <c r="AB11" s="87"/>
      <c r="AC11" s="87"/>
      <c r="AD11" s="87"/>
      <c r="AE11" s="87"/>
      <c r="AF11" s="87"/>
      <c r="AG11" s="87"/>
      <c r="AH11" s="87"/>
      <c r="AI11" s="87"/>
      <c r="AJ11" s="87"/>
      <c r="AK11" s="87"/>
      <c r="AL11" s="87"/>
      <c r="AM11" s="90"/>
      <c r="AN11" s="87"/>
      <c r="AO11" s="87"/>
    </row>
    <row r="12" customFormat="false" ht="15" hidden="false" customHeight="true" outlineLevel="0" collapsed="false">
      <c r="A12" s="87" t="s">
        <v>9</v>
      </c>
      <c r="B12" s="87"/>
      <c r="C12" s="87"/>
      <c r="D12" s="87"/>
      <c r="E12" s="87"/>
      <c r="F12" s="87"/>
      <c r="G12" s="87"/>
      <c r="H12" s="87"/>
      <c r="I12" s="87"/>
      <c r="J12" s="87"/>
      <c r="K12" s="88"/>
      <c r="L12" s="87"/>
      <c r="M12" s="87"/>
      <c r="N12" s="87"/>
      <c r="O12" s="87"/>
      <c r="P12" s="88"/>
      <c r="Q12" s="88"/>
      <c r="R12" s="88"/>
      <c r="S12" s="88"/>
      <c r="T12" s="88"/>
      <c r="U12" s="89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90"/>
      <c r="AN12" s="87"/>
      <c r="AO12" s="87"/>
    </row>
    <row r="13" customFormat="false" ht="15" hidden="false" customHeight="true" outlineLevel="0" collapsed="false">
      <c r="A13" s="91" t="s">
        <v>82</v>
      </c>
      <c r="B13" s="79"/>
      <c r="C13" s="79"/>
      <c r="D13" s="79"/>
      <c r="E13" s="79"/>
      <c r="F13" s="79"/>
      <c r="G13" s="79"/>
      <c r="H13" s="79"/>
      <c r="I13" s="79"/>
      <c r="J13" s="79"/>
      <c r="K13" s="80"/>
      <c r="L13" s="79"/>
      <c r="M13" s="79"/>
      <c r="N13" s="79"/>
      <c r="O13" s="79"/>
      <c r="P13" s="80"/>
      <c r="Q13" s="80"/>
      <c r="R13" s="80"/>
      <c r="S13" s="80"/>
      <c r="T13" s="80"/>
      <c r="U13" s="81"/>
      <c r="V13" s="79"/>
      <c r="W13" s="79"/>
      <c r="X13" s="79"/>
      <c r="Y13" s="79"/>
      <c r="Z13" s="79"/>
      <c r="AA13" s="79"/>
      <c r="AB13" s="79"/>
      <c r="AC13" s="79"/>
      <c r="AD13" s="79"/>
      <c r="AE13" s="79"/>
      <c r="AF13" s="79"/>
      <c r="AG13" s="79"/>
      <c r="AH13" s="79"/>
      <c r="AI13" s="79"/>
      <c r="AJ13" s="79"/>
      <c r="AK13" s="79"/>
      <c r="AL13" s="79"/>
      <c r="AM13" s="82"/>
      <c r="AN13" s="79"/>
      <c r="AO13" s="79"/>
    </row>
    <row r="14" customFormat="false" ht="15" hidden="false" customHeight="true" outlineLevel="0" collapsed="false">
      <c r="A14" s="79"/>
      <c r="B14" s="79"/>
      <c r="C14" s="79"/>
      <c r="D14" s="79"/>
      <c r="E14" s="79"/>
      <c r="F14" s="79"/>
      <c r="G14" s="79"/>
      <c r="H14" s="79"/>
      <c r="I14" s="79"/>
      <c r="J14" s="79"/>
      <c r="K14" s="80"/>
      <c r="L14" s="79"/>
      <c r="M14" s="79"/>
      <c r="N14" s="79"/>
      <c r="O14" s="79"/>
      <c r="P14" s="80"/>
      <c r="Q14" s="80"/>
      <c r="R14" s="80"/>
      <c r="S14" s="80"/>
      <c r="T14" s="80"/>
      <c r="U14" s="81"/>
      <c r="V14" s="79"/>
      <c r="W14" s="79"/>
      <c r="X14" s="79"/>
      <c r="Y14" s="79"/>
      <c r="Z14" s="79"/>
      <c r="AA14" s="79"/>
      <c r="AB14" s="79"/>
      <c r="AC14" s="79"/>
      <c r="AD14" s="79"/>
      <c r="AE14" s="79"/>
      <c r="AF14" s="79"/>
      <c r="AG14" s="79"/>
      <c r="AH14" s="79"/>
      <c r="AI14" s="79"/>
      <c r="AJ14" s="79"/>
      <c r="AK14" s="79"/>
      <c r="AL14" s="79"/>
      <c r="AM14" s="82"/>
      <c r="AN14" s="79"/>
      <c r="AO14" s="79"/>
    </row>
    <row r="15" customFormat="false" ht="15" hidden="false" customHeight="true" outlineLevel="0" collapsed="false">
      <c r="A15" s="79"/>
      <c r="B15" s="79"/>
      <c r="C15" s="79"/>
      <c r="D15" s="79"/>
      <c r="E15" s="79"/>
      <c r="F15" s="79"/>
      <c r="G15" s="79"/>
      <c r="H15" s="79"/>
      <c r="I15" s="79"/>
      <c r="J15" s="79"/>
      <c r="K15" s="80"/>
      <c r="L15" s="79"/>
      <c r="M15" s="79"/>
      <c r="N15" s="79"/>
      <c r="O15" s="79"/>
      <c r="P15" s="80"/>
      <c r="Q15" s="80"/>
      <c r="R15" s="80"/>
      <c r="S15" s="80"/>
      <c r="T15" s="80"/>
      <c r="U15" s="81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82"/>
      <c r="AN15" s="79"/>
      <c r="AO15" s="79"/>
    </row>
    <row r="16" customFormat="false" ht="13.5" hidden="false" customHeight="false" outlineLevel="0" collapsed="false">
      <c r="A16" s="92" t="s">
        <v>11</v>
      </c>
      <c r="B16" s="12"/>
      <c r="C16" s="93" t="s">
        <v>12</v>
      </c>
      <c r="D16" s="14" t="s">
        <v>13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14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15</v>
      </c>
      <c r="AO16" s="16" t="s">
        <v>16</v>
      </c>
    </row>
    <row r="17" customFormat="false" ht="237" hidden="false" customHeight="true" outlineLevel="0" collapsed="false">
      <c r="A17" s="92"/>
      <c r="B17" s="94" t="s">
        <v>17</v>
      </c>
      <c r="C17" s="93"/>
      <c r="D17" s="18" t="s">
        <v>18</v>
      </c>
      <c r="E17" s="19" t="s">
        <v>19</v>
      </c>
      <c r="F17" s="20" t="s">
        <v>20</v>
      </c>
      <c r="G17" s="20" t="s">
        <v>21</v>
      </c>
      <c r="H17" s="20" t="s">
        <v>22</v>
      </c>
      <c r="I17" s="20" t="s">
        <v>23</v>
      </c>
      <c r="J17" s="20" t="s">
        <v>24</v>
      </c>
      <c r="K17" s="95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95" t="s">
        <v>30</v>
      </c>
      <c r="Q17" s="95" t="s">
        <v>31</v>
      </c>
      <c r="R17" s="95" t="s">
        <v>32</v>
      </c>
      <c r="S17" s="95" t="s">
        <v>33</v>
      </c>
      <c r="T17" s="95" t="s">
        <v>34</v>
      </c>
      <c r="U17" s="96" t="s">
        <v>35</v>
      </c>
      <c r="V17" s="18" t="s">
        <v>18</v>
      </c>
      <c r="W17" s="20" t="s">
        <v>19</v>
      </c>
      <c r="X17" s="20" t="s">
        <v>20</v>
      </c>
      <c r="Y17" s="20" t="s">
        <v>21</v>
      </c>
      <c r="Z17" s="19" t="s">
        <v>22</v>
      </c>
      <c r="AA17" s="19" t="s">
        <v>23</v>
      </c>
      <c r="AB17" s="19" t="s">
        <v>24</v>
      </c>
      <c r="AC17" s="20" t="s">
        <v>36</v>
      </c>
      <c r="AD17" s="20" t="s">
        <v>26</v>
      </c>
      <c r="AE17" s="20" t="s">
        <v>27</v>
      </c>
      <c r="AF17" s="20" t="s">
        <v>28</v>
      </c>
      <c r="AG17" s="20" t="s">
        <v>29</v>
      </c>
      <c r="AH17" s="20" t="s">
        <v>30</v>
      </c>
      <c r="AI17" s="20" t="s">
        <v>31</v>
      </c>
      <c r="AJ17" s="20" t="s">
        <v>32</v>
      </c>
      <c r="AK17" s="20" t="s">
        <v>33</v>
      </c>
      <c r="AL17" s="20" t="s">
        <v>34</v>
      </c>
      <c r="AM17" s="21" t="s">
        <v>35</v>
      </c>
      <c r="AN17" s="15"/>
      <c r="AO17" s="16"/>
    </row>
    <row r="18" customFormat="false" ht="32.25" hidden="false" customHeight="true" outlineLevel="0" collapsed="false">
      <c r="A18" s="22" t="n">
        <v>1</v>
      </c>
      <c r="B18" s="97" t="s">
        <v>37</v>
      </c>
      <c r="C18" s="98" t="s">
        <v>83</v>
      </c>
      <c r="D18" s="99" t="n">
        <v>50</v>
      </c>
      <c r="E18" s="25"/>
      <c r="F18" s="26"/>
      <c r="G18" s="26"/>
      <c r="H18" s="26"/>
      <c r="I18" s="26"/>
      <c r="J18" s="26"/>
      <c r="K18" s="100" t="n">
        <v>40</v>
      </c>
      <c r="L18" s="26"/>
      <c r="M18" s="26"/>
      <c r="N18" s="26"/>
      <c r="O18" s="26"/>
      <c r="P18" s="100" t="n">
        <v>80</v>
      </c>
      <c r="Q18" s="100" t="n">
        <v>25</v>
      </c>
      <c r="R18" s="100" t="n">
        <f aca="false">D18+E18+F18+G18+H18+I18+J18+K18+L18+M18+O18</f>
        <v>90</v>
      </c>
      <c r="S18" s="100" t="n">
        <f aca="false">SUM(D18:Q18)</f>
        <v>195</v>
      </c>
      <c r="T18" s="101" t="s">
        <v>84</v>
      </c>
      <c r="U18" s="102" t="n">
        <v>7.5</v>
      </c>
      <c r="V18" s="25"/>
      <c r="W18" s="25"/>
      <c r="X18" s="25"/>
      <c r="Y18" s="25"/>
      <c r="Z18" s="25"/>
      <c r="AA18" s="25"/>
      <c r="AB18" s="25"/>
      <c r="AC18" s="25" t="n">
        <v>40</v>
      </c>
      <c r="AD18" s="26"/>
      <c r="AE18" s="26"/>
      <c r="AF18" s="26"/>
      <c r="AG18" s="26"/>
      <c r="AH18" s="26"/>
      <c r="AI18" s="26"/>
      <c r="AJ18" s="26" t="n">
        <f aca="false">V18+W18+X18+Y18+Z18+AA18+AB18+AC18+AD18+AE18+AG18</f>
        <v>40</v>
      </c>
      <c r="AK18" s="26" t="n">
        <f aca="false">SUM(V18:AI18)</f>
        <v>40</v>
      </c>
      <c r="AL18" s="27" t="s">
        <v>39</v>
      </c>
      <c r="AM18" s="28" t="n">
        <v>1.5</v>
      </c>
      <c r="AN18" s="28" t="n">
        <f aca="false">AK18+S18</f>
        <v>235</v>
      </c>
      <c r="AO18" s="29" t="n">
        <f aca="false">SUM(U18,AM18)</f>
        <v>9</v>
      </c>
    </row>
    <row r="19" customFormat="false" ht="43.5" hidden="false" customHeight="true" outlineLevel="0" collapsed="false">
      <c r="A19" s="22" t="n">
        <v>2</v>
      </c>
      <c r="B19" s="97" t="s">
        <v>37</v>
      </c>
      <c r="C19" s="98" t="s">
        <v>85</v>
      </c>
      <c r="D19" s="99" t="n">
        <v>25</v>
      </c>
      <c r="E19" s="25"/>
      <c r="F19" s="26"/>
      <c r="G19" s="26"/>
      <c r="H19" s="26"/>
      <c r="I19" s="26"/>
      <c r="J19" s="26"/>
      <c r="K19" s="100" t="n">
        <v>60</v>
      </c>
      <c r="L19" s="26"/>
      <c r="M19" s="26"/>
      <c r="N19" s="26"/>
      <c r="O19" s="26"/>
      <c r="P19" s="100"/>
      <c r="Q19" s="100"/>
      <c r="R19" s="100" t="n">
        <f aca="false">D19+E19+F19+G19+H19+I19+J19+K19+L19+M19+O19</f>
        <v>85</v>
      </c>
      <c r="S19" s="100" t="n">
        <f aca="false">SUM(D19:Q19)</f>
        <v>85</v>
      </c>
      <c r="T19" s="101" t="s">
        <v>41</v>
      </c>
      <c r="U19" s="102" t="n">
        <v>3</v>
      </c>
      <c r="V19" s="25" t="n">
        <v>15</v>
      </c>
      <c r="W19" s="25"/>
      <c r="X19" s="25"/>
      <c r="Y19" s="25"/>
      <c r="Z19" s="25"/>
      <c r="AA19" s="25"/>
      <c r="AB19" s="25"/>
      <c r="AC19" s="25" t="n">
        <v>20</v>
      </c>
      <c r="AD19" s="26"/>
      <c r="AE19" s="26"/>
      <c r="AF19" s="26"/>
      <c r="AG19" s="26"/>
      <c r="AH19" s="26" t="n">
        <v>40</v>
      </c>
      <c r="AI19" s="26" t="n">
        <v>35</v>
      </c>
      <c r="AJ19" s="26" t="n">
        <f aca="false">V19+W19+X19+Y19+Z19+AA19+AB19+AC19+AD19+AE19+AG19</f>
        <v>35</v>
      </c>
      <c r="AK19" s="26" t="n">
        <f aca="false">SUM(V19:AI19)</f>
        <v>110</v>
      </c>
      <c r="AL19" s="27" t="s">
        <v>41</v>
      </c>
      <c r="AM19" s="28" t="n">
        <v>4</v>
      </c>
      <c r="AN19" s="28" t="n">
        <f aca="false">AK19+S19</f>
        <v>195</v>
      </c>
      <c r="AO19" s="29" t="n">
        <f aca="false">SUM(U19,AM19)</f>
        <v>7</v>
      </c>
    </row>
    <row r="20" customFormat="false" ht="36" hidden="false" customHeight="true" outlineLevel="0" collapsed="false">
      <c r="A20" s="22" t="n">
        <v>3</v>
      </c>
      <c r="B20" s="97" t="s">
        <v>37</v>
      </c>
      <c r="C20" s="98" t="s">
        <v>86</v>
      </c>
      <c r="D20" s="99" t="n">
        <v>25</v>
      </c>
      <c r="E20" s="25"/>
      <c r="F20" s="26"/>
      <c r="G20" s="26"/>
      <c r="H20" s="26"/>
      <c r="I20" s="26"/>
      <c r="J20" s="26"/>
      <c r="K20" s="100" t="n">
        <v>60</v>
      </c>
      <c r="L20" s="26"/>
      <c r="M20" s="26"/>
      <c r="N20" s="26"/>
      <c r="O20" s="26"/>
      <c r="P20" s="100"/>
      <c r="Q20" s="100"/>
      <c r="R20" s="100" t="n">
        <f aca="false">D20+E20+F20+G20+H20+I20+J20+K20+L20+M20+O20</f>
        <v>85</v>
      </c>
      <c r="S20" s="100" t="n">
        <f aca="false">SUM(D20:Q20)</f>
        <v>85</v>
      </c>
      <c r="T20" s="101" t="s">
        <v>41</v>
      </c>
      <c r="U20" s="102" t="n">
        <v>3</v>
      </c>
      <c r="V20" s="25" t="n">
        <v>25</v>
      </c>
      <c r="W20" s="25"/>
      <c r="X20" s="25"/>
      <c r="Y20" s="25"/>
      <c r="Z20" s="25"/>
      <c r="AA20" s="25"/>
      <c r="AB20" s="25"/>
      <c r="AC20" s="25" t="n">
        <v>20</v>
      </c>
      <c r="AD20" s="26"/>
      <c r="AE20" s="26"/>
      <c r="AF20" s="26"/>
      <c r="AG20" s="26"/>
      <c r="AH20" s="26" t="n">
        <v>80</v>
      </c>
      <c r="AI20" s="26" t="n">
        <v>25</v>
      </c>
      <c r="AJ20" s="26" t="n">
        <f aca="false">V20+W20+X20+Y20+Z20+AA20+AB20+AC20+AD20+AE20+AG20</f>
        <v>45</v>
      </c>
      <c r="AK20" s="26" t="n">
        <f aca="false">SUM(V20:AI20)</f>
        <v>150</v>
      </c>
      <c r="AL20" s="27" t="s">
        <v>39</v>
      </c>
      <c r="AM20" s="28" t="n">
        <v>5.5</v>
      </c>
      <c r="AN20" s="28" t="n">
        <f aca="false">AK20+S20</f>
        <v>235</v>
      </c>
      <c r="AO20" s="29" t="n">
        <f aca="false">SUM(U20,AM20)</f>
        <v>8.5</v>
      </c>
    </row>
    <row r="21" customFormat="false" ht="30" hidden="false" customHeight="true" outlineLevel="0" collapsed="false">
      <c r="A21" s="22" t="n">
        <v>4</v>
      </c>
      <c r="B21" s="103" t="s">
        <v>37</v>
      </c>
      <c r="C21" s="104" t="s">
        <v>87</v>
      </c>
      <c r="D21" s="105" t="n">
        <v>20</v>
      </c>
      <c r="E21" s="106"/>
      <c r="F21" s="107"/>
      <c r="G21" s="107"/>
      <c r="H21" s="107"/>
      <c r="I21" s="107"/>
      <c r="J21" s="107"/>
      <c r="K21" s="108" t="n">
        <v>40</v>
      </c>
      <c r="L21" s="107"/>
      <c r="M21" s="107"/>
      <c r="N21" s="107"/>
      <c r="O21" s="107"/>
      <c r="P21" s="108" t="n">
        <v>40</v>
      </c>
      <c r="Q21" s="108" t="n">
        <v>15</v>
      </c>
      <c r="R21" s="108" t="n">
        <f aca="false">D21+E21+F21+G21+H21+I21+J21+K21+L21+M21+O21</f>
        <v>60</v>
      </c>
      <c r="S21" s="108" t="n">
        <f aca="false">SUM(D21:Q21)</f>
        <v>115</v>
      </c>
      <c r="T21" s="109" t="s">
        <v>39</v>
      </c>
      <c r="U21" s="110" t="n">
        <v>4.5</v>
      </c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 t="n">
        <f aca="false">V21+W21+X21+Y21+Z21+AA21+AB21+AC21+AD21+AE21+AG21</f>
        <v>0</v>
      </c>
      <c r="AK21" s="26" t="n">
        <f aca="false">SUM(V21:AI21)</f>
        <v>0</v>
      </c>
      <c r="AL21" s="27"/>
      <c r="AM21" s="28"/>
      <c r="AN21" s="28" t="n">
        <f aca="false">AK21+S21</f>
        <v>115</v>
      </c>
      <c r="AO21" s="29" t="n">
        <f aca="false">SUM(U21,AM21)</f>
        <v>4.5</v>
      </c>
    </row>
    <row r="22" customFormat="false" ht="15" hidden="false" customHeight="true" outlineLevel="0" collapsed="false">
      <c r="A22" s="22" t="n">
        <v>5</v>
      </c>
      <c r="B22" s="97" t="s">
        <v>37</v>
      </c>
      <c r="C22" s="98" t="s">
        <v>88</v>
      </c>
      <c r="D22" s="99" t="n">
        <v>20</v>
      </c>
      <c r="E22" s="25"/>
      <c r="F22" s="26"/>
      <c r="G22" s="26"/>
      <c r="H22" s="26"/>
      <c r="I22" s="26"/>
      <c r="J22" s="26"/>
      <c r="K22" s="100" t="n">
        <v>80</v>
      </c>
      <c r="L22" s="26"/>
      <c r="M22" s="26"/>
      <c r="N22" s="26"/>
      <c r="O22" s="26"/>
      <c r="P22" s="100" t="n">
        <v>40</v>
      </c>
      <c r="Q22" s="100" t="n">
        <v>20</v>
      </c>
      <c r="R22" s="100" t="n">
        <f aca="false">D22+E22+F22+G22+H22+I22+J22+K22+L22+M22+O22</f>
        <v>100</v>
      </c>
      <c r="S22" s="100" t="n">
        <f aca="false">SUM(D22:Q22)</f>
        <v>160</v>
      </c>
      <c r="T22" s="101" t="s">
        <v>41</v>
      </c>
      <c r="U22" s="102" t="n">
        <v>5.5</v>
      </c>
      <c r="V22" s="25" t="n">
        <v>15</v>
      </c>
      <c r="W22" s="25"/>
      <c r="X22" s="25"/>
      <c r="Y22" s="25"/>
      <c r="Z22" s="25"/>
      <c r="AA22" s="25"/>
      <c r="AB22" s="25"/>
      <c r="AC22" s="25" t="n">
        <v>40</v>
      </c>
      <c r="AD22" s="26"/>
      <c r="AE22" s="26"/>
      <c r="AF22" s="26"/>
      <c r="AG22" s="26"/>
      <c r="AH22" s="26" t="n">
        <v>120</v>
      </c>
      <c r="AI22" s="26" t="n">
        <v>25</v>
      </c>
      <c r="AJ22" s="26" t="n">
        <f aca="false">V22+W22+X22+Y22+Z22+AA22+AB22+AC22+AD22+AE22+AG22</f>
        <v>55</v>
      </c>
      <c r="AK22" s="26" t="n">
        <f aca="false">SUM(V22:AI22)</f>
        <v>200</v>
      </c>
      <c r="AL22" s="27" t="s">
        <v>39</v>
      </c>
      <c r="AM22" s="28" t="n">
        <v>7.5</v>
      </c>
      <c r="AN22" s="28" t="n">
        <f aca="false">AK22+S22</f>
        <v>360</v>
      </c>
      <c r="AO22" s="29" t="n">
        <f aca="false">SUM(U22,AM22)</f>
        <v>13</v>
      </c>
    </row>
    <row r="23" customFormat="false" ht="30" hidden="false" customHeight="true" outlineLevel="0" collapsed="false">
      <c r="A23" s="22" t="n">
        <v>6</v>
      </c>
      <c r="B23" s="97" t="s">
        <v>37</v>
      </c>
      <c r="C23" s="98" t="s">
        <v>89</v>
      </c>
      <c r="D23" s="99"/>
      <c r="E23" s="25"/>
      <c r="F23" s="26"/>
      <c r="G23" s="26"/>
      <c r="H23" s="26"/>
      <c r="I23" s="26"/>
      <c r="J23" s="26"/>
      <c r="K23" s="100"/>
      <c r="L23" s="26"/>
      <c r="M23" s="26"/>
      <c r="N23" s="26"/>
      <c r="O23" s="26"/>
      <c r="P23" s="100"/>
      <c r="Q23" s="100"/>
      <c r="R23" s="100" t="n">
        <f aca="false">D23+E23+F23+G23+H23+I23+J23+K23+L23+M23+O23</f>
        <v>0</v>
      </c>
      <c r="S23" s="100" t="n">
        <f aca="false">SUM(D23:Q23)</f>
        <v>0</v>
      </c>
      <c r="T23" s="101"/>
      <c r="U23" s="102"/>
      <c r="V23" s="25" t="n">
        <v>20</v>
      </c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26" t="n">
        <v>12</v>
      </c>
      <c r="AJ23" s="26" t="n">
        <f aca="false">V23+W23+X23+Y23+Z23+AA23+AB23+AC23+AD23+AE23+AG23</f>
        <v>20</v>
      </c>
      <c r="AK23" s="26" t="n">
        <f aca="false">SUM(V23:AI23)</f>
        <v>32</v>
      </c>
      <c r="AL23" s="27" t="s">
        <v>84</v>
      </c>
      <c r="AM23" s="28" t="n">
        <v>1.5</v>
      </c>
      <c r="AN23" s="28" t="n">
        <f aca="false">AK23+S23</f>
        <v>32</v>
      </c>
      <c r="AO23" s="29" t="n">
        <f aca="false">SUM(U23,AM23)</f>
        <v>1.5</v>
      </c>
    </row>
    <row r="24" customFormat="false" ht="15" hidden="false" customHeight="true" outlineLevel="0" collapsed="false">
      <c r="A24" s="22" t="n">
        <v>8</v>
      </c>
      <c r="B24" s="97" t="s">
        <v>37</v>
      </c>
      <c r="C24" s="98" t="s">
        <v>90</v>
      </c>
      <c r="D24" s="99"/>
      <c r="E24" s="25"/>
      <c r="F24" s="26"/>
      <c r="G24" s="26"/>
      <c r="H24" s="26"/>
      <c r="I24" s="26"/>
      <c r="J24" s="26"/>
      <c r="K24" s="100"/>
      <c r="L24" s="26"/>
      <c r="M24" s="26"/>
      <c r="N24" s="26"/>
      <c r="O24" s="26"/>
      <c r="P24" s="100"/>
      <c r="Q24" s="100"/>
      <c r="R24" s="100" t="n">
        <f aca="false">D24+E24+F24+G24+H24+I24+J24+K24+L24+M24+O24</f>
        <v>0</v>
      </c>
      <c r="S24" s="100" t="n">
        <f aca="false">SUM(D24:Q24)</f>
        <v>0</v>
      </c>
      <c r="T24" s="101"/>
      <c r="U24" s="102"/>
      <c r="V24" s="45"/>
      <c r="W24" s="25" t="n">
        <v>1</v>
      </c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26" t="n">
        <v>10</v>
      </c>
      <c r="AJ24" s="26" t="n">
        <f aca="false">V23+W24+X24+Y24+Z24+AA24+AB24+AC24+AD24+AE24+AG24</f>
        <v>21</v>
      </c>
      <c r="AK24" s="26" t="n">
        <f aca="false">SUM(V24:AI24)</f>
        <v>11</v>
      </c>
      <c r="AL24" s="27" t="s">
        <v>41</v>
      </c>
      <c r="AM24" s="28" t="n">
        <v>0.5</v>
      </c>
      <c r="AN24" s="28" t="n">
        <f aca="false">AK24+S24</f>
        <v>11</v>
      </c>
      <c r="AO24" s="29" t="n">
        <f aca="false">SUM(U24,AM24)</f>
        <v>0.5</v>
      </c>
    </row>
    <row r="25" customFormat="false" ht="15" hidden="false" customHeight="true" outlineLevel="0" collapsed="false">
      <c r="A25" s="22" t="n">
        <v>11</v>
      </c>
      <c r="B25" s="111" t="s">
        <v>37</v>
      </c>
      <c r="C25" s="112" t="s">
        <v>91</v>
      </c>
      <c r="D25" s="99"/>
      <c r="E25" s="25"/>
      <c r="F25" s="26"/>
      <c r="G25" s="26"/>
      <c r="H25" s="26"/>
      <c r="I25" s="26"/>
      <c r="J25" s="26"/>
      <c r="K25" s="100"/>
      <c r="L25" s="26"/>
      <c r="M25" s="26"/>
      <c r="N25" s="26"/>
      <c r="O25" s="26" t="n">
        <v>15</v>
      </c>
      <c r="P25" s="100"/>
      <c r="Q25" s="100"/>
      <c r="R25" s="100" t="n">
        <f aca="false">D25+E25+F25+G25+H25+I25+J25+K25+L25+M25+O25</f>
        <v>15</v>
      </c>
      <c r="S25" s="100" t="n">
        <f aca="false">SUM(D25:Q25)</f>
        <v>15</v>
      </c>
      <c r="T25" s="101" t="s">
        <v>41</v>
      </c>
      <c r="U25" s="102"/>
      <c r="V25" s="25"/>
      <c r="W25" s="25"/>
      <c r="X25" s="25"/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 t="n">
        <f aca="false">V25+W25+X25+Y25+Z25+AA25+AB25+AC25+AD25+AE25+AG25</f>
        <v>0</v>
      </c>
      <c r="AK25" s="26" t="n">
        <f aca="false">SUM(V25:AI25)</f>
        <v>0</v>
      </c>
      <c r="AL25" s="27"/>
      <c r="AM25" s="28"/>
      <c r="AN25" s="28" t="n">
        <f aca="false">AK25+S25</f>
        <v>15</v>
      </c>
      <c r="AO25" s="29" t="n">
        <f aca="false">SUM(U25,AM25)</f>
        <v>0</v>
      </c>
    </row>
    <row r="26" customFormat="false" ht="15" hidden="false" customHeight="true" outlineLevel="0" collapsed="false">
      <c r="A26" s="113" t="s">
        <v>62</v>
      </c>
      <c r="B26" s="113"/>
      <c r="C26" s="113"/>
      <c r="D26" s="114" t="n">
        <f aca="false">SUM(D18:D25)</f>
        <v>140</v>
      </c>
      <c r="E26" s="39" t="n">
        <f aca="false">SUM(E18:E25)</f>
        <v>0</v>
      </c>
      <c r="F26" s="39" t="n">
        <f aca="false">SUM(F18:F25)</f>
        <v>0</v>
      </c>
      <c r="G26" s="39" t="n">
        <f aca="false">SUM(G18:G25)</f>
        <v>0</v>
      </c>
      <c r="H26" s="39" t="n">
        <f aca="false">SUM(H18:H25)</f>
        <v>0</v>
      </c>
      <c r="I26" s="39" t="n">
        <f aca="false">SUM(I18:I25)</f>
        <v>0</v>
      </c>
      <c r="J26" s="39" t="n">
        <f aca="false">SUM(J18:J25)</f>
        <v>0</v>
      </c>
      <c r="K26" s="115" t="n">
        <f aca="false">SUM(K18:K25)</f>
        <v>280</v>
      </c>
      <c r="L26" s="39" t="n">
        <f aca="false">SUM(L18:L25)</f>
        <v>0</v>
      </c>
      <c r="M26" s="39" t="n">
        <f aca="false">SUM(M18:M25)</f>
        <v>0</v>
      </c>
      <c r="N26" s="39" t="n">
        <f aca="false">SUM(N18:N25)</f>
        <v>0</v>
      </c>
      <c r="O26" s="39" t="n">
        <f aca="false">SUM(O18:O25)</f>
        <v>15</v>
      </c>
      <c r="P26" s="115" t="n">
        <f aca="false">SUM(P18:P25)</f>
        <v>160</v>
      </c>
      <c r="Q26" s="115" t="n">
        <f aca="false">SUM(Q18:Q25)</f>
        <v>60</v>
      </c>
      <c r="R26" s="115" t="n">
        <f aca="false">SUM(R18:R25)</f>
        <v>435</v>
      </c>
      <c r="S26" s="115" t="n">
        <f aca="false">SUM(S18:S25)</f>
        <v>655</v>
      </c>
      <c r="T26" s="115"/>
      <c r="U26" s="115" t="n">
        <f aca="false">SUM(U18:U25)</f>
        <v>23.5</v>
      </c>
      <c r="V26" s="39" t="n">
        <f aca="false">SUM(V18:V25)</f>
        <v>75</v>
      </c>
      <c r="W26" s="39" t="n">
        <f aca="false">SUM(W18:W25)</f>
        <v>1</v>
      </c>
      <c r="X26" s="39" t="n">
        <f aca="false">SUM(X18:X25)</f>
        <v>0</v>
      </c>
      <c r="Y26" s="39" t="n">
        <f aca="false">SUM(Y18:Y25)</f>
        <v>0</v>
      </c>
      <c r="Z26" s="39" t="n">
        <f aca="false">SUM(Z18:Z25)</f>
        <v>0</v>
      </c>
      <c r="AA26" s="39" t="n">
        <f aca="false">SUM(AA18:AA25)</f>
        <v>0</v>
      </c>
      <c r="AB26" s="39" t="n">
        <f aca="false">SUM(AB18:AB25)</f>
        <v>0</v>
      </c>
      <c r="AC26" s="39" t="n">
        <f aca="false">SUM(AC18:AC25)</f>
        <v>120</v>
      </c>
      <c r="AD26" s="39" t="n">
        <f aca="false">SUM(AD18:AD25)</f>
        <v>0</v>
      </c>
      <c r="AE26" s="39" t="n">
        <f aca="false">SUM(AE18:AE25)</f>
        <v>0</v>
      </c>
      <c r="AF26" s="39" t="n">
        <f aca="false">SUM(AF18:AF25)</f>
        <v>0</v>
      </c>
      <c r="AG26" s="39" t="n">
        <f aca="false">SUM(AG18:AG25)</f>
        <v>0</v>
      </c>
      <c r="AH26" s="39" t="n">
        <f aca="false">SUM(AH18:AH25)</f>
        <v>240</v>
      </c>
      <c r="AI26" s="39" t="n">
        <f aca="false">SUM(AI18:AI25)</f>
        <v>107</v>
      </c>
      <c r="AJ26" s="39" t="n">
        <f aca="false">SUM(AJ18:AJ25)</f>
        <v>216</v>
      </c>
      <c r="AK26" s="39" t="n">
        <f aca="false">SUM(AK18:AK25)</f>
        <v>543</v>
      </c>
      <c r="AL26" s="39"/>
      <c r="AM26" s="39" t="n">
        <f aca="false">SUM(AM18:AM25)</f>
        <v>20.5</v>
      </c>
      <c r="AN26" s="40" t="n">
        <f aca="false">SUM(S26,AK26)</f>
        <v>1198</v>
      </c>
      <c r="AO26" s="40" t="n">
        <f aca="false">SUM(U26,AM26)</f>
        <v>44</v>
      </c>
    </row>
    <row r="27" customFormat="false" ht="12.75" hidden="false" customHeight="false" outlineLevel="0" collapsed="false">
      <c r="A27" s="79"/>
      <c r="B27" s="79"/>
      <c r="C27" s="79"/>
      <c r="D27" s="79"/>
      <c r="E27" s="79"/>
      <c r="F27" s="79"/>
      <c r="G27" s="79"/>
      <c r="H27" s="79"/>
      <c r="I27" s="79"/>
      <c r="J27" s="79"/>
      <c r="K27" s="80"/>
      <c r="L27" s="79"/>
      <c r="M27" s="79"/>
      <c r="N27" s="79"/>
      <c r="O27" s="79"/>
      <c r="P27" s="80"/>
      <c r="Q27" s="80"/>
      <c r="R27" s="80"/>
      <c r="S27" s="80"/>
      <c r="T27" s="80"/>
      <c r="U27" s="81"/>
      <c r="V27" s="79"/>
      <c r="W27" s="79"/>
      <c r="X27" s="79"/>
      <c r="Y27" s="79"/>
      <c r="Z27" s="79"/>
      <c r="AA27" s="79"/>
      <c r="AB27" s="79"/>
      <c r="AC27" s="79"/>
      <c r="AD27" s="79"/>
      <c r="AE27" s="79"/>
      <c r="AF27" s="79"/>
      <c r="AG27" s="79"/>
      <c r="AH27" s="79"/>
      <c r="AI27" s="79"/>
      <c r="AJ27" s="79"/>
      <c r="AK27" s="79"/>
      <c r="AL27" s="79"/>
      <c r="AM27" s="82"/>
      <c r="AN27" s="79"/>
      <c r="AO27" s="79"/>
    </row>
    <row r="28" customFormat="false" ht="12.75" hidden="false" customHeight="false" outlineLevel="0" collapsed="false">
      <c r="A28" s="79"/>
      <c r="B28" s="79"/>
      <c r="C28" s="79"/>
      <c r="D28" s="79"/>
      <c r="E28" s="79"/>
      <c r="F28" s="79"/>
      <c r="G28" s="79"/>
      <c r="H28" s="79"/>
      <c r="I28" s="79"/>
      <c r="J28" s="79"/>
      <c r="K28" s="80"/>
      <c r="L28" s="79"/>
      <c r="M28" s="79"/>
      <c r="N28" s="79"/>
      <c r="O28" s="79"/>
      <c r="P28" s="80"/>
      <c r="Q28" s="80"/>
      <c r="R28" s="80"/>
      <c r="S28" s="80"/>
      <c r="T28" s="80"/>
      <c r="U28" s="81"/>
      <c r="V28" s="79"/>
      <c r="W28" s="79"/>
      <c r="X28" s="79"/>
      <c r="Y28" s="79"/>
      <c r="Z28" s="79"/>
      <c r="AA28" s="79"/>
      <c r="AB28" s="79"/>
      <c r="AC28" s="79"/>
      <c r="AD28" s="79"/>
      <c r="AE28" s="79"/>
      <c r="AF28" s="79"/>
      <c r="AG28" s="79"/>
      <c r="AH28" s="79"/>
      <c r="AI28" s="79"/>
      <c r="AJ28" s="79"/>
      <c r="AK28" s="79"/>
      <c r="AL28" s="79"/>
      <c r="AM28" s="82"/>
      <c r="AN28" s="79"/>
      <c r="AO28" s="79"/>
    </row>
    <row r="29" customFormat="false" ht="12.75" hidden="false" customHeight="false" outlineLevel="0" collapsed="false">
      <c r="A29" s="79"/>
      <c r="B29" s="79"/>
      <c r="C29" s="79"/>
      <c r="D29" s="79"/>
      <c r="E29" s="79"/>
      <c r="F29" s="79"/>
      <c r="G29" s="79"/>
      <c r="H29" s="79"/>
      <c r="I29" s="79"/>
      <c r="J29" s="79"/>
      <c r="K29" s="80"/>
      <c r="L29" s="79"/>
      <c r="M29" s="79"/>
      <c r="N29" s="79"/>
      <c r="O29" s="79"/>
      <c r="P29" s="80"/>
      <c r="Q29" s="80"/>
      <c r="R29" s="80"/>
      <c r="S29" s="80"/>
      <c r="T29" s="80"/>
      <c r="U29" s="81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H29" s="79"/>
      <c r="AI29" s="79"/>
      <c r="AJ29" s="79"/>
      <c r="AK29" s="79"/>
      <c r="AL29" s="79"/>
      <c r="AM29" s="82"/>
      <c r="AN29" s="79"/>
      <c r="AO29" s="79"/>
    </row>
    <row r="30" customFormat="false" ht="12.75" hidden="false" customHeight="false" outlineLevel="0" collapsed="false">
      <c r="A30" s="79"/>
      <c r="B30" s="79"/>
      <c r="C30" s="116" t="n">
        <v>44285</v>
      </c>
      <c r="D30" s="79"/>
      <c r="E30" s="79"/>
      <c r="F30" s="79"/>
      <c r="G30" s="79"/>
      <c r="H30" s="79"/>
      <c r="I30" s="79"/>
      <c r="J30" s="79"/>
      <c r="K30" s="80"/>
      <c r="L30" s="79"/>
      <c r="M30" s="79"/>
      <c r="N30" s="79"/>
      <c r="O30" s="79" t="s">
        <v>63</v>
      </c>
      <c r="P30" s="80"/>
      <c r="Q30" s="80"/>
      <c r="R30" s="80"/>
      <c r="S30" s="80"/>
      <c r="T30" s="80"/>
      <c r="U30" s="81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117" t="s">
        <v>92</v>
      </c>
      <c r="AG30" s="117"/>
      <c r="AH30" s="117"/>
      <c r="AI30" s="117"/>
      <c r="AJ30" s="117"/>
      <c r="AK30" s="117"/>
      <c r="AL30" s="117"/>
      <c r="AM30" s="82"/>
      <c r="AN30" s="79"/>
      <c r="AO30" s="79"/>
    </row>
    <row r="31" customFormat="false" ht="12.75" hidden="false" customHeight="false" outlineLevel="0" collapsed="false">
      <c r="A31" s="79"/>
      <c r="B31" s="79"/>
      <c r="C31" s="118" t="s">
        <v>65</v>
      </c>
      <c r="D31" s="79"/>
      <c r="E31" s="79"/>
      <c r="F31" s="79"/>
      <c r="G31" s="79"/>
      <c r="H31" s="79"/>
      <c r="I31" s="79"/>
      <c r="J31" s="79"/>
      <c r="K31" s="80"/>
      <c r="L31" s="79"/>
      <c r="M31" s="80"/>
      <c r="N31" s="79"/>
      <c r="O31" s="117" t="s">
        <v>79</v>
      </c>
      <c r="P31" s="117"/>
      <c r="Q31" s="117"/>
      <c r="R31" s="117"/>
      <c r="S31" s="117"/>
      <c r="T31" s="117"/>
      <c r="U31" s="117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117" t="s">
        <v>67</v>
      </c>
      <c r="AG31" s="117"/>
      <c r="AH31" s="117"/>
      <c r="AI31" s="117"/>
      <c r="AJ31" s="117"/>
      <c r="AK31" s="117"/>
      <c r="AL31" s="117"/>
      <c r="AM31" s="82"/>
      <c r="AN31" s="79"/>
      <c r="AO31" s="79"/>
    </row>
    <row r="32" customFormat="false" ht="12.75" hidden="false" customHeight="false" outlineLevel="0" collapsed="false">
      <c r="A32" s="79"/>
      <c r="B32" s="79"/>
      <c r="C32" s="79"/>
      <c r="D32" s="79"/>
      <c r="E32" s="79"/>
      <c r="F32" s="79"/>
      <c r="G32" s="79"/>
      <c r="H32" s="79"/>
      <c r="I32" s="79"/>
      <c r="J32" s="79"/>
      <c r="K32" s="80"/>
      <c r="L32" s="79"/>
      <c r="M32" s="79"/>
      <c r="N32" s="79"/>
      <c r="O32" s="79"/>
      <c r="P32" s="80"/>
      <c r="Q32" s="80"/>
      <c r="R32" s="80"/>
      <c r="S32" s="80"/>
      <c r="T32" s="80"/>
      <c r="U32" s="81"/>
      <c r="V32" s="79"/>
      <c r="W32" s="79"/>
      <c r="X32" s="79"/>
      <c r="Y32" s="79"/>
      <c r="Z32" s="79"/>
      <c r="AA32" s="79"/>
      <c r="AB32" s="79"/>
      <c r="AC32" s="79"/>
      <c r="AD32" s="79"/>
      <c r="AE32" s="79"/>
      <c r="AF32" s="79"/>
      <c r="AG32" s="79"/>
      <c r="AH32" s="79"/>
      <c r="AI32" s="79"/>
      <c r="AJ32" s="79"/>
      <c r="AK32" s="79"/>
      <c r="AL32" s="79"/>
      <c r="AM32" s="82"/>
      <c r="AN32" s="79"/>
      <c r="AO32" s="79"/>
    </row>
    <row r="33" customFormat="false" ht="12.75" hidden="false" customHeight="false" outlineLevel="0" collapsed="false">
      <c r="A33" s="79"/>
      <c r="B33" s="79"/>
      <c r="C33" s="79"/>
      <c r="D33" s="79"/>
      <c r="E33" s="79"/>
      <c r="F33" s="79"/>
      <c r="G33" s="79"/>
      <c r="H33" s="79"/>
      <c r="I33" s="79"/>
      <c r="J33" s="79"/>
      <c r="K33" s="80"/>
      <c r="L33" s="79"/>
      <c r="M33" s="79"/>
      <c r="N33" s="79"/>
      <c r="O33" s="79"/>
      <c r="P33" s="80"/>
      <c r="Q33" s="80"/>
      <c r="R33" s="80"/>
      <c r="S33" s="80"/>
      <c r="T33" s="80"/>
      <c r="U33" s="81"/>
      <c r="V33" s="79"/>
      <c r="W33" s="79"/>
      <c r="X33" s="79"/>
      <c r="Y33" s="79"/>
      <c r="Z33" s="79"/>
      <c r="AA33" s="79"/>
      <c r="AB33" s="79"/>
      <c r="AC33" s="79"/>
      <c r="AD33" s="79"/>
      <c r="AE33" s="79"/>
      <c r="AF33" s="79"/>
      <c r="AG33" s="79"/>
      <c r="AH33" s="79"/>
      <c r="AI33" s="79"/>
      <c r="AJ33" s="79"/>
      <c r="AK33" s="79"/>
      <c r="AL33" s="79"/>
      <c r="AM33" s="82"/>
      <c r="AN33" s="79"/>
      <c r="AO33" s="79"/>
    </row>
    <row r="34" customFormat="false" ht="12.75" hidden="false" customHeight="false" outlineLevel="0" collapsed="false">
      <c r="A34" s="79"/>
      <c r="B34" s="79"/>
      <c r="C34" s="79"/>
      <c r="D34" s="79"/>
      <c r="E34" s="79"/>
      <c r="F34" s="79"/>
      <c r="G34" s="79"/>
      <c r="H34" s="79"/>
      <c r="I34" s="79"/>
      <c r="J34" s="79"/>
      <c r="K34" s="80"/>
      <c r="L34" s="79"/>
      <c r="M34" s="79"/>
      <c r="N34" s="79"/>
      <c r="O34" s="79"/>
      <c r="P34" s="80"/>
      <c r="Q34" s="80"/>
      <c r="R34" s="80"/>
      <c r="S34" s="80"/>
      <c r="T34" s="80"/>
      <c r="U34" s="81"/>
      <c r="V34" s="79"/>
      <c r="W34" s="79"/>
      <c r="X34" s="79"/>
      <c r="Y34" s="79"/>
      <c r="Z34" s="79"/>
      <c r="AA34" s="79"/>
      <c r="AB34" s="79"/>
      <c r="AC34" s="79"/>
      <c r="AD34" s="79"/>
      <c r="AE34" s="79"/>
      <c r="AF34" s="79"/>
      <c r="AG34" s="79"/>
      <c r="AH34" s="79"/>
      <c r="AI34" s="79"/>
      <c r="AJ34" s="79"/>
      <c r="AK34" s="79"/>
      <c r="AL34" s="79"/>
      <c r="AM34" s="82"/>
      <c r="AN34" s="79"/>
      <c r="AO34" s="79"/>
    </row>
    <row r="35" customFormat="false" ht="12.75" hidden="false" customHeight="false" outlineLevel="0" collapsed="false">
      <c r="A35" s="79"/>
      <c r="B35" s="79"/>
      <c r="C35" s="79"/>
      <c r="D35" s="79"/>
      <c r="E35" s="79"/>
      <c r="F35" s="79"/>
      <c r="G35" s="79"/>
      <c r="H35" s="79"/>
      <c r="I35" s="79"/>
      <c r="J35" s="79"/>
      <c r="K35" s="80"/>
      <c r="L35" s="79"/>
      <c r="M35" s="79"/>
      <c r="N35" s="79"/>
      <c r="O35" s="79"/>
      <c r="P35" s="80"/>
      <c r="Q35" s="80"/>
      <c r="R35" s="80"/>
      <c r="S35" s="80"/>
      <c r="T35" s="80"/>
      <c r="U35" s="81"/>
      <c r="V35" s="79"/>
      <c r="W35" s="79"/>
      <c r="X35" s="79"/>
      <c r="Y35" s="79"/>
      <c r="Z35" s="79"/>
      <c r="AA35" s="79"/>
      <c r="AB35" s="79"/>
      <c r="AC35" s="79"/>
      <c r="AD35" s="79"/>
      <c r="AE35" s="79"/>
      <c r="AF35" s="79"/>
      <c r="AG35" s="79"/>
      <c r="AH35" s="79"/>
      <c r="AI35" s="79"/>
      <c r="AJ35" s="79"/>
      <c r="AK35" s="79"/>
      <c r="AL35" s="79"/>
      <c r="AM35" s="82"/>
      <c r="AN35" s="79"/>
      <c r="AO35" s="79"/>
    </row>
    <row r="36" customFormat="false" ht="12.75" hidden="false" customHeight="false" outlineLevel="0" collapsed="false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80"/>
      <c r="L36" s="79"/>
      <c r="M36" s="79"/>
      <c r="N36" s="79"/>
      <c r="O36" s="79"/>
      <c r="P36" s="80"/>
      <c r="Q36" s="80"/>
      <c r="R36" s="80"/>
      <c r="S36" s="80"/>
      <c r="T36" s="80"/>
      <c r="U36" s="81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82"/>
      <c r="AN36" s="79"/>
      <c r="AO36" s="79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26:C26"/>
    <mergeCell ref="AF30:AL30"/>
    <mergeCell ref="O31:U31"/>
    <mergeCell ref="AF31:AL31"/>
  </mergeCells>
  <dataValidations count="1">
    <dataValidation allowBlank="true" operator="between" showDropDown="false" showErrorMessage="true" showInputMessage="false" sqref="B18:B20 B22:B26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O3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5703125" defaultRowHeight="12.75" zeroHeight="false" outlineLevelRow="0" outlineLevelCol="0"/>
  <cols>
    <col collapsed="false" customWidth="true" hidden="false" outlineLevel="0" max="1" min="1" style="45" width="4.48"/>
    <col collapsed="false" customWidth="true" hidden="false" outlineLevel="0" max="2" min="2" style="119" width="13.9"/>
    <col collapsed="false" customWidth="true" hidden="false" outlineLevel="0" max="3" min="3" style="120" width="38.13"/>
    <col collapsed="false" customWidth="true" hidden="false" outlineLevel="0" max="41" min="4" style="45" width="7.91"/>
    <col collapsed="false" customWidth="false" hidden="false" outlineLevel="0" max="257" min="42" style="45" width="9.57"/>
  </cols>
  <sheetData>
    <row r="1" customFormat="false" ht="15" hidden="false" customHeight="true" outlineLevel="0" collapsed="false">
      <c r="A1" s="1"/>
      <c r="B1" s="121"/>
      <c r="C1" s="1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1"/>
      <c r="AO1" s="1"/>
    </row>
    <row r="2" customFormat="false" ht="15" hidden="false" customHeight="true" outlineLevel="0" collapsed="false">
      <c r="A2" s="1"/>
      <c r="B2" s="121"/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2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3"/>
      <c r="AK2" s="3"/>
      <c r="AL2" s="3"/>
      <c r="AM2" s="3"/>
      <c r="AN2" s="3"/>
      <c r="AO2" s="1"/>
    </row>
    <row r="3" customFormat="false" ht="15" hidden="false" customHeight="true" outlineLevel="0" collapsed="false">
      <c r="A3" s="1"/>
      <c r="B3" s="121"/>
      <c r="C3" s="12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2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"/>
      <c r="AN3" s="1"/>
      <c r="AO3" s="1"/>
    </row>
    <row r="4" customFormat="false" ht="15" hidden="false" customHeight="true" outlineLevel="0" collapsed="false">
      <c r="A4" s="1"/>
      <c r="B4" s="121"/>
      <c r="C4" s="12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2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3"/>
      <c r="AK4" s="3"/>
      <c r="AL4" s="3"/>
      <c r="AM4" s="3"/>
      <c r="AN4" s="3"/>
      <c r="AO4" s="1"/>
    </row>
    <row r="5" customFormat="false" ht="15" hidden="false" customHeight="true" outlineLevel="0" collapsed="false">
      <c r="A5" s="1"/>
      <c r="B5" s="121"/>
      <c r="C5" s="12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2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2"/>
      <c r="AN5" s="1"/>
      <c r="AO5" s="1"/>
    </row>
    <row r="6" customFormat="false" ht="15" hidden="false" customHeight="true" outlineLevel="0" collapsed="false">
      <c r="A6" s="4" t="s">
        <v>93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customFormat="false" ht="15" hidden="false" customHeight="true" outlineLevel="0" collapsed="false">
      <c r="A7" s="6"/>
      <c r="B7" s="123"/>
      <c r="C7" s="124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 t="s">
        <v>5</v>
      </c>
      <c r="S7" s="6"/>
      <c r="T7" s="6"/>
      <c r="U7" s="7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7"/>
      <c r="AN7" s="6"/>
      <c r="AO7" s="6"/>
    </row>
    <row r="8" customFormat="false" ht="15" hidden="false" customHeight="true" outlineLevel="0" collapsed="false">
      <c r="A8" s="1"/>
      <c r="B8" s="121"/>
      <c r="C8" s="122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2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2"/>
      <c r="AN8" s="1"/>
      <c r="AO8" s="1"/>
    </row>
    <row r="9" customFormat="false" ht="15" hidden="false" customHeight="true" outlineLevel="0" collapsed="false">
      <c r="A9" s="8" t="s">
        <v>70</v>
      </c>
      <c r="B9" s="125"/>
      <c r="C9" s="126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9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9"/>
      <c r="AN9" s="8"/>
      <c r="AO9" s="8"/>
    </row>
    <row r="10" customFormat="false" ht="15" hidden="false" customHeight="true" outlineLevel="0" collapsed="false">
      <c r="A10" s="8" t="s">
        <v>7</v>
      </c>
      <c r="B10" s="125"/>
      <c r="C10" s="126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9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9"/>
      <c r="AN10" s="8"/>
      <c r="AO10" s="8"/>
    </row>
    <row r="11" customFormat="false" ht="15" hidden="false" customHeight="true" outlineLevel="0" collapsed="false">
      <c r="A11" s="8" t="s">
        <v>94</v>
      </c>
      <c r="B11" s="125"/>
      <c r="C11" s="126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9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9"/>
      <c r="AN11" s="8"/>
      <c r="AO11" s="8"/>
    </row>
    <row r="12" customFormat="false" ht="15" hidden="false" customHeight="true" outlineLevel="0" collapsed="false">
      <c r="A12" s="8" t="s">
        <v>9</v>
      </c>
      <c r="B12" s="125"/>
      <c r="C12" s="126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9"/>
      <c r="AN12" s="8"/>
      <c r="AO12" s="8"/>
    </row>
    <row r="13" customFormat="false" ht="15" hidden="false" customHeight="true" outlineLevel="0" collapsed="false">
      <c r="A13" s="10" t="s">
        <v>95</v>
      </c>
      <c r="B13" s="121"/>
      <c r="C13" s="122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2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2"/>
      <c r="AN13" s="1"/>
      <c r="AO13" s="1"/>
    </row>
    <row r="14" customFormat="false" ht="15" hidden="false" customHeight="true" outlineLevel="0" collapsed="false">
      <c r="A14" s="1"/>
      <c r="B14" s="121"/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2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2"/>
      <c r="AN14" s="1"/>
      <c r="AO14" s="1"/>
    </row>
    <row r="15" customFormat="false" ht="15" hidden="false" customHeight="true" outlineLevel="0" collapsed="false">
      <c r="A15" s="1"/>
      <c r="B15" s="121"/>
      <c r="C15" s="122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2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2"/>
      <c r="AN15" s="1"/>
      <c r="AO15" s="1"/>
    </row>
    <row r="16" customFormat="false" ht="13.5" hidden="false" customHeight="false" outlineLevel="0" collapsed="false">
      <c r="A16" s="11" t="s">
        <v>11</v>
      </c>
      <c r="B16" s="127"/>
      <c r="C16" s="128" t="s">
        <v>12</v>
      </c>
      <c r="D16" s="14" t="s">
        <v>13</v>
      </c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 t="s">
        <v>14</v>
      </c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5" t="s">
        <v>15</v>
      </c>
      <c r="AO16" s="16" t="s">
        <v>16</v>
      </c>
    </row>
    <row r="17" customFormat="false" ht="237" hidden="false" customHeight="true" outlineLevel="0" collapsed="false">
      <c r="A17" s="11"/>
      <c r="B17" s="129" t="s">
        <v>17</v>
      </c>
      <c r="C17" s="128"/>
      <c r="D17" s="18" t="s">
        <v>18</v>
      </c>
      <c r="E17" s="19" t="s">
        <v>19</v>
      </c>
      <c r="F17" s="20" t="s">
        <v>20</v>
      </c>
      <c r="G17" s="20" t="s">
        <v>21</v>
      </c>
      <c r="H17" s="20" t="s">
        <v>22</v>
      </c>
      <c r="I17" s="20" t="s">
        <v>23</v>
      </c>
      <c r="J17" s="20" t="s">
        <v>24</v>
      </c>
      <c r="K17" s="20" t="s">
        <v>25</v>
      </c>
      <c r="L17" s="20" t="s">
        <v>26</v>
      </c>
      <c r="M17" s="20" t="s">
        <v>27</v>
      </c>
      <c r="N17" s="20" t="s">
        <v>28</v>
      </c>
      <c r="O17" s="20" t="s">
        <v>29</v>
      </c>
      <c r="P17" s="20" t="s">
        <v>30</v>
      </c>
      <c r="Q17" s="20" t="s">
        <v>31</v>
      </c>
      <c r="R17" s="20" t="s">
        <v>32</v>
      </c>
      <c r="S17" s="20" t="s">
        <v>33</v>
      </c>
      <c r="T17" s="20" t="s">
        <v>34</v>
      </c>
      <c r="U17" s="21" t="s">
        <v>35</v>
      </c>
      <c r="V17" s="18" t="s">
        <v>18</v>
      </c>
      <c r="W17" s="20" t="s">
        <v>19</v>
      </c>
      <c r="X17" s="20" t="s">
        <v>20</v>
      </c>
      <c r="Y17" s="20" t="s">
        <v>21</v>
      </c>
      <c r="Z17" s="19" t="s">
        <v>22</v>
      </c>
      <c r="AA17" s="19" t="s">
        <v>23</v>
      </c>
      <c r="AB17" s="19" t="s">
        <v>24</v>
      </c>
      <c r="AC17" s="20" t="s">
        <v>36</v>
      </c>
      <c r="AD17" s="20" t="s">
        <v>26</v>
      </c>
      <c r="AE17" s="20" t="s">
        <v>27</v>
      </c>
      <c r="AF17" s="20" t="s">
        <v>28</v>
      </c>
      <c r="AG17" s="20" t="s">
        <v>29</v>
      </c>
      <c r="AH17" s="20" t="s">
        <v>30</v>
      </c>
      <c r="AI17" s="20" t="s">
        <v>31</v>
      </c>
      <c r="AJ17" s="20" t="s">
        <v>32</v>
      </c>
      <c r="AK17" s="20" t="s">
        <v>33</v>
      </c>
      <c r="AL17" s="20" t="s">
        <v>34</v>
      </c>
      <c r="AM17" s="21" t="s">
        <v>35</v>
      </c>
      <c r="AN17" s="15"/>
      <c r="AO17" s="16"/>
    </row>
    <row r="18" customFormat="false" ht="15" hidden="false" customHeight="true" outlineLevel="0" collapsed="false">
      <c r="A18" s="22" t="n">
        <v>1</v>
      </c>
      <c r="B18" s="103" t="s">
        <v>37</v>
      </c>
      <c r="C18" s="130" t="s">
        <v>96</v>
      </c>
      <c r="D18" s="131" t="n">
        <v>10</v>
      </c>
      <c r="E18" s="131" t="n">
        <v>10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  <c r="P18" s="132"/>
      <c r="Q18" s="132"/>
      <c r="R18" s="132" t="n">
        <f aca="false">D18+E18+F18+G18+H18+I18+J18+K18+L18+M18+O18</f>
        <v>20</v>
      </c>
      <c r="S18" s="132" t="n">
        <f aca="false">SUM(D18:Q18)</f>
        <v>20</v>
      </c>
      <c r="T18" s="97" t="s">
        <v>41</v>
      </c>
      <c r="U18" s="133" t="n">
        <v>1</v>
      </c>
      <c r="V18" s="25"/>
      <c r="W18" s="25"/>
      <c r="X18" s="25"/>
      <c r="Y18" s="25"/>
      <c r="Z18" s="25"/>
      <c r="AA18" s="25"/>
      <c r="AB18" s="25"/>
      <c r="AC18" s="25"/>
      <c r="AD18" s="26"/>
      <c r="AE18" s="26"/>
      <c r="AF18" s="26"/>
      <c r="AG18" s="26"/>
      <c r="AH18" s="26"/>
      <c r="AI18" s="26"/>
      <c r="AJ18" s="26"/>
      <c r="AK18" s="26"/>
      <c r="AL18" s="27"/>
      <c r="AM18" s="28"/>
      <c r="AN18" s="26" t="n">
        <f aca="false">S18+AK18</f>
        <v>20</v>
      </c>
      <c r="AO18" s="28" t="n">
        <f aca="false">SUM(U18,AM18)</f>
        <v>1</v>
      </c>
    </row>
    <row r="19" customFormat="false" ht="15" hidden="false" customHeight="true" outlineLevel="0" collapsed="false">
      <c r="A19" s="22" t="n">
        <v>2</v>
      </c>
      <c r="B19" s="103" t="s">
        <v>37</v>
      </c>
      <c r="C19" s="130" t="s">
        <v>97</v>
      </c>
      <c r="D19" s="131" t="n">
        <v>35</v>
      </c>
      <c r="E19" s="131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 t="n">
        <f aca="false">D19+E19+F19+G19+H19+I19+J19+K19+L19+M19+O19</f>
        <v>35</v>
      </c>
      <c r="S19" s="132" t="n">
        <f aca="false">SUM(D19:Q19)</f>
        <v>35</v>
      </c>
      <c r="T19" s="97" t="s">
        <v>41</v>
      </c>
      <c r="U19" s="133" t="n">
        <v>1.5</v>
      </c>
      <c r="V19" s="25"/>
      <c r="W19" s="25"/>
      <c r="X19" s="25"/>
      <c r="Y19" s="25"/>
      <c r="Z19" s="25"/>
      <c r="AA19" s="25"/>
      <c r="AB19" s="25"/>
      <c r="AC19" s="25"/>
      <c r="AD19" s="26"/>
      <c r="AE19" s="26"/>
      <c r="AF19" s="26"/>
      <c r="AG19" s="26"/>
      <c r="AH19" s="26"/>
      <c r="AI19" s="26"/>
      <c r="AJ19" s="26"/>
      <c r="AK19" s="26"/>
      <c r="AL19" s="27"/>
      <c r="AM19" s="28"/>
      <c r="AN19" s="26" t="n">
        <f aca="false">S19+AK19</f>
        <v>35</v>
      </c>
      <c r="AO19" s="28" t="n">
        <f aca="false">SUM(U19,AM19)</f>
        <v>1.5</v>
      </c>
    </row>
    <row r="20" customFormat="false" ht="15" hidden="false" customHeight="true" outlineLevel="0" collapsed="false">
      <c r="A20" s="22" t="n">
        <v>3</v>
      </c>
      <c r="B20" s="103" t="s">
        <v>37</v>
      </c>
      <c r="C20" s="130" t="s">
        <v>98</v>
      </c>
      <c r="D20" s="131" t="n">
        <v>15</v>
      </c>
      <c r="E20" s="131"/>
      <c r="F20" s="132"/>
      <c r="G20" s="132"/>
      <c r="H20" s="132"/>
      <c r="I20" s="132"/>
      <c r="J20" s="132"/>
      <c r="K20" s="132"/>
      <c r="L20" s="132"/>
      <c r="M20" s="132"/>
      <c r="N20" s="132"/>
      <c r="O20" s="132"/>
      <c r="P20" s="132"/>
      <c r="Q20" s="132" t="n">
        <v>15</v>
      </c>
      <c r="R20" s="132" t="n">
        <f aca="false">D20+E20+F20+G20+H20+I20+J20+K20+L20+M20+O20</f>
        <v>15</v>
      </c>
      <c r="S20" s="132" t="n">
        <f aca="false">SUM(D20:Q20)</f>
        <v>30</v>
      </c>
      <c r="T20" s="97" t="s">
        <v>41</v>
      </c>
      <c r="U20" s="133" t="n">
        <v>1</v>
      </c>
      <c r="V20" s="1"/>
      <c r="W20" s="25"/>
      <c r="X20" s="25"/>
      <c r="Y20" s="25"/>
      <c r="Z20" s="25"/>
      <c r="AA20" s="25"/>
      <c r="AB20" s="25"/>
      <c r="AC20" s="25"/>
      <c r="AD20" s="26"/>
      <c r="AE20" s="26"/>
      <c r="AF20" s="26"/>
      <c r="AG20" s="26"/>
      <c r="AH20" s="26"/>
      <c r="AI20" s="1"/>
      <c r="AJ20" s="26"/>
      <c r="AK20" s="26"/>
      <c r="AL20" s="27"/>
      <c r="AM20" s="28"/>
      <c r="AN20" s="26" t="n">
        <f aca="false">S20+AK20</f>
        <v>30</v>
      </c>
      <c r="AO20" s="28" t="n">
        <f aca="false">SUM(U20,AM20)</f>
        <v>1</v>
      </c>
    </row>
    <row r="21" customFormat="false" ht="27" hidden="false" customHeight="true" outlineLevel="0" collapsed="false">
      <c r="A21" s="22" t="n">
        <v>4</v>
      </c>
      <c r="B21" s="103" t="s">
        <v>37</v>
      </c>
      <c r="C21" s="130" t="s">
        <v>99</v>
      </c>
      <c r="D21" s="131" t="n">
        <v>15</v>
      </c>
      <c r="E21" s="131"/>
      <c r="F21" s="132"/>
      <c r="G21" s="132"/>
      <c r="H21" s="132"/>
      <c r="I21" s="132"/>
      <c r="J21" s="132"/>
      <c r="K21" s="132"/>
      <c r="L21" s="132"/>
      <c r="M21" s="132"/>
      <c r="N21" s="132"/>
      <c r="O21" s="132"/>
      <c r="P21" s="132"/>
      <c r="Q21" s="132" t="n">
        <v>10</v>
      </c>
      <c r="R21" s="132" t="n">
        <f aca="false">D21+E21+F21+G21+H21+I21+J21+K21+L21+M21+O21</f>
        <v>15</v>
      </c>
      <c r="S21" s="132" t="n">
        <f aca="false">SUM(D21:Q21)</f>
        <v>25</v>
      </c>
      <c r="T21" s="97" t="s">
        <v>41</v>
      </c>
      <c r="U21" s="133" t="n">
        <v>1</v>
      </c>
      <c r="V21" s="25"/>
      <c r="W21" s="25"/>
      <c r="X21" s="25"/>
      <c r="Y21" s="25"/>
      <c r="Z21" s="25"/>
      <c r="AA21" s="25"/>
      <c r="AB21" s="25"/>
      <c r="AC21" s="25"/>
      <c r="AD21" s="26"/>
      <c r="AE21" s="26"/>
      <c r="AF21" s="26"/>
      <c r="AG21" s="26"/>
      <c r="AH21" s="26"/>
      <c r="AI21" s="26"/>
      <c r="AJ21" s="26"/>
      <c r="AK21" s="26"/>
      <c r="AL21" s="27"/>
      <c r="AM21" s="28"/>
      <c r="AN21" s="26" t="n">
        <f aca="false">S21+AK21</f>
        <v>25</v>
      </c>
      <c r="AO21" s="28" t="n">
        <f aca="false">SUM(U21,AM21)</f>
        <v>1</v>
      </c>
    </row>
    <row r="22" customFormat="false" ht="48.75" hidden="false" customHeight="true" outlineLevel="0" collapsed="false">
      <c r="A22" s="22" t="n">
        <v>5</v>
      </c>
      <c r="B22" s="134" t="s">
        <v>100</v>
      </c>
      <c r="C22" s="130" t="s">
        <v>101</v>
      </c>
      <c r="D22" s="131" t="n">
        <v>10</v>
      </c>
      <c r="E22" s="131" t="n">
        <v>10</v>
      </c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 t="n">
        <v>5</v>
      </c>
      <c r="R22" s="132" t="n">
        <f aca="false">D22+E22+F22+G22+H22+I22+J22+K22+L22+M22+O22</f>
        <v>20</v>
      </c>
      <c r="S22" s="132" t="n">
        <f aca="false">SUM(D22:Q22)</f>
        <v>25</v>
      </c>
      <c r="T22" s="97" t="s">
        <v>41</v>
      </c>
      <c r="U22" s="133" t="n">
        <v>1</v>
      </c>
      <c r="V22" s="26"/>
      <c r="W22" s="26"/>
      <c r="X22" s="25"/>
      <c r="Y22" s="25"/>
      <c r="Z22" s="25"/>
      <c r="AA22" s="25"/>
      <c r="AB22" s="25"/>
      <c r="AC22" s="25"/>
      <c r="AD22" s="26"/>
      <c r="AE22" s="26"/>
      <c r="AF22" s="26"/>
      <c r="AG22" s="26"/>
      <c r="AH22" s="26"/>
      <c r="AI22" s="1"/>
      <c r="AJ22" s="26"/>
      <c r="AK22" s="26"/>
      <c r="AL22" s="27"/>
      <c r="AM22" s="28"/>
      <c r="AN22" s="26" t="n">
        <f aca="false">S22+AK22</f>
        <v>25</v>
      </c>
      <c r="AO22" s="28" t="n">
        <f aca="false">SUM(U22,AM22)</f>
        <v>1</v>
      </c>
    </row>
    <row r="23" customFormat="false" ht="48.75" hidden="false" customHeight="true" outlineLevel="0" collapsed="false">
      <c r="A23" s="22"/>
      <c r="B23" s="103" t="s">
        <v>37</v>
      </c>
      <c r="C23" s="135" t="s">
        <v>102</v>
      </c>
      <c r="D23" s="131" t="n">
        <v>50</v>
      </c>
      <c r="E23" s="131"/>
      <c r="F23" s="132"/>
      <c r="G23" s="132"/>
      <c r="H23" s="132"/>
      <c r="I23" s="132"/>
      <c r="J23" s="132"/>
      <c r="K23" s="132" t="n">
        <v>80</v>
      </c>
      <c r="L23" s="132"/>
      <c r="M23" s="132"/>
      <c r="N23" s="132"/>
      <c r="O23" s="132"/>
      <c r="P23" s="132" t="n">
        <v>80</v>
      </c>
      <c r="Q23" s="132" t="n">
        <v>25</v>
      </c>
      <c r="R23" s="132" t="n">
        <f aca="false">D23+E23+F23+G23+H23+I23+J23+K23+L23+M23+O23</f>
        <v>130</v>
      </c>
      <c r="S23" s="132" t="n">
        <f aca="false">SUM(D23:Q23)</f>
        <v>235</v>
      </c>
      <c r="T23" s="97" t="s">
        <v>41</v>
      </c>
      <c r="U23" s="133" t="n">
        <v>8.5</v>
      </c>
      <c r="V23" s="25"/>
      <c r="W23" s="25"/>
      <c r="X23" s="25"/>
      <c r="Y23" s="25"/>
      <c r="Z23" s="25"/>
      <c r="AA23" s="25"/>
      <c r="AB23" s="25"/>
      <c r="AC23" s="25"/>
      <c r="AD23" s="26"/>
      <c r="AE23" s="26"/>
      <c r="AF23" s="26"/>
      <c r="AG23" s="26"/>
      <c r="AH23" s="26"/>
      <c r="AI23" s="1"/>
      <c r="AJ23" s="26"/>
      <c r="AK23" s="26"/>
      <c r="AL23" s="27"/>
      <c r="AM23" s="28"/>
      <c r="AN23" s="26" t="n">
        <f aca="false">S23+AK23</f>
        <v>235</v>
      </c>
      <c r="AO23" s="28" t="n">
        <f aca="false">SUM(U23,AM23)</f>
        <v>8.5</v>
      </c>
    </row>
    <row r="24" customFormat="false" ht="48.75" hidden="false" customHeight="true" outlineLevel="0" collapsed="false">
      <c r="A24" s="22" t="n">
        <v>7</v>
      </c>
      <c r="B24" s="103" t="s">
        <v>37</v>
      </c>
      <c r="C24" s="98" t="s">
        <v>103</v>
      </c>
      <c r="D24" s="120"/>
      <c r="E24" s="131" t="n">
        <v>20</v>
      </c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120"/>
      <c r="Q24" s="136" t="n">
        <v>10</v>
      </c>
      <c r="R24" s="132" t="n">
        <f aca="false">D24+E24+F24+G24+H24+I24+J24+K24+L24+M24+O24</f>
        <v>20</v>
      </c>
      <c r="S24" s="132" t="n">
        <f aca="false">SUM(D24:Q24)</f>
        <v>30</v>
      </c>
      <c r="T24" s="120"/>
      <c r="U24" s="137" t="n">
        <v>0.5</v>
      </c>
      <c r="V24" s="25"/>
      <c r="W24" s="25"/>
      <c r="X24" s="25"/>
      <c r="Y24" s="25"/>
      <c r="Z24" s="25"/>
      <c r="AA24" s="25"/>
      <c r="AB24" s="25"/>
      <c r="AC24" s="25"/>
      <c r="AD24" s="26"/>
      <c r="AE24" s="26"/>
      <c r="AF24" s="26"/>
      <c r="AG24" s="26"/>
      <c r="AH24" s="26"/>
      <c r="AI24" s="1"/>
      <c r="AJ24" s="26"/>
      <c r="AK24" s="26"/>
      <c r="AL24" s="27"/>
      <c r="AM24" s="28"/>
      <c r="AN24" s="26" t="n">
        <f aca="false">S24+AK24</f>
        <v>30</v>
      </c>
      <c r="AO24" s="28" t="n">
        <f aca="false">SUM(U24,AM24)</f>
        <v>0.5</v>
      </c>
    </row>
    <row r="25" customFormat="false" ht="15" hidden="false" customHeight="true" outlineLevel="0" collapsed="false">
      <c r="A25" s="22" t="n">
        <v>8</v>
      </c>
      <c r="B25" s="103" t="s">
        <v>37</v>
      </c>
      <c r="C25" s="130" t="s">
        <v>104</v>
      </c>
      <c r="D25" s="131" t="n">
        <v>40</v>
      </c>
      <c r="E25" s="131"/>
      <c r="F25" s="132"/>
      <c r="G25" s="132"/>
      <c r="H25" s="132"/>
      <c r="I25" s="132"/>
      <c r="J25" s="132"/>
      <c r="K25" s="132" t="n">
        <v>40</v>
      </c>
      <c r="L25" s="132"/>
      <c r="M25" s="132"/>
      <c r="N25" s="132"/>
      <c r="O25" s="132"/>
      <c r="P25" s="132" t="n">
        <v>40</v>
      </c>
      <c r="Q25" s="132" t="n">
        <v>20</v>
      </c>
      <c r="R25" s="132" t="n">
        <f aca="false">D25+E25+F25+G25+H25+I25+J25+K25+L25+M25+O25</f>
        <v>80</v>
      </c>
      <c r="S25" s="132" t="n">
        <f aca="false">SUM(D25:Q25)</f>
        <v>140</v>
      </c>
      <c r="T25" s="97" t="s">
        <v>39</v>
      </c>
      <c r="U25" s="133" t="n">
        <v>6</v>
      </c>
      <c r="V25" s="25"/>
      <c r="W25" s="25"/>
      <c r="X25" s="25"/>
      <c r="Y25" s="25"/>
      <c r="Z25" s="25"/>
      <c r="AA25" s="25"/>
      <c r="AB25" s="25"/>
      <c r="AC25" s="25"/>
      <c r="AD25" s="26"/>
      <c r="AE25" s="26"/>
      <c r="AF25" s="26"/>
      <c r="AG25" s="26"/>
      <c r="AH25" s="26"/>
      <c r="AI25" s="26"/>
      <c r="AJ25" s="26"/>
      <c r="AK25" s="26"/>
      <c r="AL25" s="27"/>
      <c r="AM25" s="28"/>
      <c r="AN25" s="26" t="n">
        <f aca="false">S25+AK25</f>
        <v>140</v>
      </c>
      <c r="AO25" s="28" t="n">
        <f aca="false">SUM(U25,AM25)</f>
        <v>6</v>
      </c>
    </row>
    <row r="26" customFormat="false" ht="15" hidden="false" customHeight="true" outlineLevel="0" collapsed="false">
      <c r="A26" s="22" t="n">
        <v>9</v>
      </c>
      <c r="B26" s="103" t="s">
        <v>37</v>
      </c>
      <c r="C26" s="130" t="s">
        <v>90</v>
      </c>
      <c r="D26" s="131"/>
      <c r="E26" s="131" t="n">
        <v>1</v>
      </c>
      <c r="F26" s="132"/>
      <c r="G26" s="132"/>
      <c r="H26" s="132"/>
      <c r="I26" s="132"/>
      <c r="J26" s="132"/>
      <c r="K26" s="132"/>
      <c r="L26" s="132"/>
      <c r="M26" s="132"/>
      <c r="N26" s="132"/>
      <c r="O26" s="132"/>
      <c r="P26" s="132"/>
      <c r="Q26" s="132" t="n">
        <v>10</v>
      </c>
      <c r="R26" s="132" t="n">
        <f aca="false">D26+E26+F26+G26+H26+I26+J26+K26+L26+M26+O26</f>
        <v>1</v>
      </c>
      <c r="S26" s="132" t="n">
        <f aca="false">SUM(D26:Q26)</f>
        <v>11</v>
      </c>
      <c r="T26" s="97" t="s">
        <v>41</v>
      </c>
      <c r="U26" s="133" t="n">
        <v>0.5</v>
      </c>
      <c r="V26" s="25"/>
      <c r="W26" s="25"/>
      <c r="X26" s="25"/>
      <c r="Y26" s="25"/>
      <c r="Z26" s="25"/>
      <c r="AA26" s="25"/>
      <c r="AB26" s="25"/>
      <c r="AC26" s="25"/>
      <c r="AD26" s="26"/>
      <c r="AE26" s="26"/>
      <c r="AF26" s="26"/>
      <c r="AG26" s="26"/>
      <c r="AH26" s="26"/>
      <c r="AI26" s="26"/>
      <c r="AJ26" s="26"/>
      <c r="AK26" s="26"/>
      <c r="AL26" s="27"/>
      <c r="AM26" s="28"/>
      <c r="AN26" s="26" t="n">
        <f aca="false">S26+AK26</f>
        <v>11</v>
      </c>
      <c r="AO26" s="28" t="n">
        <f aca="false">SUM(U26,AM26)</f>
        <v>0.5</v>
      </c>
    </row>
    <row r="27" customFormat="false" ht="15" hidden="false" customHeight="true" outlineLevel="0" collapsed="false">
      <c r="A27" s="22" t="n">
        <v>10</v>
      </c>
      <c r="B27" s="103" t="s">
        <v>37</v>
      </c>
      <c r="C27" s="138" t="s">
        <v>105</v>
      </c>
      <c r="D27" s="131"/>
      <c r="E27" s="131"/>
      <c r="F27" s="132"/>
      <c r="G27" s="132"/>
      <c r="H27" s="132"/>
      <c r="I27" s="132"/>
      <c r="J27" s="132"/>
      <c r="K27" s="132"/>
      <c r="L27" s="132"/>
      <c r="M27" s="132"/>
      <c r="N27" s="132"/>
      <c r="O27" s="132"/>
      <c r="P27" s="132"/>
      <c r="Q27" s="132"/>
      <c r="R27" s="132" t="n">
        <f aca="false">D27+E27+F27+G27+H27+I27+J27+K27+L27+M27+O27</f>
        <v>0</v>
      </c>
      <c r="S27" s="132" t="n">
        <f aca="false">SUM(D27:Q27)</f>
        <v>0</v>
      </c>
      <c r="T27" s="97" t="s">
        <v>39</v>
      </c>
      <c r="U27" s="133" t="n">
        <v>5</v>
      </c>
      <c r="V27" s="25"/>
      <c r="W27" s="25"/>
      <c r="X27" s="25"/>
      <c r="Y27" s="25"/>
      <c r="Z27" s="25"/>
      <c r="AA27" s="25"/>
      <c r="AB27" s="25"/>
      <c r="AC27" s="25"/>
      <c r="AD27" s="26"/>
      <c r="AE27" s="26"/>
      <c r="AF27" s="26"/>
      <c r="AG27" s="26"/>
      <c r="AH27" s="26"/>
      <c r="AI27" s="26"/>
      <c r="AJ27" s="26"/>
      <c r="AK27" s="26"/>
      <c r="AL27" s="27"/>
      <c r="AM27" s="28"/>
      <c r="AN27" s="26" t="n">
        <f aca="false">S27+AK27</f>
        <v>0</v>
      </c>
      <c r="AO27" s="28" t="n">
        <f aca="false">SUM(U27,AM27)</f>
        <v>5</v>
      </c>
    </row>
    <row r="28" customFormat="false" ht="15" hidden="false" customHeight="true" outlineLevel="0" collapsed="false">
      <c r="A28" s="113" t="s">
        <v>62</v>
      </c>
      <c r="B28" s="113"/>
      <c r="C28" s="113"/>
      <c r="D28" s="39" t="n">
        <f aca="false">SUM(D18:D27)</f>
        <v>175</v>
      </c>
      <c r="E28" s="39" t="n">
        <f aca="false">SUM(E18:E27)</f>
        <v>41</v>
      </c>
      <c r="F28" s="39" t="n">
        <f aca="false">SUM(F18:F27)</f>
        <v>0</v>
      </c>
      <c r="G28" s="39" t="n">
        <f aca="false">SUM(G18:G27)</f>
        <v>0</v>
      </c>
      <c r="H28" s="39" t="n">
        <f aca="false">SUM(H18:H27)</f>
        <v>0</v>
      </c>
      <c r="I28" s="39" t="n">
        <f aca="false">SUM(I18:I27)</f>
        <v>0</v>
      </c>
      <c r="J28" s="39" t="n">
        <f aca="false">SUM(J18:J27)</f>
        <v>0</v>
      </c>
      <c r="K28" s="39" t="n">
        <f aca="false">SUM(K18:K27)</f>
        <v>120</v>
      </c>
      <c r="L28" s="39" t="n">
        <f aca="false">SUM(L18:L27)</f>
        <v>0</v>
      </c>
      <c r="M28" s="39" t="n">
        <f aca="false">SUM(M18:M27)</f>
        <v>0</v>
      </c>
      <c r="N28" s="39" t="n">
        <f aca="false">SUM(N18:N27)</f>
        <v>0</v>
      </c>
      <c r="O28" s="39" t="n">
        <f aca="false">SUM(O18:O27)</f>
        <v>0</v>
      </c>
      <c r="P28" s="39" t="n">
        <f aca="false">SUM(P18:P27)</f>
        <v>120</v>
      </c>
      <c r="Q28" s="39" t="n">
        <f aca="false">SUM(Q18:Q27)</f>
        <v>95</v>
      </c>
      <c r="R28" s="39" t="n">
        <f aca="false">SUM(R18:R27)</f>
        <v>336</v>
      </c>
      <c r="S28" s="39" t="n">
        <f aca="false">SUM(S18:S27)</f>
        <v>551</v>
      </c>
      <c r="T28" s="39" t="n">
        <f aca="false">SUM(T18:T27)</f>
        <v>0</v>
      </c>
      <c r="U28" s="39" t="n">
        <f aca="false">SUM(U18:U27)</f>
        <v>26</v>
      </c>
      <c r="V28" s="39" t="n">
        <f aca="false">SUM(V18:V27)</f>
        <v>0</v>
      </c>
      <c r="W28" s="39" t="n">
        <f aca="false">SUM(W18:W27)</f>
        <v>0</v>
      </c>
      <c r="X28" s="39" t="n">
        <f aca="false">SUM(X18:X27)</f>
        <v>0</v>
      </c>
      <c r="Y28" s="39" t="n">
        <f aca="false">SUM(Y18:Y27)</f>
        <v>0</v>
      </c>
      <c r="Z28" s="39" t="n">
        <f aca="false">SUM(Z18:Z27)</f>
        <v>0</v>
      </c>
      <c r="AA28" s="39" t="n">
        <f aca="false">SUM(AA18:AA27)</f>
        <v>0</v>
      </c>
      <c r="AB28" s="39" t="n">
        <f aca="false">SUM(AB18:AB27)</f>
        <v>0</v>
      </c>
      <c r="AC28" s="39" t="n">
        <f aca="false">SUM(AC18:AC27)</f>
        <v>0</v>
      </c>
      <c r="AD28" s="39" t="n">
        <f aca="false">SUM(AD18:AD27)</f>
        <v>0</v>
      </c>
      <c r="AE28" s="39" t="n">
        <f aca="false">SUM(AE18:AE27)</f>
        <v>0</v>
      </c>
      <c r="AF28" s="39" t="n">
        <f aca="false">SUM(AF18:AF27)</f>
        <v>0</v>
      </c>
      <c r="AG28" s="39" t="n">
        <f aca="false">SUM(AG18:AG27)</f>
        <v>0</v>
      </c>
      <c r="AH28" s="39" t="n">
        <f aca="false">SUM(AH18:AH27)</f>
        <v>0</v>
      </c>
      <c r="AI28" s="39" t="n">
        <f aca="false">SUM(AI18:AI27)</f>
        <v>0</v>
      </c>
      <c r="AJ28" s="39" t="n">
        <f aca="false">SUM(AJ18:AJ27)</f>
        <v>0</v>
      </c>
      <c r="AK28" s="39" t="n">
        <f aca="false">SUM(AK18:AK27)</f>
        <v>0</v>
      </c>
      <c r="AL28" s="39" t="n">
        <f aca="false">SUM(AL18:AL27)</f>
        <v>0</v>
      </c>
      <c r="AM28" s="39" t="n">
        <f aca="false">SUM(AM18:AM27)</f>
        <v>0</v>
      </c>
      <c r="AN28" s="39" t="n">
        <f aca="false">SUM(AN18:AN27)</f>
        <v>551</v>
      </c>
      <c r="AO28" s="39" t="n">
        <f aca="false">SUM(AO18:AO27)</f>
        <v>26</v>
      </c>
    </row>
    <row r="29" customFormat="false" ht="12.75" hidden="false" customHeight="false" outlineLevel="0" collapsed="false">
      <c r="A29" s="1"/>
      <c r="B29" s="121"/>
      <c r="C29" s="122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2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2"/>
      <c r="AN29" s="1"/>
      <c r="AO29" s="1"/>
    </row>
    <row r="30" customFormat="false" ht="12.75" hidden="false" customHeight="false" outlineLevel="0" collapsed="false">
      <c r="A30" s="1"/>
      <c r="B30" s="121"/>
      <c r="C30" s="122"/>
      <c r="D30" s="1"/>
      <c r="E30" s="1"/>
      <c r="F30" s="1"/>
      <c r="G30" s="1" t="s">
        <v>106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2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2"/>
      <c r="AN30" s="1"/>
      <c r="AO30" s="1"/>
    </row>
    <row r="31" customFormat="false" ht="12.75" hidden="false" customHeight="false" outlineLevel="0" collapsed="false">
      <c r="A31" s="1"/>
      <c r="B31" s="121"/>
      <c r="C31" s="122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2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2"/>
      <c r="AN31" s="1"/>
      <c r="AO31" s="1"/>
    </row>
    <row r="32" customFormat="false" ht="12.75" hidden="false" customHeight="false" outlineLevel="0" collapsed="false">
      <c r="A32" s="1"/>
      <c r="B32" s="121"/>
      <c r="C32" s="41" t="n">
        <v>44285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 t="s">
        <v>63</v>
      </c>
      <c r="P32" s="1"/>
      <c r="Q32" s="1"/>
      <c r="R32" s="1"/>
      <c r="S32" s="1"/>
      <c r="T32" s="1"/>
      <c r="U32" s="2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42" t="s">
        <v>64</v>
      </c>
      <c r="AG32" s="42"/>
      <c r="AH32" s="42"/>
      <c r="AI32" s="42"/>
      <c r="AJ32" s="42"/>
      <c r="AK32" s="42"/>
      <c r="AL32" s="42"/>
      <c r="AM32" s="2"/>
      <c r="AN32" s="1"/>
      <c r="AO32" s="1"/>
    </row>
    <row r="33" customFormat="false" ht="12.75" hidden="false" customHeight="false" outlineLevel="0" collapsed="false">
      <c r="A33" s="1"/>
      <c r="B33" s="121"/>
      <c r="C33" s="139" t="s">
        <v>65</v>
      </c>
      <c r="D33" s="1"/>
      <c r="E33" s="1"/>
      <c r="F33" s="1"/>
      <c r="G33" s="1"/>
      <c r="H33" s="1"/>
      <c r="I33" s="1"/>
      <c r="J33" s="1"/>
      <c r="K33" s="1"/>
      <c r="L33" s="1"/>
      <c r="M33" s="44"/>
      <c r="N33" s="1"/>
      <c r="O33" s="42" t="s">
        <v>79</v>
      </c>
      <c r="P33" s="42"/>
      <c r="Q33" s="42"/>
      <c r="R33" s="42"/>
      <c r="S33" s="42"/>
      <c r="T33" s="42"/>
      <c r="U33" s="42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42" t="s">
        <v>67</v>
      </c>
      <c r="AG33" s="42"/>
      <c r="AH33" s="42"/>
      <c r="AI33" s="42"/>
      <c r="AJ33" s="42"/>
      <c r="AK33" s="42"/>
      <c r="AL33" s="42"/>
      <c r="AM33" s="2"/>
      <c r="AN33" s="1"/>
      <c r="AO33" s="1"/>
    </row>
    <row r="34" customFormat="false" ht="12.75" hidden="false" customHeight="false" outlineLevel="0" collapsed="false">
      <c r="A34" s="1"/>
      <c r="B34" s="121"/>
      <c r="C34" s="122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2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2"/>
      <c r="AN34" s="1"/>
      <c r="AO34" s="1"/>
    </row>
    <row r="35" customFormat="false" ht="12.75" hidden="false" customHeight="false" outlineLevel="0" collapsed="false">
      <c r="A35" s="1"/>
      <c r="B35" s="121"/>
      <c r="C35" s="122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2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2"/>
      <c r="AN35" s="1"/>
      <c r="AO35" s="1"/>
    </row>
    <row r="36" customFormat="false" ht="12.75" hidden="false" customHeight="false" outlineLevel="0" collapsed="false">
      <c r="A36" s="1"/>
      <c r="B36" s="121"/>
      <c r="C36" s="122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2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2"/>
      <c r="AN36" s="1"/>
      <c r="AO36" s="1"/>
    </row>
    <row r="37" customFormat="false" ht="12.75" hidden="false" customHeight="false" outlineLevel="0" collapsed="false">
      <c r="A37" s="1"/>
      <c r="B37" s="121"/>
      <c r="C37" s="122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2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2"/>
      <c r="AN37" s="1"/>
      <c r="AO37" s="1"/>
    </row>
    <row r="38" customFormat="false" ht="12.75" hidden="false" customHeight="false" outlineLevel="0" collapsed="false">
      <c r="A38" s="1"/>
      <c r="B38" s="121"/>
      <c r="C38" s="122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2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2"/>
      <c r="AN38" s="1"/>
      <c r="AO38" s="1"/>
    </row>
  </sheetData>
  <sheetProtection sheet="true" password="c901"/>
  <mergeCells count="13">
    <mergeCell ref="AJ2:AN2"/>
    <mergeCell ref="AJ4:AN4"/>
    <mergeCell ref="A6:AO6"/>
    <mergeCell ref="A16:A17"/>
    <mergeCell ref="C16:C17"/>
    <mergeCell ref="D16:U16"/>
    <mergeCell ref="V16:AM16"/>
    <mergeCell ref="AN16:AN17"/>
    <mergeCell ref="AO16:AO17"/>
    <mergeCell ref="A28:C28"/>
    <mergeCell ref="AF32:AL32"/>
    <mergeCell ref="O33:U33"/>
    <mergeCell ref="AF33:AL33"/>
  </mergeCells>
  <dataValidations count="1">
    <dataValidation allowBlank="true" operator="between" showDropDown="false" showErrorMessage="true" showInputMessage="false" sqref="B18 B23:B24" type="list">
      <formula1>RodzajeZajec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S4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484375" defaultRowHeight="12.75" zeroHeight="false" outlineLevelRow="0" outlineLevelCol="0"/>
  <cols>
    <col collapsed="false" customWidth="true" hidden="false" outlineLevel="0" max="2" min="2" style="0" width="30.8"/>
    <col collapsed="false" customWidth="true" hidden="false" outlineLevel="0" max="9" min="9" style="0" width="54.13"/>
  </cols>
  <sheetData>
    <row r="2" customFormat="false" ht="12.75" hidden="false" customHeight="false" outlineLevel="0" collapsed="false">
      <c r="A2" s="140"/>
      <c r="B2" s="140"/>
      <c r="L2" s="141" t="s">
        <v>107</v>
      </c>
      <c r="M2" s="141" t="s">
        <v>107</v>
      </c>
      <c r="N2" s="141" t="s">
        <v>108</v>
      </c>
      <c r="O2" s="141" t="s">
        <v>108</v>
      </c>
      <c r="P2" s="141" t="s">
        <v>109</v>
      </c>
      <c r="Q2" s="141" t="s">
        <v>109</v>
      </c>
      <c r="R2" s="141" t="s">
        <v>110</v>
      </c>
      <c r="S2" s="141" t="s">
        <v>110</v>
      </c>
    </row>
    <row r="3" customFormat="false" ht="12.75" hidden="false" customHeight="false" outlineLevel="0" collapsed="false">
      <c r="A3" s="140"/>
      <c r="B3" s="140"/>
      <c r="J3" s="142" t="s">
        <v>111</v>
      </c>
      <c r="K3" s="142" t="s">
        <v>112</v>
      </c>
      <c r="L3" s="143" t="s">
        <v>113</v>
      </c>
      <c r="M3" s="143" t="s">
        <v>114</v>
      </c>
      <c r="N3" s="143" t="s">
        <v>113</v>
      </c>
      <c r="O3" s="143" t="s">
        <v>114</v>
      </c>
      <c r="P3" s="143" t="s">
        <v>113</v>
      </c>
      <c r="Q3" s="143" t="s">
        <v>114</v>
      </c>
      <c r="R3" s="143" t="s">
        <v>113</v>
      </c>
      <c r="S3" s="143" t="s">
        <v>114</v>
      </c>
    </row>
    <row r="4" customFormat="false" ht="12.75" hidden="false" customHeight="false" outlineLevel="0" collapsed="false">
      <c r="A4" s="144" t="s">
        <v>107</v>
      </c>
      <c r="B4" s="144" t="s">
        <v>115</v>
      </c>
      <c r="C4" s="0" t="n">
        <f aca="false">'I ROK'!D40+'I ROK'!E40+'I ROK'!Q40+'I ROK'!V40+'I ROK'!W40+'I ROK'!AI40</f>
        <v>870</v>
      </c>
      <c r="I4" s="145" t="s">
        <v>116</v>
      </c>
      <c r="J4" s="0" t="n">
        <f aca="false">L4+N4+P4+R4</f>
        <v>500</v>
      </c>
      <c r="K4" s="0" t="n">
        <f aca="false">M4+O4+Q4+S4</f>
        <v>20</v>
      </c>
      <c r="L4" s="0" t="n">
        <f aca="false">SUM('I ROK'!AN18:AN24)-SUM('I ROK'!K18:K24)-SUM('I ROK'!P18:P24)-SUM('I ROK'!AC18:AC24)-SUM('I ROK'!AH18:AH24)</f>
        <v>465</v>
      </c>
      <c r="M4" s="0" t="n">
        <f aca="false">SUM('I ROK'!AO18:AO24)</f>
        <v>18.5</v>
      </c>
      <c r="N4" s="0" t="n">
        <v>0</v>
      </c>
      <c r="O4" s="0" t="n">
        <v>0</v>
      </c>
      <c r="P4" s="0" t="n">
        <v>0</v>
      </c>
      <c r="Q4" s="0" t="n">
        <v>0</v>
      </c>
      <c r="R4" s="0" t="n">
        <f aca="false">'IV ROK'!AN19-'IV ROK'!K19-'IV ROK'!P19-'IV ROK'!AC19-'IV ROK'!AH19</f>
        <v>35</v>
      </c>
      <c r="S4" s="0" t="n">
        <f aca="false">'IV ROK'!AO19</f>
        <v>1.5</v>
      </c>
    </row>
    <row r="5" customFormat="false" ht="12.75" hidden="false" customHeight="false" outlineLevel="0" collapsed="false">
      <c r="A5" s="140"/>
      <c r="B5" s="144" t="s">
        <v>117</v>
      </c>
      <c r="C5" s="0" t="n">
        <f aca="false">'I ROK'!M40+'I ROK'!AE40</f>
        <v>60</v>
      </c>
      <c r="I5" s="146" t="s">
        <v>118</v>
      </c>
      <c r="J5" s="0" t="n">
        <f aca="false">L5+N5+P5+R5</f>
        <v>420</v>
      </c>
      <c r="K5" s="0" t="n">
        <f aca="false">M5+O5+Q5+S5</f>
        <v>17</v>
      </c>
      <c r="L5" s="0" t="n">
        <f aca="false">SUM('I ROK'!AN33:AN38)-SUM('I ROK'!K33:K38)-SUM('I ROK'!P33:P38)-SUM('I ROK'!AC33:AC38)-SUM('I ROK'!AH33:AH38)</f>
        <v>360</v>
      </c>
      <c r="M5" s="0" t="n">
        <f aca="false">SUM('I ROK'!AO33:AO38)</f>
        <v>14</v>
      </c>
      <c r="N5" s="0" t="n">
        <f aca="false">'II ROK'!AN23-'II ROK'!K23-'II ROK'!P23-'II ROK'!AC23-'II ROK'!AH23</f>
        <v>60</v>
      </c>
      <c r="O5" s="0" t="n">
        <f aca="false">'II ROK'!AO23</f>
        <v>3</v>
      </c>
      <c r="P5" s="0" t="n">
        <v>0</v>
      </c>
      <c r="Q5" s="0" t="n">
        <v>0</v>
      </c>
      <c r="R5" s="0" t="n">
        <v>0</v>
      </c>
      <c r="S5" s="0" t="n">
        <v>0</v>
      </c>
    </row>
    <row r="6" customFormat="false" ht="12.75" hidden="false" customHeight="false" outlineLevel="0" collapsed="false">
      <c r="A6" s="140"/>
      <c r="B6" s="140" t="s">
        <v>119</v>
      </c>
      <c r="C6" s="0" t="n">
        <f aca="false">SUM('I ROK'!F40:L40)+'I ROK'!P40+SUM('I ROK'!X40:AD40)+'I ROK'!AH40</f>
        <v>646</v>
      </c>
      <c r="I6" s="147" t="s">
        <v>120</v>
      </c>
      <c r="J6" s="0" t="n">
        <f aca="false">L6+N6+P6+R6</f>
        <v>600</v>
      </c>
      <c r="K6" s="0" t="n">
        <f aca="false">M6+O6+Q6+S6-18</f>
        <v>22</v>
      </c>
      <c r="L6" s="0" t="n">
        <f aca="false">SUM('I ROK'!AN25:AN28)-SUM('I ROK'!K25:K28)-SUM('I ROK'!P25:P28)-SUM('I ROK'!AC25:AC28)-SUM('I ROK'!AH25:AH28)</f>
        <v>370</v>
      </c>
      <c r="M6" s="0" t="n">
        <f aca="false">SUM('I ROK'!AO25:AO28)</f>
        <v>21</v>
      </c>
      <c r="N6" s="0" t="n">
        <f aca="false">'II ROK'!AN18-'II ROK'!K18-'II ROK'!P18-'II ROK'!AC18-'II ROK'!AH18</f>
        <v>50</v>
      </c>
      <c r="O6" s="0" t="n">
        <f aca="false">'II ROK'!AO18</f>
        <v>2</v>
      </c>
      <c r="P6" s="0" t="n">
        <f aca="false">'III ROK'!AN22-'III ROK'!K22-'III ROK'!P22-'III ROK'!AC22-'III ROK'!AH22</f>
        <v>80</v>
      </c>
      <c r="Q6" s="0" t="n">
        <f aca="false">'III ROK'!AO22</f>
        <v>13</v>
      </c>
      <c r="R6" s="0" t="n">
        <f aca="false">'IV ROK'!AN18-'IV ROK'!K18-'IV ROK'!P18-'IV ROK'!AC18-'IV ROK'!AH18+SUM('IV ROK'!AN20:AN22)-SUM('IV ROK'!K20:K22)-SUM('IV ROK'!P20:P22)-SUM('IV ROK'!AC20:AC22)-SUM('IV ROK'!AH20:AH22)</f>
        <v>100</v>
      </c>
      <c r="S6" s="0" t="n">
        <f aca="false">'IV ROK'!AO18+SUM('IV ROK'!AO20:AO22)</f>
        <v>4</v>
      </c>
    </row>
    <row r="7" customFormat="false" ht="12.75" hidden="false" customHeight="false" outlineLevel="0" collapsed="false">
      <c r="A7" s="140"/>
      <c r="B7" s="148" t="s">
        <v>121</v>
      </c>
      <c r="C7" s="0" t="n">
        <f aca="false">'I ROK'!O40+'I ROK'!AG40</f>
        <v>15</v>
      </c>
      <c r="I7" s="149" t="s">
        <v>122</v>
      </c>
      <c r="J7" s="0" t="n">
        <f aca="false">L7+N7+P7+R7</f>
        <v>900</v>
      </c>
      <c r="K7" s="0" t="n">
        <f aca="false">M7+O7+Q7+S7-33-36</f>
        <v>34</v>
      </c>
      <c r="L7" s="0" t="n">
        <f aca="false">SUM('I ROK'!AN29:AN32)-SUM('I ROK'!K29:K32)-SUM('I ROK'!P29:P32)-SUM('I ROK'!AC29:AC32)-SUM('I ROK'!AH29:AH32)</f>
        <v>161</v>
      </c>
      <c r="M7" s="0" t="n">
        <f aca="false">SUM('I ROK'!AO29:AO32)</f>
        <v>5.5</v>
      </c>
      <c r="N7" s="0" t="n">
        <f aca="false">SUM('II ROK'!AN19:AN22)-SUM('II ROK'!K19:K22)-SUM('II ROK'!P19:P22)-SUM('II ROK'!AC19:AC22)-SUM('II ROK'!AH19:AH22)</f>
        <v>260</v>
      </c>
      <c r="O7" s="0" t="n">
        <f aca="false">SUM('II ROK'!AO19:AO22)</f>
        <v>46</v>
      </c>
      <c r="P7" s="0" t="n">
        <f aca="false">SUM('III ROK'!AN18:AN21)-SUM('III ROK'!K18:K21)-SUM('III ROK'!P18:P21)-SUM('III ROK'!AC18:AC21)-SUM('III ROK'!AH18:AH21)+SUM('III ROK'!AN23:AN24)-SUM('III ROK'!K23:K24)-SUM('III ROK'!P23:P24)-SUM('III ROK'!AC23:AC24)-SUM('III ROK'!AH23:AH24)</f>
        <v>303</v>
      </c>
      <c r="Q7" s="0" t="n">
        <f aca="false">SUM('III ROK'!AO18:AO21)+SUM('III ROK'!AO23:AO24)</f>
        <v>31</v>
      </c>
      <c r="R7" s="0" t="n">
        <f aca="false">SUM('IV ROK'!AN23:AN27)-SUM('IV ROK'!K23:K27)-SUM('IV ROK'!P23:P27)-SUM('IV ROK'!AC23:AC27)-SUM('IV ROK'!AH23:AH27)</f>
        <v>176</v>
      </c>
      <c r="S7" s="0" t="n">
        <f aca="false">SUM('IV ROK'!AO23:AO27)</f>
        <v>20.5</v>
      </c>
    </row>
    <row r="8" customFormat="false" ht="12.75" hidden="false" customHeight="false" outlineLevel="0" collapsed="false">
      <c r="A8" s="144" t="s">
        <v>108</v>
      </c>
      <c r="B8" s="144" t="s">
        <v>115</v>
      </c>
      <c r="C8" s="0" t="n">
        <f aca="false">'II ROK'!D25+'II ROK'!E25+'II ROK'!Q25+'II ROK'!V25+'II ROK'!W25+'II ROK'!AI25</f>
        <v>295</v>
      </c>
      <c r="I8" s="149" t="s">
        <v>123</v>
      </c>
      <c r="J8" s="0" t="n">
        <f aca="false">L8+N8+P8+R8</f>
        <v>1100</v>
      </c>
      <c r="L8" s="0" t="n">
        <f aca="false">'I ROK'!K40+'I ROK'!AC40</f>
        <v>100</v>
      </c>
      <c r="N8" s="0" t="n">
        <f aca="false">'II ROK'!K25+'II ROK'!AC25</f>
        <v>480</v>
      </c>
      <c r="P8" s="0" t="n">
        <f aca="false">'III ROK'!K26+'III ROK'!AC26</f>
        <v>400</v>
      </c>
      <c r="R8" s="0" t="n">
        <f aca="false">'IV ROK'!K28+'IV ROK'!AC28</f>
        <v>120</v>
      </c>
    </row>
    <row r="9" customFormat="false" ht="12.75" hidden="false" customHeight="false" outlineLevel="0" collapsed="false">
      <c r="A9" s="140"/>
      <c r="B9" s="144" t="s">
        <v>117</v>
      </c>
      <c r="C9" s="0" t="n">
        <f aca="false">'II ROK'!M25+'II ROK'!AE25</f>
        <v>60</v>
      </c>
      <c r="I9" s="149" t="s">
        <v>124</v>
      </c>
      <c r="J9" s="0" t="n">
        <f aca="false">L9+N9+P9+R9</f>
        <v>1200</v>
      </c>
      <c r="L9" s="0" t="n">
        <f aca="false">'I ROK'!P40+'I ROK'!AH40</f>
        <v>120</v>
      </c>
      <c r="N9" s="0" t="n">
        <f aca="false">'II ROK'!P25+'II ROK'!AH25</f>
        <v>560</v>
      </c>
      <c r="P9" s="0" t="n">
        <f aca="false">'III ROK'!P26+'III ROK'!AH26</f>
        <v>400</v>
      </c>
      <c r="R9" s="0" t="n">
        <f aca="false">'IV ROK'!P28+'IV ROK'!AH28</f>
        <v>120</v>
      </c>
    </row>
    <row r="10" customFormat="false" ht="12.75" hidden="false" customHeight="false" outlineLevel="0" collapsed="false">
      <c r="A10" s="140"/>
      <c r="B10" s="140" t="s">
        <v>119</v>
      </c>
      <c r="C10" s="0" t="n">
        <f aca="false">SUM('II ROK'!F25:L25)+'II ROK'!P25+SUM('II ROK'!X25:AD25)+'II ROK'!AH25</f>
        <v>1055</v>
      </c>
    </row>
    <row r="11" customFormat="false" ht="12.75" hidden="false" customHeight="false" outlineLevel="0" collapsed="false">
      <c r="A11" s="140"/>
      <c r="B11" s="148" t="s">
        <v>121</v>
      </c>
      <c r="C11" s="0" t="n">
        <f aca="false">'II ROK'!O25+'II ROK'!AG25</f>
        <v>30</v>
      </c>
      <c r="K11" s="149" t="s">
        <v>125</v>
      </c>
    </row>
    <row r="12" customFormat="false" ht="12.75" hidden="false" customHeight="false" outlineLevel="0" collapsed="false">
      <c r="A12" s="144" t="s">
        <v>109</v>
      </c>
      <c r="B12" s="144" t="s">
        <v>115</v>
      </c>
      <c r="C12" s="0" t="n">
        <f aca="false">'III ROK'!D26+'III ROK'!E26+'III ROK'!Q26+'III ROK'!V26+'III ROK'!W26+'III ROK'!AI26</f>
        <v>383</v>
      </c>
      <c r="K12" s="0" t="n">
        <f aca="false">M12+O12+Q12+S12</f>
        <v>180</v>
      </c>
      <c r="M12" s="0" t="n">
        <f aca="false">SUM(M4:M7)</f>
        <v>59</v>
      </c>
      <c r="O12" s="0" t="n">
        <f aca="false">SUM(O4:O7)</f>
        <v>51</v>
      </c>
      <c r="Q12" s="0" t="n">
        <f aca="false">SUM(Q4:Q7)</f>
        <v>44</v>
      </c>
      <c r="S12" s="0" t="n">
        <f aca="false">SUM(S4:S7)</f>
        <v>26</v>
      </c>
    </row>
    <row r="13" customFormat="false" ht="12.75" hidden="false" customHeight="false" outlineLevel="0" collapsed="false">
      <c r="A13" s="140"/>
      <c r="B13" s="144" t="s">
        <v>117</v>
      </c>
      <c r="C13" s="0" t="n">
        <f aca="false">'III ROK'!M26+'III ROK'!AE26</f>
        <v>0</v>
      </c>
    </row>
    <row r="14" customFormat="false" ht="12.75" hidden="false" customHeight="false" outlineLevel="0" collapsed="false">
      <c r="A14" s="140"/>
      <c r="B14" s="140" t="s">
        <v>119</v>
      </c>
      <c r="C14" s="0" t="n">
        <f aca="false">SUM('III ROK'!F26:L26)+'III ROK'!P26+SUM('III ROK'!X26:AD26)+'III ROK'!AH26</f>
        <v>800</v>
      </c>
    </row>
    <row r="15" customFormat="false" ht="12.75" hidden="false" customHeight="false" outlineLevel="0" collapsed="false">
      <c r="A15" s="140"/>
      <c r="B15" s="148" t="s">
        <v>121</v>
      </c>
      <c r="C15" s="0" t="n">
        <f aca="false">'III ROK'!O26+'III ROK'!AG26</f>
        <v>15</v>
      </c>
    </row>
    <row r="16" customFormat="false" ht="12.75" hidden="false" customHeight="false" outlineLevel="0" collapsed="false">
      <c r="A16" s="144" t="s">
        <v>110</v>
      </c>
      <c r="B16" s="144" t="s">
        <v>115</v>
      </c>
      <c r="C16" s="0" t="n">
        <f aca="false">'IV ROK'!D28+'IV ROK'!E28+'IV ROK'!Q28+'IV ROK'!V28+'IV ROK'!W28+'IV ROK'!AI28</f>
        <v>311</v>
      </c>
    </row>
    <row r="17" customFormat="false" ht="12.75" hidden="false" customHeight="false" outlineLevel="0" collapsed="false">
      <c r="A17" s="140"/>
      <c r="B17" s="144" t="s">
        <v>117</v>
      </c>
      <c r="C17" s="0" t="n">
        <f aca="false">'IV ROK'!M28+'IV ROK'!AE28</f>
        <v>0</v>
      </c>
    </row>
    <row r="18" customFormat="false" ht="12.75" hidden="false" customHeight="false" outlineLevel="0" collapsed="false">
      <c r="A18" s="140"/>
      <c r="B18" s="140" t="s">
        <v>119</v>
      </c>
      <c r="C18" s="0" t="n">
        <f aca="false">SUM('IV ROK'!F28:L28)+'IV ROK'!P28+SUM('IV ROK'!X28:AD28)+'IV ROK'!AH28</f>
        <v>240</v>
      </c>
    </row>
    <row r="19" customFormat="false" ht="12.75" hidden="false" customHeight="false" outlineLevel="0" collapsed="false">
      <c r="A19" s="140"/>
      <c r="B19" s="148" t="s">
        <v>121</v>
      </c>
      <c r="C19" s="0" t="n">
        <f aca="false">'IV ROK'!O28+'IV ROK'!AG28</f>
        <v>0</v>
      </c>
    </row>
    <row r="20" customFormat="false" ht="12.75" hidden="false" customHeight="false" outlineLevel="0" collapsed="false">
      <c r="A20" s="150" t="s">
        <v>62</v>
      </c>
      <c r="B20" s="151" t="s">
        <v>126</v>
      </c>
      <c r="C20" s="0" t="n">
        <f aca="false">C4+C5+C8+C9+C12+C13+C16+C17</f>
        <v>1979</v>
      </c>
      <c r="E20" s="142" t="s">
        <v>127</v>
      </c>
    </row>
    <row r="21" customFormat="false" ht="12.75" hidden="false" customHeight="false" outlineLevel="0" collapsed="false">
      <c r="A21" s="140"/>
      <c r="B21" s="144" t="s">
        <v>128</v>
      </c>
      <c r="C21" s="0" t="n">
        <f aca="false">C5+C9+C13+C17</f>
        <v>120</v>
      </c>
    </row>
    <row r="22" customFormat="false" ht="12.75" hidden="false" customHeight="false" outlineLevel="0" collapsed="false">
      <c r="A22" s="140"/>
      <c r="B22" s="152" t="s">
        <v>129</v>
      </c>
      <c r="C22" s="0" t="n">
        <f aca="false">C6+C10+C14+C18</f>
        <v>2741</v>
      </c>
      <c r="E22" s="153" t="n">
        <f aca="false">C20/C23*100</f>
        <v>41.9279661016949</v>
      </c>
      <c r="F22" s="142" t="s">
        <v>130</v>
      </c>
    </row>
    <row r="23" customFormat="false" ht="12.75" hidden="false" customHeight="false" outlineLevel="0" collapsed="false">
      <c r="A23" s="140"/>
      <c r="B23" s="144" t="s">
        <v>131</v>
      </c>
      <c r="C23" s="0" t="n">
        <f aca="false">C20+C22</f>
        <v>4720</v>
      </c>
      <c r="E23" s="153" t="n">
        <f aca="false">C22/C23*100</f>
        <v>58.0720338983051</v>
      </c>
      <c r="F23" s="142" t="s">
        <v>132</v>
      </c>
    </row>
    <row r="24" customFormat="false" ht="12.75" hidden="false" customHeight="false" outlineLevel="0" collapsed="false">
      <c r="A24" s="140"/>
      <c r="B24" s="140" t="s">
        <v>121</v>
      </c>
      <c r="C24" s="0" t="n">
        <f aca="false">C7+C11+C15+C19</f>
        <v>60</v>
      </c>
    </row>
    <row r="27" customFormat="false" ht="12.75" hidden="false" customHeight="false" outlineLevel="0" collapsed="false">
      <c r="A27" s="140"/>
      <c r="B27" s="144" t="s">
        <v>133</v>
      </c>
    </row>
    <row r="28" customFormat="false" ht="12.75" hidden="false" customHeight="false" outlineLevel="0" collapsed="false">
      <c r="A28" s="140"/>
      <c r="B28" s="144" t="s">
        <v>134</v>
      </c>
    </row>
    <row r="29" customFormat="false" ht="12.75" hidden="false" customHeight="false" outlineLevel="0" collapsed="false">
      <c r="A29" s="140"/>
      <c r="B29" s="144" t="s">
        <v>135</v>
      </c>
    </row>
    <row r="32" customFormat="false" ht="12.75" hidden="false" customHeight="false" outlineLevel="0" collapsed="false">
      <c r="A32" s="140"/>
      <c r="B32" s="144" t="s">
        <v>136</v>
      </c>
    </row>
    <row r="33" customFormat="false" ht="12.75" hidden="false" customHeight="false" outlineLevel="0" collapsed="false">
      <c r="B33" s="144" t="s">
        <v>137</v>
      </c>
    </row>
    <row r="34" customFormat="false" ht="12.75" hidden="false" customHeight="false" outlineLevel="0" collapsed="false">
      <c r="B34" s="144" t="s">
        <v>138</v>
      </c>
    </row>
    <row r="38" customFormat="false" ht="12.75" hidden="false" customHeight="false" outlineLevel="0" collapsed="false">
      <c r="B38" s="154" t="s">
        <v>139</v>
      </c>
      <c r="C38" s="0" t="s">
        <v>140</v>
      </c>
      <c r="E38" s="0" t="s">
        <v>141</v>
      </c>
    </row>
    <row r="39" customFormat="false" ht="12.75" hidden="false" customHeight="false" outlineLevel="0" collapsed="false">
      <c r="B39" s="140"/>
      <c r="H39" s="149" t="s">
        <v>142</v>
      </c>
    </row>
    <row r="40" customFormat="false" ht="12.75" hidden="false" customHeight="false" outlineLevel="0" collapsed="false">
      <c r="B40" s="144" t="s">
        <v>143</v>
      </c>
      <c r="C40" s="0" t="n">
        <f aca="false">SUM('I ROK'!Q18:Q24)+SUM('I ROK'!AI18:AI24)+'IV ROK'!Q18+'IV ROK'!AI19</f>
        <v>120</v>
      </c>
      <c r="E40" s="0" t="n">
        <f aca="false">C40/J4*100</f>
        <v>24</v>
      </c>
      <c r="H40" s="142" t="s">
        <v>144</v>
      </c>
    </row>
    <row r="41" customFormat="false" ht="12.75" hidden="false" customHeight="false" outlineLevel="0" collapsed="false">
      <c r="B41" s="144" t="s">
        <v>145</v>
      </c>
      <c r="C41" s="0" t="n">
        <f aca="false">SUM('I ROK'!Q33:Q38)+SUM('I ROK'!AI33:AI38)+'II ROK'!Q23+'II ROK'!AI23</f>
        <v>105</v>
      </c>
      <c r="E41" s="0" t="n">
        <f aca="false">C41/J5*100</f>
        <v>25</v>
      </c>
      <c r="H41" s="142" t="s">
        <v>144</v>
      </c>
    </row>
    <row r="42" customFormat="false" ht="12.75" hidden="false" customHeight="false" outlineLevel="0" collapsed="false">
      <c r="B42" s="144" t="s">
        <v>146</v>
      </c>
      <c r="C42" s="142" t="n">
        <f aca="false">C40+C41</f>
        <v>225</v>
      </c>
      <c r="H42" s="142" t="s">
        <v>147</v>
      </c>
    </row>
    <row r="43" customFormat="false" ht="12.75" hidden="false" customHeight="false" outlineLevel="0" collapsed="false">
      <c r="B43" s="144" t="s">
        <v>148</v>
      </c>
      <c r="C43" s="0" t="n">
        <f aca="false">SUM('I ROK'!Q25:Q28)+SUM('I ROK'!AI25:AI28)+'II ROK'!Q18+'II ROK'!AI18+'III ROK'!Q22+'III ROK'!AI22+'IV ROK'!Q18+'IV ROK'!AI18+SUM('IV ROK'!Q20:Q22)+SUM('IV ROK'!AI20:AI22)</f>
        <v>175</v>
      </c>
      <c r="E43" s="0" t="n">
        <f aca="false">C43/J6*100</f>
        <v>29.1666666666667</v>
      </c>
      <c r="H43" s="142" t="s">
        <v>149</v>
      </c>
    </row>
    <row r="44" customFormat="false" ht="12.75" hidden="false" customHeight="false" outlineLevel="0" collapsed="false">
      <c r="B44" s="144" t="s">
        <v>150</v>
      </c>
      <c r="C44" s="0" t="n">
        <f aca="false">SUM('I ROK'!Q29:Q32)+SUM('I ROK'!AI29:AI32)+SUM('II ROK'!Q19:Q22)+SUM('II ROK'!AI19:AI22)+SUM('III ROK'!Q18:Q21)+SUM('III ROK'!AI18:AI21)+SUM('III ROK'!Q23:Q24)+SUM('III ROK'!AI23:AI24)+SUM('IV ROK'!Q23:Q27)+SUM('IV ROK'!AI23:AI27)</f>
        <v>317</v>
      </c>
      <c r="E44" s="0" t="n">
        <f aca="false">C44/J7*100</f>
        <v>35.2222222222222</v>
      </c>
      <c r="H44" s="142" t="s">
        <v>149</v>
      </c>
    </row>
    <row r="45" customFormat="false" ht="12.75" hidden="false" customHeight="false" outlineLevel="0" collapsed="false">
      <c r="B45" s="144" t="s">
        <v>151</v>
      </c>
      <c r="C45" s="142" t="n">
        <f aca="false">C43+C44</f>
        <v>492</v>
      </c>
      <c r="H45" s="142" t="s">
        <v>152</v>
      </c>
    </row>
  </sheetData>
  <sheetProtection sheet="true" password="c901"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Collabora_Office/6.4.10.44$Linux_X86_64 LibreOffice_project/2b31b2ef595ece37ba5e5919be43ba04193a2d3b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2014-08-22T09:06:50Z</dcterms:created>
  <dc:creator>AK</dc:creator>
  <dc:description/>
  <dc:language>pl-PL</dc:language>
  <cp:lastModifiedBy>Monika</cp:lastModifiedBy>
  <cp:lastPrinted>2020-01-24T13:42:00Z</cp:lastPrinted>
  <dcterms:modified xsi:type="dcterms:W3CDTF">2021-04-12T09:19:34Z</dcterms:modified>
  <cp:revision>0</cp:revision>
  <dc:subject/>
  <dc:title/>
</cp:coreProperties>
</file>