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465" windowWidth="20730" windowHeight="11760"/>
  </bookViews>
  <sheets>
    <sheet name="choroby cywilizacyjne" sheetId="1" r:id="rId1"/>
    <sheet name="statystyki" sheetId="5" r:id="rId2"/>
    <sheet name="pediatria" sheetId="6" r:id="rId3"/>
    <sheet name="statystyki_" sheetId="7" r:id="rId4"/>
  </sheets>
  <externalReferences>
    <externalReference r:id="rId5"/>
  </externalReferences>
  <definedNames>
    <definedName name="_xlnm.Print_Area" localSheetId="0">'choroby cywilizacyjne'!$B$6:$AP$51</definedName>
    <definedName name="_xlnm.Print_Area" localSheetId="1">statystyki!#REF!</definedName>
  </definedNames>
  <calcPr calcId="125725"/>
</workbook>
</file>

<file path=xl/calcChain.xml><?xml version="1.0" encoding="utf-8"?>
<calcChain xmlns="http://schemas.openxmlformats.org/spreadsheetml/2006/main">
  <c r="V21" i="7"/>
  <c r="W21" s="1"/>
  <c r="U21"/>
  <c r="T21"/>
  <c r="S21"/>
  <c r="R21"/>
  <c r="Q21"/>
  <c r="P21"/>
  <c r="O21"/>
  <c r="N21"/>
  <c r="M21"/>
  <c r="L21"/>
  <c r="K21"/>
  <c r="J21"/>
  <c r="I21"/>
  <c r="H21"/>
  <c r="G21"/>
  <c r="F21"/>
  <c r="E21"/>
  <c r="V20"/>
  <c r="V22" s="1"/>
  <c r="W22" s="1"/>
  <c r="U20"/>
  <c r="U22" s="1"/>
  <c r="T20"/>
  <c r="S20"/>
  <c r="R20"/>
  <c r="R22" s="1"/>
  <c r="Q20"/>
  <c r="Q22" s="1"/>
  <c r="P20"/>
  <c r="P22" s="1"/>
  <c r="O20"/>
  <c r="O22" s="1"/>
  <c r="N20"/>
  <c r="M20"/>
  <c r="M22" s="1"/>
  <c r="L20"/>
  <c r="L22" s="1"/>
  <c r="K20"/>
  <c r="K22" s="1"/>
  <c r="J20"/>
  <c r="J22" s="1"/>
  <c r="I20"/>
  <c r="I22" s="1"/>
  <c r="H20"/>
  <c r="G20"/>
  <c r="G22" s="1"/>
  <c r="F20"/>
  <c r="F22" s="1"/>
  <c r="E20"/>
  <c r="E22" s="1"/>
  <c r="V18"/>
  <c r="W18" s="1"/>
  <c r="U18"/>
  <c r="T18"/>
  <c r="S18"/>
  <c r="R18"/>
  <c r="Q18"/>
  <c r="P18"/>
  <c r="O18"/>
  <c r="N18"/>
  <c r="M18"/>
  <c r="L18"/>
  <c r="K18"/>
  <c r="J18"/>
  <c r="I18"/>
  <c r="H18"/>
  <c r="G18"/>
  <c r="F18"/>
  <c r="E18"/>
  <c r="V17"/>
  <c r="W17" s="1"/>
  <c r="U17"/>
  <c r="T17"/>
  <c r="T19" s="1"/>
  <c r="S17"/>
  <c r="S19" s="1"/>
  <c r="R17"/>
  <c r="Q17"/>
  <c r="Q19" s="1"/>
  <c r="P17"/>
  <c r="O17"/>
  <c r="O19" s="1"/>
  <c r="N17"/>
  <c r="N19" s="1"/>
  <c r="M17"/>
  <c r="M19" s="1"/>
  <c r="L17"/>
  <c r="K17"/>
  <c r="K19" s="1"/>
  <c r="J17"/>
  <c r="I17"/>
  <c r="I19" s="1"/>
  <c r="H17"/>
  <c r="H19" s="1"/>
  <c r="G17"/>
  <c r="G19" s="1"/>
  <c r="F17"/>
  <c r="E17"/>
  <c r="E19" s="1"/>
  <c r="V15"/>
  <c r="W15" s="1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V16" s="1"/>
  <c r="U14"/>
  <c r="T14"/>
  <c r="T16" s="1"/>
  <c r="S14"/>
  <c r="S16" s="1"/>
  <c r="R14"/>
  <c r="Q14"/>
  <c r="Q16" s="1"/>
  <c r="P14"/>
  <c r="P16" s="1"/>
  <c r="O14"/>
  <c r="O16" s="1"/>
  <c r="N14"/>
  <c r="N16" s="1"/>
  <c r="M14"/>
  <c r="M16" s="1"/>
  <c r="L14"/>
  <c r="K14"/>
  <c r="K16" s="1"/>
  <c r="J14"/>
  <c r="J16" s="1"/>
  <c r="I14"/>
  <c r="I16" s="1"/>
  <c r="H14"/>
  <c r="H16" s="1"/>
  <c r="G14"/>
  <c r="G16" s="1"/>
  <c r="F14"/>
  <c r="E14"/>
  <c r="E16" s="1"/>
  <c r="AE39" i="6"/>
  <c r="Y39"/>
  <c r="R39"/>
  <c r="L39"/>
  <c r="AJ38"/>
  <c r="AI38"/>
  <c r="AH38"/>
  <c r="AG38"/>
  <c r="AG39" s="1"/>
  <c r="AF38"/>
  <c r="AF39" s="1"/>
  <c r="AE38"/>
  <c r="AD38"/>
  <c r="AC38"/>
  <c r="AB38"/>
  <c r="AA38"/>
  <c r="AA39" s="1"/>
  <c r="Z38"/>
  <c r="Z39" s="1"/>
  <c r="Y38"/>
  <c r="X38"/>
  <c r="W38"/>
  <c r="T38"/>
  <c r="S38"/>
  <c r="R38"/>
  <c r="Q38"/>
  <c r="P38"/>
  <c r="O38"/>
  <c r="N38"/>
  <c r="M38"/>
  <c r="M39" s="1"/>
  <c r="L38"/>
  <c r="K38"/>
  <c r="J38"/>
  <c r="I38"/>
  <c r="H38"/>
  <c r="G38"/>
  <c r="G39" s="1"/>
  <c r="F38"/>
  <c r="F39" s="1"/>
  <c r="E38"/>
  <c r="AL37"/>
  <c r="AO37" s="1"/>
  <c r="AK37"/>
  <c r="AK38" s="1"/>
  <c r="T37"/>
  <c r="V37" s="1"/>
  <c r="S37"/>
  <c r="AL36"/>
  <c r="AK36"/>
  <c r="T36"/>
  <c r="V36" s="1"/>
  <c r="S36"/>
  <c r="AJ34"/>
  <c r="AI34"/>
  <c r="AH34"/>
  <c r="AH39" s="1"/>
  <c r="AG34"/>
  <c r="AF34"/>
  <c r="AE34"/>
  <c r="AD34"/>
  <c r="AC34"/>
  <c r="AB34"/>
  <c r="AB39" s="1"/>
  <c r="AA34"/>
  <c r="Z34"/>
  <c r="Y34"/>
  <c r="X34"/>
  <c r="W34"/>
  <c r="R34"/>
  <c r="Q34"/>
  <c r="P34"/>
  <c r="O34"/>
  <c r="N34"/>
  <c r="M34"/>
  <c r="L34"/>
  <c r="K34"/>
  <c r="J34"/>
  <c r="I34"/>
  <c r="H34"/>
  <c r="G34"/>
  <c r="F34"/>
  <c r="E34"/>
  <c r="AO33"/>
  <c r="AL33"/>
  <c r="AN33" s="1"/>
  <c r="AP33" s="1"/>
  <c r="AK33"/>
  <c r="T33"/>
  <c r="S33"/>
  <c r="AP32"/>
  <c r="AL32"/>
  <c r="AK32"/>
  <c r="T32"/>
  <c r="AO32" s="1"/>
  <c r="S32"/>
  <c r="AL31"/>
  <c r="AN31" s="1"/>
  <c r="AK31"/>
  <c r="T31"/>
  <c r="S31"/>
  <c r="AL30"/>
  <c r="AO30" s="1"/>
  <c r="AK30"/>
  <c r="V30"/>
  <c r="AP30" s="1"/>
  <c r="T30"/>
  <c r="S30"/>
  <c r="AL29"/>
  <c r="AO29" s="1"/>
  <c r="AK29"/>
  <c r="AK34" s="1"/>
  <c r="T29"/>
  <c r="V29" s="1"/>
  <c r="AP29" s="1"/>
  <c r="S29"/>
  <c r="AL28"/>
  <c r="AK28"/>
  <c r="T28"/>
  <c r="V28" s="1"/>
  <c r="AP28" s="1"/>
  <c r="S28"/>
  <c r="AO27"/>
  <c r="AL27"/>
  <c r="AK27"/>
  <c r="T27"/>
  <c r="T34" s="1"/>
  <c r="S27"/>
  <c r="S34" s="1"/>
  <c r="S39" s="1"/>
  <c r="AJ25"/>
  <c r="AJ39" s="1"/>
  <c r="AI25"/>
  <c r="AI39" s="1"/>
  <c r="AH25"/>
  <c r="AG25"/>
  <c r="AF25"/>
  <c r="AE25"/>
  <c r="AD25"/>
  <c r="AD39" s="1"/>
  <c r="AC25"/>
  <c r="AC39" s="1"/>
  <c r="AB25"/>
  <c r="AA25"/>
  <c r="Z25"/>
  <c r="Y25"/>
  <c r="X25"/>
  <c r="X39" s="1"/>
  <c r="W25"/>
  <c r="W39" s="1"/>
  <c r="Q25"/>
  <c r="Q39" s="1"/>
  <c r="P25"/>
  <c r="P39" s="1"/>
  <c r="O25"/>
  <c r="N25"/>
  <c r="N39" s="1"/>
  <c r="M25"/>
  <c r="L25"/>
  <c r="K25"/>
  <c r="K39" s="1"/>
  <c r="J25"/>
  <c r="J39" s="1"/>
  <c r="I25"/>
  <c r="H25"/>
  <c r="H39" s="1"/>
  <c r="G25"/>
  <c r="F25"/>
  <c r="E25"/>
  <c r="E39" s="1"/>
  <c r="AO24"/>
  <c r="AN24"/>
  <c r="AP24" s="1"/>
  <c r="AL24"/>
  <c r="AK24"/>
  <c r="V24"/>
  <c r="S24"/>
  <c r="AO23"/>
  <c r="AL23"/>
  <c r="AN23" s="1"/>
  <c r="AK23"/>
  <c r="T23"/>
  <c r="V23" s="1"/>
  <c r="AP23" s="1"/>
  <c r="S23"/>
  <c r="AL22"/>
  <c r="AO22" s="1"/>
  <c r="AK22"/>
  <c r="V22"/>
  <c r="T22"/>
  <c r="S22"/>
  <c r="AL21"/>
  <c r="AK21"/>
  <c r="T21"/>
  <c r="V21" s="1"/>
  <c r="S21"/>
  <c r="AL20"/>
  <c r="AN20" s="1"/>
  <c r="AK20"/>
  <c r="T20"/>
  <c r="V20" s="1"/>
  <c r="AP20" s="1"/>
  <c r="S20"/>
  <c r="AL19"/>
  <c r="AK19"/>
  <c r="AK25" s="1"/>
  <c r="AK39" s="1"/>
  <c r="T19"/>
  <c r="S19"/>
  <c r="S22" i="7" l="1"/>
  <c r="V19"/>
  <c r="W19" s="1"/>
  <c r="F16"/>
  <c r="L16"/>
  <c r="L12" s="1"/>
  <c r="R16"/>
  <c r="R12" s="1"/>
  <c r="J19"/>
  <c r="J12" s="1"/>
  <c r="P19"/>
  <c r="P12" s="1"/>
  <c r="F19"/>
  <c r="L19"/>
  <c r="R19"/>
  <c r="H22"/>
  <c r="H12" s="1"/>
  <c r="N22"/>
  <c r="N12" s="1"/>
  <c r="T22"/>
  <c r="T12" s="1"/>
  <c r="T13" s="1"/>
  <c r="I12"/>
  <c r="O12"/>
  <c r="W16"/>
  <c r="G12"/>
  <c r="M12"/>
  <c r="S12"/>
  <c r="E12"/>
  <c r="K12"/>
  <c r="Q12"/>
  <c r="W20"/>
  <c r="W14"/>
  <c r="AP21" i="6"/>
  <c r="AO31"/>
  <c r="V31"/>
  <c r="AP31" s="1"/>
  <c r="T25"/>
  <c r="T39" s="1"/>
  <c r="AO19"/>
  <c r="AL34"/>
  <c r="AO28"/>
  <c r="V19"/>
  <c r="AN25"/>
  <c r="AO21"/>
  <c r="AN21"/>
  <c r="AN34"/>
  <c r="AO20"/>
  <c r="V38"/>
  <c r="AP36"/>
  <c r="AL25"/>
  <c r="AL39" s="1"/>
  <c r="I39"/>
  <c r="O39"/>
  <c r="AL38"/>
  <c r="AO36"/>
  <c r="AO38" s="1"/>
  <c r="AN37"/>
  <c r="AN38" s="1"/>
  <c r="AN22"/>
  <c r="AP22" s="1"/>
  <c r="V27"/>
  <c r="P13" i="7" l="1"/>
  <c r="V12"/>
  <c r="W12" s="1"/>
  <c r="F12"/>
  <c r="F13" s="1"/>
  <c r="K13"/>
  <c r="M13"/>
  <c r="E13"/>
  <c r="G13"/>
  <c r="R13"/>
  <c r="J13"/>
  <c r="N13"/>
  <c r="L13"/>
  <c r="O13"/>
  <c r="H13"/>
  <c r="I13"/>
  <c r="Q13"/>
  <c r="S13"/>
  <c r="AO25" i="6"/>
  <c r="AP38"/>
  <c r="AN39"/>
  <c r="V25"/>
  <c r="V39" s="1"/>
  <c r="AP19"/>
  <c r="AP25" s="1"/>
  <c r="AP39" s="1"/>
  <c r="AP37"/>
  <c r="AP27"/>
  <c r="AP34" s="1"/>
  <c r="V34"/>
  <c r="AO34"/>
  <c r="G37" i="1"/>
  <c r="AO20"/>
  <c r="AO21"/>
  <c r="AO22"/>
  <c r="AO23"/>
  <c r="AO24"/>
  <c r="AO25"/>
  <c r="AO26"/>
  <c r="AO27"/>
  <c r="AL21"/>
  <c r="AL22"/>
  <c r="AL23"/>
  <c r="AL24"/>
  <c r="AL25"/>
  <c r="AL26"/>
  <c r="AL27"/>
  <c r="AL19"/>
  <c r="AL20"/>
  <c r="AK19"/>
  <c r="AK20"/>
  <c r="S19"/>
  <c r="S20"/>
  <c r="S21"/>
  <c r="S22"/>
  <c r="S23"/>
  <c r="S28"/>
  <c r="V31"/>
  <c r="V32"/>
  <c r="V33"/>
  <c r="V34"/>
  <c r="V35"/>
  <c r="V36"/>
  <c r="AN30"/>
  <c r="AN31"/>
  <c r="AN32"/>
  <c r="AN33"/>
  <c r="AN34"/>
  <c r="AN36"/>
  <c r="AN35"/>
  <c r="AN23"/>
  <c r="AN24"/>
  <c r="AN25"/>
  <c r="AN26"/>
  <c r="AN27"/>
  <c r="AN19"/>
  <c r="AN20"/>
  <c r="AN21"/>
  <c r="V23"/>
  <c r="V24"/>
  <c r="V25"/>
  <c r="V26"/>
  <c r="V27"/>
  <c r="F28"/>
  <c r="F14" i="5"/>
  <c r="F16" s="1"/>
  <c r="X28" i="1"/>
  <c r="F15" i="5"/>
  <c r="F37" i="1"/>
  <c r="F17" i="5"/>
  <c r="X37" i="1"/>
  <c r="F18" i="5"/>
  <c r="F19" s="1"/>
  <c r="F41" i="1"/>
  <c r="F20" i="5"/>
  <c r="F22" s="1"/>
  <c r="X41" i="1"/>
  <c r="F21" i="5"/>
  <c r="G28" i="1"/>
  <c r="G14" i="5"/>
  <c r="G16" s="1"/>
  <c r="G12" s="1"/>
  <c r="Y28" i="1"/>
  <c r="G15" i="5"/>
  <c r="G17"/>
  <c r="G19" s="1"/>
  <c r="Y37" i="1"/>
  <c r="G18" i="5"/>
  <c r="G41" i="1"/>
  <c r="G20" i="5"/>
  <c r="Y41" i="1"/>
  <c r="G21" i="5"/>
  <c r="G22"/>
  <c r="H28" i="1"/>
  <c r="H14" i="5"/>
  <c r="Z28" i="1"/>
  <c r="H15" i="5"/>
  <c r="H16"/>
  <c r="H12" s="1"/>
  <c r="H37" i="1"/>
  <c r="H17" i="5"/>
  <c r="H19" s="1"/>
  <c r="Z37" i="1"/>
  <c r="H18" i="5"/>
  <c r="H41" i="1"/>
  <c r="H20" i="5"/>
  <c r="Z41" i="1"/>
  <c r="H21" i="5"/>
  <c r="H22"/>
  <c r="I28" i="1"/>
  <c r="I14" i="5"/>
  <c r="AA28" i="1"/>
  <c r="I15" i="5"/>
  <c r="I16"/>
  <c r="I37" i="1"/>
  <c r="I17" i="5"/>
  <c r="I19" s="1"/>
  <c r="AA37" i="1"/>
  <c r="I18" i="5"/>
  <c r="I41" i="1"/>
  <c r="I20" i="5"/>
  <c r="AA41" i="1"/>
  <c r="I21" i="5"/>
  <c r="I22"/>
  <c r="J28" i="1"/>
  <c r="J14" i="5"/>
  <c r="AB28" i="1"/>
  <c r="J15" i="5"/>
  <c r="J16"/>
  <c r="J12" s="1"/>
  <c r="J37" i="1"/>
  <c r="J17" i="5"/>
  <c r="J19" s="1"/>
  <c r="AB37" i="1"/>
  <c r="J18" i="5"/>
  <c r="J41" i="1"/>
  <c r="J20" i="5"/>
  <c r="AB41" i="1"/>
  <c r="J21" i="5"/>
  <c r="J22"/>
  <c r="K28" i="1"/>
  <c r="K14" i="5"/>
  <c r="AC28" i="1"/>
  <c r="K15" i="5"/>
  <c r="K16"/>
  <c r="K37" i="1"/>
  <c r="K17" i="5"/>
  <c r="K19" s="1"/>
  <c r="AC37" i="1"/>
  <c r="K18" i="5"/>
  <c r="K41" i="1"/>
  <c r="K20" i="5"/>
  <c r="AC41" i="1"/>
  <c r="K21" i="5"/>
  <c r="K22"/>
  <c r="L28" i="1"/>
  <c r="L14" i="5"/>
  <c r="AD28" i="1"/>
  <c r="L15" i="5"/>
  <c r="L16"/>
  <c r="L12" s="1"/>
  <c r="L37" i="1"/>
  <c r="L17" i="5"/>
  <c r="L19" s="1"/>
  <c r="AD37" i="1"/>
  <c r="L18" i="5"/>
  <c r="L41" i="1"/>
  <c r="L20" i="5"/>
  <c r="AD41" i="1"/>
  <c r="L21" i="5"/>
  <c r="L22"/>
  <c r="M28" i="1"/>
  <c r="M14" i="5"/>
  <c r="AE28" i="1"/>
  <c r="M15" i="5"/>
  <c r="M16"/>
  <c r="M37" i="1"/>
  <c r="M17" i="5"/>
  <c r="M19" s="1"/>
  <c r="AE37" i="1"/>
  <c r="M18" i="5"/>
  <c r="M41" i="1"/>
  <c r="M20" i="5"/>
  <c r="AE41" i="1"/>
  <c r="M21" i="5"/>
  <c r="M22"/>
  <c r="N28" i="1"/>
  <c r="N14" i="5"/>
  <c r="AF28" i="1"/>
  <c r="N15" i="5"/>
  <c r="N16"/>
  <c r="N12" s="1"/>
  <c r="N37" i="1"/>
  <c r="N17" i="5"/>
  <c r="N19" s="1"/>
  <c r="AF37" i="1"/>
  <c r="N18" i="5"/>
  <c r="N41" i="1"/>
  <c r="N20" i="5"/>
  <c r="AF41" i="1"/>
  <c r="N21" i="5"/>
  <c r="N22"/>
  <c r="O28" i="1"/>
  <c r="O14" i="5"/>
  <c r="AG28" i="1"/>
  <c r="O15" i="5"/>
  <c r="O16"/>
  <c r="O37" i="1"/>
  <c r="O17" i="5"/>
  <c r="O19" s="1"/>
  <c r="AG37" i="1"/>
  <c r="O18" i="5"/>
  <c r="O41" i="1"/>
  <c r="O20" i="5"/>
  <c r="AG41" i="1"/>
  <c r="O21" i="5"/>
  <c r="O22"/>
  <c r="P28" i="1"/>
  <c r="P14" i="5"/>
  <c r="AH28" i="1"/>
  <c r="P15" i="5"/>
  <c r="P16"/>
  <c r="P37" i="1"/>
  <c r="P17" i="5"/>
  <c r="AH37" i="1"/>
  <c r="P18" i="5"/>
  <c r="P19" s="1"/>
  <c r="P41" i="1"/>
  <c r="P20" i="5"/>
  <c r="AH41" i="1"/>
  <c r="P21" i="5"/>
  <c r="P22" s="1"/>
  <c r="Q28" i="1"/>
  <c r="Q14" i="5"/>
  <c r="AI28" i="1"/>
  <c r="Q15" i="5"/>
  <c r="Q16"/>
  <c r="Q37" i="1"/>
  <c r="Q17" i="5"/>
  <c r="AI37" i="1"/>
  <c r="Q18" i="5"/>
  <c r="Q19" s="1"/>
  <c r="Q41" i="1"/>
  <c r="Q20" i="5"/>
  <c r="AI41" i="1"/>
  <c r="Q21" i="5"/>
  <c r="Q22" s="1"/>
  <c r="R28" i="1"/>
  <c r="R14" i="5"/>
  <c r="AJ28" i="1"/>
  <c r="R15" i="5"/>
  <c r="R16"/>
  <c r="R37" i="1"/>
  <c r="R17" i="5"/>
  <c r="AJ37" i="1"/>
  <c r="R18" i="5"/>
  <c r="R19" s="1"/>
  <c r="R41" i="1"/>
  <c r="R20" i="5"/>
  <c r="AJ41" i="1"/>
  <c r="R21" i="5"/>
  <c r="R22" s="1"/>
  <c r="S24" i="1"/>
  <c r="S25"/>
  <c r="S26"/>
  <c r="S27"/>
  <c r="S14" i="5"/>
  <c r="S16" s="1"/>
  <c r="S12" s="1"/>
  <c r="AK21" i="1"/>
  <c r="AK23"/>
  <c r="AK22"/>
  <c r="AK24"/>
  <c r="AK25"/>
  <c r="AK26"/>
  <c r="AK27"/>
  <c r="AK28"/>
  <c r="S15" i="5"/>
  <c r="S30" i="1"/>
  <c r="S31"/>
  <c r="S34"/>
  <c r="S35"/>
  <c r="S36"/>
  <c r="S33"/>
  <c r="S37"/>
  <c r="S17" i="5"/>
  <c r="AK32" i="1"/>
  <c r="AK35"/>
  <c r="AK30"/>
  <c r="AK31"/>
  <c r="AK33"/>
  <c r="AK34"/>
  <c r="AK36"/>
  <c r="AK37"/>
  <c r="S18" i="5"/>
  <c r="S19"/>
  <c r="S39" i="1"/>
  <c r="S40"/>
  <c r="S41"/>
  <c r="S20" i="5"/>
  <c r="S22" s="1"/>
  <c r="AK39" i="1"/>
  <c r="AK40"/>
  <c r="AK41"/>
  <c r="S21" i="5"/>
  <c r="T24" i="1"/>
  <c r="T23"/>
  <c r="T25"/>
  <c r="T27"/>
  <c r="T28"/>
  <c r="T14" i="5"/>
  <c r="T16" s="1"/>
  <c r="T12" s="1"/>
  <c r="T13" s="1"/>
  <c r="AL28" i="1"/>
  <c r="T15" i="5"/>
  <c r="T30" i="1"/>
  <c r="T31"/>
  <c r="T34"/>
  <c r="T35"/>
  <c r="T36"/>
  <c r="T33"/>
  <c r="T37"/>
  <c r="T17" i="5"/>
  <c r="T19" s="1"/>
  <c r="AL32" i="1"/>
  <c r="AL35"/>
  <c r="AL30"/>
  <c r="AL31"/>
  <c r="AL33"/>
  <c r="AL34"/>
  <c r="AL36"/>
  <c r="AL37"/>
  <c r="T18" i="5"/>
  <c r="T39" i="1"/>
  <c r="T40"/>
  <c r="T41"/>
  <c r="T20" i="5"/>
  <c r="T22" s="1"/>
  <c r="AL39" i="1"/>
  <c r="AL40"/>
  <c r="AL41"/>
  <c r="T21" i="5"/>
  <c r="V21" i="1"/>
  <c r="V19"/>
  <c r="V22"/>
  <c r="V28"/>
  <c r="V14" i="5"/>
  <c r="AN22" i="1"/>
  <c r="AN28"/>
  <c r="V15" i="5"/>
  <c r="V16"/>
  <c r="V12" s="1"/>
  <c r="W12" s="1"/>
  <c r="V30" i="1"/>
  <c r="V37"/>
  <c r="V17" i="5"/>
  <c r="V19" s="1"/>
  <c r="W19" s="1"/>
  <c r="AN37" i="1"/>
  <c r="V18" i="5"/>
  <c r="V39" i="1"/>
  <c r="V40"/>
  <c r="V41"/>
  <c r="V20" i="5"/>
  <c r="AN40" i="1"/>
  <c r="AN41"/>
  <c r="V21" i="5"/>
  <c r="V22"/>
  <c r="E28" i="1"/>
  <c r="E14" i="5"/>
  <c r="W28" i="1"/>
  <c r="E15" i="5"/>
  <c r="E16"/>
  <c r="E37" i="1"/>
  <c r="E17" i="5"/>
  <c r="E19" s="1"/>
  <c r="W37" i="1"/>
  <c r="E18" i="5"/>
  <c r="E41" i="1"/>
  <c r="E20" i="5"/>
  <c r="W41" i="1"/>
  <c r="E21" i="5"/>
  <c r="E22"/>
  <c r="W22"/>
  <c r="W21"/>
  <c r="W20"/>
  <c r="W18"/>
  <c r="W17"/>
  <c r="W15"/>
  <c r="W14"/>
  <c r="U21"/>
  <c r="U20"/>
  <c r="U18"/>
  <c r="U17"/>
  <c r="U15"/>
  <c r="U14"/>
  <c r="AO19" i="1"/>
  <c r="AO28"/>
  <c r="AO30"/>
  <c r="AO31"/>
  <c r="AO32"/>
  <c r="AO34"/>
  <c r="AO35"/>
  <c r="AO33"/>
  <c r="AO37"/>
  <c r="AO39"/>
  <c r="AO40"/>
  <c r="AO41"/>
  <c r="AO42"/>
  <c r="AP21"/>
  <c r="AP24"/>
  <c r="AP23"/>
  <c r="AP22"/>
  <c r="AP25"/>
  <c r="AP26"/>
  <c r="AP27"/>
  <c r="AP19"/>
  <c r="AP28"/>
  <c r="AP30"/>
  <c r="AP31"/>
  <c r="AP34"/>
  <c r="AP35"/>
  <c r="AP33"/>
  <c r="AP37"/>
  <c r="AP39"/>
  <c r="AP40"/>
  <c r="AP41"/>
  <c r="AP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E42"/>
  <c r="U19" i="5"/>
  <c r="U16"/>
  <c r="U22"/>
  <c r="S13" l="1"/>
  <c r="P12"/>
  <c r="P13" s="1"/>
  <c r="N13"/>
  <c r="L13"/>
  <c r="J13"/>
  <c r="H13"/>
  <c r="Q12"/>
  <c r="Q13" s="1"/>
  <c r="G13"/>
  <c r="F12"/>
  <c r="F13" s="1"/>
  <c r="E12"/>
  <c r="E13" s="1"/>
  <c r="R12"/>
  <c r="R13" s="1"/>
  <c r="O12"/>
  <c r="O13" s="1"/>
  <c r="M12"/>
  <c r="M13" s="1"/>
  <c r="K12"/>
  <c r="K13" s="1"/>
  <c r="I12"/>
  <c r="I13" s="1"/>
  <c r="W16"/>
  <c r="AO39" i="6"/>
</calcChain>
</file>

<file path=xl/sharedStrings.xml><?xml version="1.0" encoding="utf-8"?>
<sst xmlns="http://schemas.openxmlformats.org/spreadsheetml/2006/main" count="312" uniqueCount="109">
  <si>
    <t>samokształcenie</t>
  </si>
  <si>
    <t>forma zakończenia semestru</t>
  </si>
  <si>
    <t>punkty ECTS</t>
  </si>
  <si>
    <t>………………………………………………</t>
  </si>
  <si>
    <t>Sporządził</t>
  </si>
  <si>
    <t>data i podpis Dziekana Wydziału</t>
  </si>
  <si>
    <t>Przedmiot</t>
  </si>
  <si>
    <t>Uzgodniono z Samorządem</t>
  </si>
  <si>
    <t>ogólna liczba godzin dydaktycznych</t>
  </si>
  <si>
    <t>SUMA GODZIN DYDAKTYCZNYCH</t>
  </si>
  <si>
    <t>SUMA PUNKTÓW ECTS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</si>
  <si>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</si>
  <si>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</si>
  <si>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</si>
  <si>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</si>
  <si>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</si>
  <si>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</si>
  <si>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</si>
  <si>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</si>
  <si>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</si>
  <si>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</si>
  <si>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</si>
  <si>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</si>
  <si>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</si>
  <si>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</si>
  <si>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Wydział </t>
    </r>
    <r>
      <rPr>
        <b/>
        <sz val="11"/>
        <rFont val="Arial"/>
        <family val="2"/>
        <charset val="238"/>
      </rPr>
      <t>Nauk o Zdrowiu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</si>
  <si>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</si>
  <si>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</si>
  <si>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zal / oc</t>
  </si>
  <si>
    <t>Suma</t>
  </si>
  <si>
    <t>Zespół Programowy na kierunku Fizjoterapia</t>
  </si>
  <si>
    <t>ćwiczenia audytoryjne (CA)</t>
  </si>
  <si>
    <t>Rodzaj zajęć</t>
  </si>
  <si>
    <t>kierunkowy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</si>
  <si>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</si>
  <si>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</si>
  <si>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RAZEM</t>
  </si>
  <si>
    <t>ROK</t>
  </si>
  <si>
    <t>MODUŁ/GRUPA PRZEDMIOTÓW</t>
  </si>
  <si>
    <t>ilość egzaminów</t>
  </si>
  <si>
    <t>punkty ECTS [ilość]</t>
  </si>
  <si>
    <t>Opracował: mgr inż. Sławomir Jarząb</t>
  </si>
  <si>
    <r>
      <t xml:space="preserve">Wydział </t>
    </r>
    <r>
      <rPr>
        <b/>
        <sz val="10"/>
        <rFont val="Calibri"/>
        <family val="2"/>
        <charset val="238"/>
      </rPr>
      <t>Nauk o Zdrowiu</t>
    </r>
  </si>
  <si>
    <r>
      <t xml:space="preserve">Kierunek </t>
    </r>
    <r>
      <rPr>
        <b/>
        <sz val="10"/>
        <rFont val="Calibri"/>
        <family val="2"/>
        <charset val="238"/>
      </rPr>
      <t>Fizjoterapia</t>
    </r>
  </si>
  <si>
    <r>
      <t xml:space="preserve">Forma studiów </t>
    </r>
    <r>
      <rPr>
        <b/>
        <sz val="10"/>
        <rFont val="Calibri"/>
        <family val="2"/>
        <charset val="238"/>
      </rPr>
      <t>stacjonarna</t>
    </r>
  </si>
  <si>
    <r>
      <t xml:space="preserve">Studia </t>
    </r>
    <r>
      <rPr>
        <b/>
        <sz val="10"/>
        <rFont val="Calibri"/>
        <family val="2"/>
        <charset val="238"/>
      </rPr>
      <t>jednolite magisterskie</t>
    </r>
  </si>
  <si>
    <t>Statystyki główne (cykl 2017-2022)</t>
  </si>
  <si>
    <t>AUTORSKA OFERTA UCZELNI na cykl 2017-2022 uchwalony przez Radę Wydziału w dniu …………………..</t>
  </si>
  <si>
    <r>
      <t xml:space="preserve">Cykl </t>
    </r>
    <r>
      <rPr>
        <b/>
        <sz val="11"/>
        <rFont val="Arial"/>
        <family val="2"/>
        <charset val="238"/>
      </rPr>
      <t>2017-2022</t>
    </r>
  </si>
  <si>
    <t>semestr zimowy</t>
  </si>
  <si>
    <t>semestr letni</t>
  </si>
  <si>
    <r>
      <t>Specjalność</t>
    </r>
    <r>
      <rPr>
        <b/>
        <sz val="11"/>
        <rFont val="Arial"/>
        <family val="2"/>
        <charset val="238"/>
      </rPr>
      <t xml:space="preserve"> Fizjoterapia w chorobach cywilizacyjnych</t>
    </r>
  </si>
  <si>
    <t>ROK 3</t>
  </si>
  <si>
    <t>ROK 4</t>
  </si>
  <si>
    <r>
      <t xml:space="preserve">Cykl </t>
    </r>
    <r>
      <rPr>
        <b/>
        <sz val="10"/>
        <rFont val="Calibri"/>
        <family val="2"/>
        <charset val="238"/>
      </rPr>
      <t>2017-2022</t>
    </r>
  </si>
  <si>
    <r>
      <t>Specjalność</t>
    </r>
    <r>
      <rPr>
        <b/>
        <sz val="10"/>
        <rFont val="Calibri"/>
        <family val="2"/>
        <charset val="238"/>
      </rPr>
      <t xml:space="preserve"> Fizjoterapia w chorobach cywilizacyjnych</t>
    </r>
  </si>
  <si>
    <t>semestr 5</t>
  </si>
  <si>
    <t>semestr 6</t>
  </si>
  <si>
    <t>semestr 7</t>
  </si>
  <si>
    <t>semestr 8</t>
  </si>
  <si>
    <t>semestr 9</t>
  </si>
  <si>
    <t>semestr 10</t>
  </si>
  <si>
    <t>OGÓŁEM [%]</t>
  </si>
  <si>
    <t>OGÓŁEM [ilość]</t>
  </si>
  <si>
    <t>ROK 5</t>
  </si>
  <si>
    <t>punkty ECTS [% w stosunku do całości]</t>
  </si>
  <si>
    <t>Choroby cywilizacyjne 1</t>
  </si>
  <si>
    <t>Choroby cywilizacyjne 2</t>
  </si>
  <si>
    <t>Metody walki z bólem w fizjoterapii</t>
  </si>
  <si>
    <t>Problematyka chorób neurologicznych</t>
  </si>
  <si>
    <t>Podstawy medycyny sportowej</t>
  </si>
  <si>
    <t>Fizjoterapia w zespołach metabolicznych</t>
  </si>
  <si>
    <t>Schorzenia narządu ruchu - reumatologia</t>
  </si>
  <si>
    <t>Masaż w chorobach wewnętrznych</t>
  </si>
  <si>
    <t>Diagnostyka i terapia zespołów bólowych kręgosłupa oraz stawów obwodowych</t>
  </si>
  <si>
    <t>Zaburzenia psychiczne XXI wieku</t>
  </si>
  <si>
    <t>Kompleksowa terapia przeciwobrzękowa</t>
  </si>
  <si>
    <t>Zagrożenia cywilizacyjne układu ruchu - fizjoprofilaktyka i poradnictwo ergonomiczne</t>
  </si>
  <si>
    <t>Onkologia - wyzwanie medycyny, psychologii i fizjoterapii</t>
  </si>
  <si>
    <t>Sport w ujęciu urbanizacyjnym - urazy, profilaktyka, fizjoterapia</t>
  </si>
  <si>
    <t>Interpetacja badań labolatoryjnych</t>
  </si>
  <si>
    <t>Fizjoprofilaktyka i terapia schorzeń urologicznych</t>
  </si>
  <si>
    <t>Trening terapeutyczny w ujęciu chorób cywilizacyjnych 1</t>
  </si>
  <si>
    <t>Trening terapeutyczny w ujęciu chorób cywilizacyjnych 2</t>
  </si>
  <si>
    <r>
      <t>Specjalność</t>
    </r>
    <r>
      <rPr>
        <b/>
        <sz val="11"/>
        <rFont val="Arial"/>
        <family val="2"/>
        <charset val="238"/>
      </rPr>
      <t xml:space="preserve"> Fizjoterapia pediatryczna</t>
    </r>
  </si>
  <si>
    <t>Rozwój psychomotoryczny dziecka</t>
  </si>
  <si>
    <t xml:space="preserve">Diagnostyka obrazowa w pediatrii </t>
  </si>
  <si>
    <t xml:space="preserve">Metody wspomagające w rehabilitacji  pediatrycznej  </t>
  </si>
  <si>
    <t>Rehabilitacja w zaburzeniach okresu okołoporodowego</t>
  </si>
  <si>
    <t>Współczesne metody leczenia skolioz</t>
  </si>
  <si>
    <t xml:space="preserve">Masaż w rehabilitacji pediatrycznej </t>
  </si>
  <si>
    <t>Fizykoterapia w rehabilitacji pediatrycznej</t>
  </si>
  <si>
    <t xml:space="preserve">Metody specjalne fizjoterapii w pediatrii </t>
  </si>
  <si>
    <t>Rehabilitacja dzieci z mózgowym porażeniem dziecięcym</t>
  </si>
  <si>
    <t>Dziecko niepełnosprawne w rodzinie</t>
  </si>
  <si>
    <t xml:space="preserve">Rehabilitacja dzieci w wodzie </t>
  </si>
  <si>
    <t>Rehabilitacja dzieci z chorobami narządów wewnętrznych</t>
  </si>
  <si>
    <r>
      <t xml:space="preserve"> </t>
    </r>
    <r>
      <rPr>
        <sz val="10"/>
        <color rgb="FF00B050"/>
        <rFont val="Arial"/>
        <family val="2"/>
        <charset val="238"/>
      </rPr>
      <t>ok., to drugie</t>
    </r>
  </si>
  <si>
    <t xml:space="preserve"> </t>
  </si>
  <si>
    <t>Rehabilitacja w zaburzeniach psychicznych u dzieci i młodzieży</t>
  </si>
  <si>
    <t>Kompendium fizjoterapii pediatrycznej</t>
  </si>
  <si>
    <r>
      <t xml:space="preserve">Wydział </t>
    </r>
    <r>
      <rPr>
        <b/>
        <sz val="10"/>
        <rFont val="Calibri"/>
        <family val="2"/>
        <charset val="238"/>
        <scheme val="minor"/>
      </rPr>
      <t>Nauk o Zdrowiu</t>
    </r>
  </si>
  <si>
    <r>
      <t xml:space="preserve">Kierunek </t>
    </r>
    <r>
      <rPr>
        <b/>
        <sz val="10"/>
        <rFont val="Calibri"/>
        <family val="2"/>
        <charset val="238"/>
        <scheme val="minor"/>
      </rPr>
      <t>Fizjoterapia</t>
    </r>
  </si>
  <si>
    <r>
      <t xml:space="preserve">Cykl </t>
    </r>
    <r>
      <rPr>
        <b/>
        <sz val="10"/>
        <rFont val="Calibri"/>
        <family val="2"/>
        <charset val="238"/>
        <scheme val="minor"/>
      </rPr>
      <t>2017-2022</t>
    </r>
  </si>
  <si>
    <r>
      <t xml:space="preserve">Forma studiów </t>
    </r>
    <r>
      <rPr>
        <b/>
        <sz val="10"/>
        <rFont val="Calibri"/>
        <family val="2"/>
        <charset val="238"/>
        <scheme val="minor"/>
      </rPr>
      <t>stacjonarna</t>
    </r>
  </si>
  <si>
    <r>
      <t xml:space="preserve">Studia </t>
    </r>
    <r>
      <rPr>
        <b/>
        <sz val="10"/>
        <rFont val="Calibri"/>
        <family val="2"/>
        <charset val="238"/>
        <scheme val="minor"/>
      </rPr>
      <t>jednolite magisterskie</t>
    </r>
  </si>
  <si>
    <r>
      <t>Specjalność</t>
    </r>
    <r>
      <rPr>
        <b/>
        <sz val="10"/>
        <rFont val="Calibri"/>
        <family val="2"/>
        <charset val="238"/>
        <scheme val="minor"/>
      </rPr>
      <t xml:space="preserve"> Fizjoterapia pediatryczna</t>
    </r>
  </si>
  <si>
    <t>4E</t>
  </si>
  <si>
    <t>2E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</si>
</sst>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8"/>
      <name val="Calibri"/>
      <family val="2"/>
      <charset val="238"/>
    </font>
    <font>
      <i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Calibri"/>
      <family val="2"/>
      <charset val="238"/>
    </font>
    <font>
      <sz val="8"/>
      <name val="Arial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1" fontId="1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textRotation="90"/>
    </xf>
    <xf numFmtId="1" fontId="2" fillId="0" borderId="19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10" fillId="0" borderId="0" xfId="0" applyFont="1"/>
    <xf numFmtId="0" fontId="10" fillId="2" borderId="21" xfId="0" applyFont="1" applyFill="1" applyBorder="1" applyAlignment="1">
      <alignment horizontal="left" vertical="center"/>
    </xf>
    <xf numFmtId="1" fontId="10" fillId="0" borderId="8" xfId="0" applyNumberFormat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right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1" fontId="10" fillId="0" borderId="24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textRotation="90"/>
    </xf>
    <xf numFmtId="0" fontId="10" fillId="3" borderId="31" xfId="0" applyFont="1" applyFill="1" applyBorder="1" applyAlignment="1">
      <alignment horizontal="center" textRotation="90"/>
    </xf>
    <xf numFmtId="0" fontId="11" fillId="3" borderId="31" xfId="0" applyFont="1" applyFill="1" applyBorder="1" applyAlignment="1">
      <alignment horizontal="center" textRotation="90"/>
    </xf>
    <xf numFmtId="0" fontId="10" fillId="3" borderId="32" xfId="0" applyFont="1" applyFill="1" applyBorder="1" applyAlignment="1">
      <alignment horizontal="center" textRotation="90"/>
    </xf>
    <xf numFmtId="1" fontId="10" fillId="0" borderId="0" xfId="0" applyNumberFormat="1" applyFont="1"/>
    <xf numFmtId="0" fontId="13" fillId="3" borderId="33" xfId="0" applyFont="1" applyFill="1" applyBorder="1" applyAlignment="1">
      <alignment horizontal="left" vertical="center"/>
    </xf>
    <xf numFmtId="164" fontId="10" fillId="2" borderId="28" xfId="0" applyNumberFormat="1" applyFont="1" applyFill="1" applyBorder="1" applyAlignment="1">
      <alignment horizontal="center" vertical="center"/>
    </xf>
    <xf numFmtId="2" fontId="10" fillId="2" borderId="28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" fontId="10" fillId="2" borderId="34" xfId="0" applyNumberFormat="1" applyFont="1" applyFill="1" applyBorder="1" applyAlignment="1">
      <alignment horizontal="center" vertical="center"/>
    </xf>
    <xf numFmtId="2" fontId="10" fillId="0" borderId="21" xfId="0" applyNumberFormat="1" applyFont="1" applyBorder="1"/>
    <xf numFmtId="2" fontId="10" fillId="0" borderId="20" xfId="0" applyNumberFormat="1" applyFont="1" applyBorder="1"/>
    <xf numFmtId="0" fontId="10" fillId="2" borderId="35" xfId="0" applyFont="1" applyFill="1" applyBorder="1"/>
    <xf numFmtId="2" fontId="10" fillId="2" borderId="9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15" fillId="0" borderId="0" xfId="0" applyFont="1"/>
    <xf numFmtId="1" fontId="2" fillId="0" borderId="6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3" fillId="0" borderId="0" xfId="0" applyFont="1"/>
    <xf numFmtId="0" fontId="1" fillId="0" borderId="0" xfId="0" applyFont="1" applyFill="1" applyBorder="1"/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 wrapText="1"/>
    </xf>
    <xf numFmtId="0" fontId="17" fillId="3" borderId="25" xfId="0" applyFont="1" applyFill="1" applyBorder="1" applyAlignment="1">
      <alignment horizontal="left" vertical="center"/>
    </xf>
    <xf numFmtId="0" fontId="10" fillId="2" borderId="40" xfId="0" applyFont="1" applyFill="1" applyBorder="1" applyAlignment="1">
      <alignment horizontal="left" vertical="center"/>
    </xf>
    <xf numFmtId="0" fontId="10" fillId="2" borderId="41" xfId="0" applyFont="1" applyFill="1" applyBorder="1" applyAlignment="1">
      <alignment horizontal="left" vertical="center"/>
    </xf>
    <xf numFmtId="2" fontId="10" fillId="0" borderId="37" xfId="0" applyNumberFormat="1" applyFont="1" applyBorder="1"/>
    <xf numFmtId="2" fontId="10" fillId="0" borderId="38" xfId="0" applyNumberFormat="1" applyFont="1" applyBorder="1"/>
    <xf numFmtId="1" fontId="10" fillId="2" borderId="30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1" fontId="10" fillId="2" borderId="42" xfId="0" applyNumberFormat="1" applyFont="1" applyFill="1" applyBorder="1" applyAlignment="1">
      <alignment horizontal="center" vertical="center"/>
    </xf>
    <xf numFmtId="1" fontId="10" fillId="2" borderId="43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1" fontId="10" fillId="2" borderId="45" xfId="0" applyNumberFormat="1" applyFont="1" applyFill="1" applyBorder="1" applyAlignment="1">
      <alignment horizontal="center" vertical="center"/>
    </xf>
    <xf numFmtId="1" fontId="10" fillId="0" borderId="46" xfId="0" applyNumberFormat="1" applyFont="1" applyBorder="1" applyAlignment="1">
      <alignment horizontal="center" vertical="center"/>
    </xf>
    <xf numFmtId="1" fontId="10" fillId="0" borderId="47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1" fillId="0" borderId="0" xfId="0" applyNumberFormat="1" applyFont="1"/>
    <xf numFmtId="0" fontId="1" fillId="0" borderId="59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1" fontId="0" fillId="0" borderId="0" xfId="0" applyNumberFormat="1"/>
    <xf numFmtId="0" fontId="0" fillId="0" borderId="0" xfId="0" applyAlignment="1">
      <alignment horizontal="center"/>
    </xf>
    <xf numFmtId="0" fontId="22" fillId="0" borderId="0" xfId="0" applyFont="1"/>
    <xf numFmtId="0" fontId="23" fillId="0" borderId="0" xfId="0" applyFont="1"/>
    <xf numFmtId="0" fontId="23" fillId="4" borderId="25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textRotation="90"/>
    </xf>
    <xf numFmtId="0" fontId="22" fillId="4" borderId="31" xfId="0" applyFont="1" applyFill="1" applyBorder="1" applyAlignment="1">
      <alignment horizontal="center" textRotation="90"/>
    </xf>
    <xf numFmtId="0" fontId="24" fillId="4" borderId="31" xfId="0" applyFont="1" applyFill="1" applyBorder="1" applyAlignment="1">
      <alignment horizontal="center" textRotation="90"/>
    </xf>
    <xf numFmtId="0" fontId="22" fillId="4" borderId="32" xfId="0" applyFont="1" applyFill="1" applyBorder="1" applyAlignment="1">
      <alignment horizontal="center" textRotation="90"/>
    </xf>
    <xf numFmtId="0" fontId="25" fillId="4" borderId="25" xfId="0" applyFont="1" applyFill="1" applyBorder="1" applyAlignment="1">
      <alignment horizontal="left" vertical="center"/>
    </xf>
    <xf numFmtId="0" fontId="23" fillId="4" borderId="33" xfId="0" applyFont="1" applyFill="1" applyBorder="1" applyAlignment="1">
      <alignment horizontal="left" vertical="center"/>
    </xf>
    <xf numFmtId="1" fontId="22" fillId="5" borderId="28" xfId="0" applyNumberFormat="1" applyFont="1" applyFill="1" applyBorder="1" applyAlignment="1">
      <alignment horizontal="center" vertical="center"/>
    </xf>
    <xf numFmtId="164" fontId="22" fillId="5" borderId="9" xfId="0" applyNumberFormat="1" applyFont="1" applyFill="1" applyBorder="1" applyAlignment="1">
      <alignment horizontal="center" vertical="center"/>
    </xf>
    <xf numFmtId="2" fontId="22" fillId="5" borderId="28" xfId="0" applyNumberFormat="1" applyFont="1" applyFill="1" applyBorder="1" applyAlignment="1">
      <alignment horizontal="center" vertical="center"/>
    </xf>
    <xf numFmtId="164" fontId="22" fillId="5" borderId="28" xfId="0" applyNumberFormat="1" applyFont="1" applyFill="1" applyBorder="1" applyAlignment="1">
      <alignment horizontal="center" vertical="center"/>
    </xf>
    <xf numFmtId="164" fontId="22" fillId="5" borderId="25" xfId="0" applyNumberFormat="1" applyFont="1" applyFill="1" applyBorder="1" applyAlignment="1">
      <alignment horizontal="center" vertical="center"/>
    </xf>
    <xf numFmtId="0" fontId="22" fillId="5" borderId="35" xfId="0" applyFont="1" applyFill="1" applyBorder="1"/>
    <xf numFmtId="0" fontId="22" fillId="5" borderId="19" xfId="0" applyFont="1" applyFill="1" applyBorder="1" applyAlignment="1">
      <alignment horizontal="left" vertical="center"/>
    </xf>
    <xf numFmtId="1" fontId="22" fillId="0" borderId="24" xfId="0" applyNumberFormat="1" applyFont="1" applyBorder="1" applyAlignment="1">
      <alignment horizontal="center" vertical="center"/>
    </xf>
    <xf numFmtId="2" fontId="22" fillId="0" borderId="20" xfId="0" applyNumberFormat="1" applyFont="1" applyBorder="1"/>
    <xf numFmtId="0" fontId="22" fillId="5" borderId="21" xfId="0" applyFont="1" applyFill="1" applyBorder="1" applyAlignment="1">
      <alignment horizontal="left" vertical="center"/>
    </xf>
    <xf numFmtId="1" fontId="22" fillId="0" borderId="8" xfId="0" applyNumberFormat="1" applyFont="1" applyBorder="1" applyAlignment="1">
      <alignment horizontal="center" vertical="center"/>
    </xf>
    <xf numFmtId="2" fontId="22" fillId="0" borderId="21" xfId="0" applyNumberFormat="1" applyFont="1" applyBorder="1"/>
    <xf numFmtId="0" fontId="27" fillId="5" borderId="9" xfId="0" applyFont="1" applyFill="1" applyBorder="1" applyAlignment="1">
      <alignment horizontal="right" vertical="center"/>
    </xf>
    <xf numFmtId="1" fontId="22" fillId="5" borderId="22" xfId="0" applyNumberFormat="1" applyFont="1" applyFill="1" applyBorder="1" applyAlignment="1">
      <alignment horizontal="center" vertical="center"/>
    </xf>
    <xf numFmtId="1" fontId="22" fillId="5" borderId="23" xfId="0" applyNumberFormat="1" applyFont="1" applyFill="1" applyBorder="1" applyAlignment="1">
      <alignment horizontal="center" vertical="center"/>
    </xf>
    <xf numFmtId="1" fontId="22" fillId="5" borderId="34" xfId="0" applyNumberFormat="1" applyFont="1" applyFill="1" applyBorder="1" applyAlignment="1">
      <alignment horizontal="center" vertical="center"/>
    </xf>
    <xf numFmtId="2" fontId="22" fillId="5" borderId="9" xfId="0" applyNumberFormat="1" applyFont="1" applyFill="1" applyBorder="1"/>
    <xf numFmtId="1" fontId="22" fillId="5" borderId="30" xfId="0" applyNumberFormat="1" applyFont="1" applyFill="1" applyBorder="1" applyAlignment="1">
      <alignment horizontal="center" vertical="center"/>
    </xf>
    <xf numFmtId="1" fontId="22" fillId="5" borderId="31" xfId="0" applyNumberFormat="1" applyFont="1" applyFill="1" applyBorder="1" applyAlignment="1">
      <alignment horizontal="center" vertical="center"/>
    </xf>
    <xf numFmtId="1" fontId="22" fillId="5" borderId="42" xfId="0" applyNumberFormat="1" applyFont="1" applyFill="1" applyBorder="1" applyAlignment="1">
      <alignment horizontal="center" vertical="center"/>
    </xf>
    <xf numFmtId="0" fontId="22" fillId="5" borderId="40" xfId="0" applyFont="1" applyFill="1" applyBorder="1" applyAlignment="1">
      <alignment horizontal="left" vertical="center"/>
    </xf>
    <xf numFmtId="1" fontId="22" fillId="0" borderId="26" xfId="0" applyNumberFormat="1" applyFont="1" applyBorder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1" fontId="22" fillId="0" borderId="46" xfId="0" applyNumberFormat="1" applyFont="1" applyBorder="1" applyAlignment="1">
      <alignment horizontal="center" vertical="center"/>
    </xf>
    <xf numFmtId="2" fontId="22" fillId="0" borderId="37" xfId="0" applyNumberFormat="1" applyFont="1" applyBorder="1"/>
    <xf numFmtId="0" fontId="22" fillId="5" borderId="41" xfId="0" applyFont="1" applyFill="1" applyBorder="1" applyAlignment="1">
      <alignment horizontal="left" vertical="center"/>
    </xf>
    <xf numFmtId="1" fontId="22" fillId="0" borderId="27" xfId="0" applyNumberFormat="1" applyFont="1" applyBorder="1" applyAlignment="1">
      <alignment horizontal="center" vertical="center"/>
    </xf>
    <xf numFmtId="1" fontId="22" fillId="0" borderId="29" xfId="0" applyNumberFormat="1" applyFont="1" applyBorder="1" applyAlignment="1">
      <alignment horizontal="center" vertical="center"/>
    </xf>
    <xf numFmtId="1" fontId="22" fillId="0" borderId="47" xfId="0" applyNumberFormat="1" applyFont="1" applyBorder="1" applyAlignment="1">
      <alignment horizontal="center" vertical="center"/>
    </xf>
    <xf numFmtId="2" fontId="22" fillId="0" borderId="38" xfId="0" applyNumberFormat="1" applyFont="1" applyBorder="1"/>
    <xf numFmtId="1" fontId="22" fillId="5" borderId="43" xfId="0" applyNumberFormat="1" applyFont="1" applyFill="1" applyBorder="1" applyAlignment="1">
      <alignment horizontal="center" vertical="center"/>
    </xf>
    <xf numFmtId="1" fontId="22" fillId="5" borderId="44" xfId="0" applyNumberFormat="1" applyFont="1" applyFill="1" applyBorder="1" applyAlignment="1">
      <alignment horizontal="center" vertical="center"/>
    </xf>
    <xf numFmtId="1" fontId="22" fillId="5" borderId="45" xfId="0" applyNumberFormat="1" applyFont="1" applyFill="1" applyBorder="1" applyAlignment="1">
      <alignment horizontal="center" vertical="center"/>
    </xf>
    <xf numFmtId="1" fontId="22" fillId="0" borderId="0" xfId="0" applyNumberFormat="1" applyFont="1"/>
    <xf numFmtId="0" fontId="2" fillId="0" borderId="25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53" xfId="0" applyFont="1" applyBorder="1" applyAlignment="1">
      <alignment horizontal="center" textRotation="90"/>
    </xf>
    <xf numFmtId="0" fontId="2" fillId="0" borderId="54" xfId="0" applyFont="1" applyBorder="1" applyAlignment="1">
      <alignment horizontal="center" textRotation="90"/>
    </xf>
    <xf numFmtId="0" fontId="2" fillId="0" borderId="55" xfId="0" applyFont="1" applyBorder="1" applyAlignment="1">
      <alignment horizontal="center" textRotation="90"/>
    </xf>
    <xf numFmtId="0" fontId="2" fillId="0" borderId="56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1" fillId="0" borderId="5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48" xfId="0" applyNumberFormat="1" applyFont="1" applyBorder="1" applyAlignment="1">
      <alignment horizontal="center" vertical="center"/>
    </xf>
    <xf numFmtId="164" fontId="16" fillId="0" borderId="33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9" fillId="0" borderId="49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9" fillId="0" borderId="51" xfId="0" applyFont="1" applyBorder="1" applyAlignment="1">
      <alignment horizontal="right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60" xfId="0" applyFont="1" applyBorder="1" applyAlignment="1">
      <alignment horizontal="right" vertical="center"/>
    </xf>
    <xf numFmtId="0" fontId="9" fillId="0" borderId="61" xfId="0" applyFont="1" applyBorder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0" fontId="1" fillId="0" borderId="43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textRotation="90"/>
    </xf>
    <xf numFmtId="0" fontId="26" fillId="4" borderId="55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3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2619375</xdr:colOff>
      <xdr:row>5</xdr:row>
      <xdr:rowOff>142875</xdr:rowOff>
    </xdr:to>
    <xdr:pic>
      <xdr:nvPicPr>
        <xdr:cNvPr id="2049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676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1847850</xdr:colOff>
      <xdr:row>5</xdr:row>
      <xdr:rowOff>66675</xdr:rowOff>
    </xdr:to>
    <xdr:pic>
      <xdr:nvPicPr>
        <xdr:cNvPr id="1025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19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1750219</xdr:colOff>
      <xdr:row>5</xdr:row>
      <xdr:rowOff>145595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0532" y="0"/>
          <a:ext cx="2808906" cy="97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586227</xdr:colOff>
      <xdr:row>5</xdr:row>
      <xdr:rowOff>69395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15177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/AppData/Local/Temp/za&#322;_4c_1630_cykl_2017-2022_PLAN_STUDIO&#769;W_stcj_PED-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diatria"/>
      <sheetName val="statystyki"/>
    </sheetNames>
    <sheetDataSet>
      <sheetData sheetId="0">
        <row r="25">
          <cell r="E25">
            <v>30</v>
          </cell>
          <cell r="F25">
            <v>0</v>
          </cell>
          <cell r="G25">
            <v>30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30</v>
          </cell>
          <cell r="S25">
            <v>60</v>
          </cell>
          <cell r="T25">
            <v>90</v>
          </cell>
          <cell r="U25">
            <v>0</v>
          </cell>
          <cell r="V25">
            <v>3</v>
          </cell>
          <cell r="W25">
            <v>100</v>
          </cell>
          <cell r="X25">
            <v>0</v>
          </cell>
          <cell r="Y25">
            <v>100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100</v>
          </cell>
          <cell r="AK25">
            <v>200</v>
          </cell>
          <cell r="AL25">
            <v>300</v>
          </cell>
          <cell r="AM25">
            <v>0</v>
          </cell>
          <cell r="AN25">
            <v>10</v>
          </cell>
        </row>
        <row r="34">
          <cell r="E34">
            <v>90</v>
          </cell>
          <cell r="F34">
            <v>0</v>
          </cell>
          <cell r="G34">
            <v>90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100</v>
          </cell>
          <cell r="S34">
            <v>180</v>
          </cell>
          <cell r="T34">
            <v>280</v>
          </cell>
          <cell r="U34">
            <v>0</v>
          </cell>
          <cell r="V34">
            <v>9</v>
          </cell>
          <cell r="W34">
            <v>30</v>
          </cell>
          <cell r="X34">
            <v>0</v>
          </cell>
          <cell r="Y34">
            <v>30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30</v>
          </cell>
          <cell r="AK34">
            <v>60</v>
          </cell>
          <cell r="AL34">
            <v>90</v>
          </cell>
          <cell r="AM34">
            <v>0</v>
          </cell>
          <cell r="AN34">
            <v>3</v>
          </cell>
        </row>
        <row r="38">
          <cell r="E38">
            <v>20</v>
          </cell>
          <cell r="F38">
            <v>0</v>
          </cell>
          <cell r="G38">
            <v>20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20</v>
          </cell>
          <cell r="S38">
            <v>40</v>
          </cell>
          <cell r="T38">
            <v>60</v>
          </cell>
          <cell r="U38">
            <v>0</v>
          </cell>
          <cell r="V38">
            <v>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6:AP51"/>
  <sheetViews>
    <sheetView showZeros="0" tabSelected="1" zoomScale="75" zoomScaleNormal="85" zoomScaleSheetLayoutView="100" zoomScalePageLayoutView="90" workbookViewId="0">
      <selection activeCell="A3" sqref="A3"/>
    </sheetView>
  </sheetViews>
  <sheetFormatPr defaultColWidth="8.85546875" defaultRowHeight="12.75"/>
  <cols>
    <col min="1" max="1" width="4.42578125" style="24" customWidth="1"/>
    <col min="2" max="2" width="4.28515625" style="24" customWidth="1"/>
    <col min="3" max="3" width="11.7109375" style="24" bestFit="1" customWidth="1"/>
    <col min="4" max="4" width="59.5703125" style="24" customWidth="1"/>
    <col min="5" max="20" width="4.85546875" style="24" customWidth="1"/>
    <col min="21" max="21" width="6.140625" style="24" bestFit="1" customWidth="1"/>
    <col min="22" max="38" width="4.85546875" style="24" customWidth="1"/>
    <col min="39" max="39" width="6.140625" style="24" bestFit="1" customWidth="1"/>
    <col min="40" max="40" width="4.85546875" style="24" customWidth="1"/>
    <col min="41" max="42" width="5.7109375" style="24" customWidth="1"/>
    <col min="43" max="16384" width="8.85546875" style="24"/>
  </cols>
  <sheetData>
    <row r="6" spans="2:42" s="2" customFormat="1" ht="20.100000000000001" customHeight="1">
      <c r="B6" s="184" t="s">
        <v>47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2:42" s="2" customFormat="1" ht="20.100000000000001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9" spans="2:42" s="3" customFormat="1" ht="15" customHeight="1">
      <c r="B9" s="3" t="s">
        <v>25</v>
      </c>
    </row>
    <row r="10" spans="2:42" s="3" customFormat="1" ht="15" customHeight="1">
      <c r="B10" s="3" t="s">
        <v>24</v>
      </c>
    </row>
    <row r="11" spans="2:42" s="3" customFormat="1" ht="15" customHeight="1">
      <c r="B11" s="3" t="s">
        <v>48</v>
      </c>
    </row>
    <row r="12" spans="2:42" s="3" customFormat="1" ht="15" customHeight="1">
      <c r="B12" s="3" t="s">
        <v>26</v>
      </c>
    </row>
    <row r="13" spans="2:42" ht="15" customHeight="1">
      <c r="B13" s="3" t="s">
        <v>35</v>
      </c>
      <c r="C13" s="3"/>
    </row>
    <row r="14" spans="2:42" ht="15">
      <c r="B14" s="3" t="s">
        <v>51</v>
      </c>
    </row>
    <row r="15" spans="2:42" ht="13.5" thickBot="1"/>
    <row r="16" spans="2:42" ht="17.25" customHeight="1" thickBot="1">
      <c r="B16" s="171" t="s">
        <v>27</v>
      </c>
      <c r="C16" s="185" t="s">
        <v>32</v>
      </c>
      <c r="D16" s="173" t="s">
        <v>6</v>
      </c>
      <c r="E16" s="175" t="s">
        <v>49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7"/>
      <c r="W16" s="175" t="s">
        <v>50</v>
      </c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7"/>
      <c r="AO16" s="166" t="s">
        <v>9</v>
      </c>
      <c r="AP16" s="168" t="s">
        <v>10</v>
      </c>
    </row>
    <row r="17" spans="1:42" ht="243" customHeight="1" thickBot="1">
      <c r="B17" s="172"/>
      <c r="C17" s="186"/>
      <c r="D17" s="174"/>
      <c r="E17" s="6" t="s">
        <v>11</v>
      </c>
      <c r="F17" s="7" t="s">
        <v>12</v>
      </c>
      <c r="G17" s="8" t="s">
        <v>31</v>
      </c>
      <c r="H17" s="8" t="s">
        <v>14</v>
      </c>
      <c r="I17" s="8" t="s">
        <v>15</v>
      </c>
      <c r="J17" s="8" t="s">
        <v>16</v>
      </c>
      <c r="K17" s="8" t="s">
        <v>17</v>
      </c>
      <c r="L17" s="8" t="s">
        <v>18</v>
      </c>
      <c r="M17" s="8" t="s">
        <v>19</v>
      </c>
      <c r="N17" s="8" t="s">
        <v>20</v>
      </c>
      <c r="O17" s="43" t="s">
        <v>34</v>
      </c>
      <c r="P17" s="8" t="s">
        <v>23</v>
      </c>
      <c r="Q17" s="8" t="s">
        <v>21</v>
      </c>
      <c r="R17" s="8" t="s">
        <v>0</v>
      </c>
      <c r="S17" s="8" t="s">
        <v>22</v>
      </c>
      <c r="T17" s="8" t="s">
        <v>8</v>
      </c>
      <c r="U17" s="8" t="s">
        <v>1</v>
      </c>
      <c r="V17" s="32" t="s">
        <v>2</v>
      </c>
      <c r="W17" s="7" t="s">
        <v>11</v>
      </c>
      <c r="X17" s="7" t="s">
        <v>12</v>
      </c>
      <c r="Y17" s="7" t="s">
        <v>13</v>
      </c>
      <c r="Z17" s="7" t="s">
        <v>14</v>
      </c>
      <c r="AA17" s="7" t="s">
        <v>15</v>
      </c>
      <c r="AB17" s="7" t="s">
        <v>16</v>
      </c>
      <c r="AC17" s="7" t="s">
        <v>17</v>
      </c>
      <c r="AD17" s="7" t="s">
        <v>18</v>
      </c>
      <c r="AE17" s="8" t="s">
        <v>19</v>
      </c>
      <c r="AF17" s="8" t="s">
        <v>20</v>
      </c>
      <c r="AG17" s="43" t="s">
        <v>34</v>
      </c>
      <c r="AH17" s="8" t="s">
        <v>23</v>
      </c>
      <c r="AI17" s="8" t="s">
        <v>21</v>
      </c>
      <c r="AJ17" s="8" t="s">
        <v>0</v>
      </c>
      <c r="AK17" s="8" t="s">
        <v>22</v>
      </c>
      <c r="AL17" s="8" t="s">
        <v>8</v>
      </c>
      <c r="AM17" s="8" t="s">
        <v>1</v>
      </c>
      <c r="AN17" s="32" t="s">
        <v>2</v>
      </c>
      <c r="AO17" s="167"/>
      <c r="AP17" s="169"/>
    </row>
    <row r="18" spans="1:42" ht="29.25" customHeight="1" thickBot="1">
      <c r="A18" s="82"/>
      <c r="B18" s="178" t="s">
        <v>52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80"/>
    </row>
    <row r="19" spans="1:42" ht="15" customHeight="1">
      <c r="A19" s="82"/>
      <c r="B19" s="83">
        <v>1</v>
      </c>
      <c r="C19" s="41" t="s">
        <v>33</v>
      </c>
      <c r="D19" s="88" t="s">
        <v>66</v>
      </c>
      <c r="E19" s="33">
        <v>20</v>
      </c>
      <c r="F19" s="34"/>
      <c r="G19" s="34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34">
        <v>25</v>
      </c>
      <c r="S19" s="9">
        <f t="shared" ref="S19:S27" si="0">SUM(E19:P19)</f>
        <v>35</v>
      </c>
      <c r="T19" s="9">
        <v>60</v>
      </c>
      <c r="U19" s="35" t="s">
        <v>28</v>
      </c>
      <c r="V19" s="23">
        <f>TRUNC(T19/30)</f>
        <v>2</v>
      </c>
      <c r="W19" s="33"/>
      <c r="X19" s="12"/>
      <c r="Y19" s="37"/>
      <c r="Z19" s="12"/>
      <c r="AA19" s="12"/>
      <c r="AB19" s="12"/>
      <c r="AC19" s="12"/>
      <c r="AD19" s="12"/>
      <c r="AE19" s="11"/>
      <c r="AF19" s="11"/>
      <c r="AG19" s="11"/>
      <c r="AH19" s="11"/>
      <c r="AI19" s="11"/>
      <c r="AJ19" s="37"/>
      <c r="AK19" s="9">
        <f t="shared" ref="AK19:AK20" si="1">SUM(W19:AH19)</f>
        <v>0</v>
      </c>
      <c r="AL19" s="5">
        <f t="shared" ref="AL19:AL27" si="2">SUM(W19:AJ19)</f>
        <v>0</v>
      </c>
      <c r="AM19" s="38"/>
      <c r="AN19" s="28">
        <f t="shared" ref="AN19:AN21" si="3">TRUNC(AL19/30)</f>
        <v>0</v>
      </c>
      <c r="AO19" s="44">
        <f t="shared" ref="AO19:AO27" si="4">T19+AL19</f>
        <v>60</v>
      </c>
      <c r="AP19" s="10">
        <f t="shared" ref="AP19:AP27" si="5">V19+AN19</f>
        <v>2</v>
      </c>
    </row>
    <row r="20" spans="1:42" ht="15" customHeight="1">
      <c r="A20" s="82"/>
      <c r="B20" s="30">
        <v>2</v>
      </c>
      <c r="C20" s="108" t="s">
        <v>33</v>
      </c>
      <c r="D20" s="89" t="s">
        <v>67</v>
      </c>
      <c r="E20" s="33"/>
      <c r="F20" s="34"/>
      <c r="G20" s="34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34"/>
      <c r="S20" s="9">
        <f t="shared" si="0"/>
        <v>0</v>
      </c>
      <c r="T20" s="9"/>
      <c r="U20" s="35"/>
      <c r="V20" s="23"/>
      <c r="W20" s="33">
        <v>10</v>
      </c>
      <c r="X20" s="12"/>
      <c r="Y20" s="34"/>
      <c r="Z20" s="12"/>
      <c r="AA20" s="12"/>
      <c r="AB20" s="12"/>
      <c r="AC20" s="12"/>
      <c r="AD20" s="12"/>
      <c r="AE20" s="11"/>
      <c r="AF20" s="11"/>
      <c r="AG20" s="11"/>
      <c r="AH20" s="11"/>
      <c r="AI20" s="11"/>
      <c r="AJ20" s="34">
        <v>20</v>
      </c>
      <c r="AK20" s="9">
        <f t="shared" si="1"/>
        <v>10</v>
      </c>
      <c r="AL20" s="5">
        <f t="shared" si="2"/>
        <v>30</v>
      </c>
      <c r="AM20" s="35" t="s">
        <v>28</v>
      </c>
      <c r="AN20" s="28">
        <f t="shared" si="3"/>
        <v>1</v>
      </c>
      <c r="AO20" s="45">
        <f t="shared" si="4"/>
        <v>30</v>
      </c>
      <c r="AP20" s="10">
        <v>1</v>
      </c>
    </row>
    <row r="21" spans="1:42">
      <c r="A21" s="82"/>
      <c r="B21" s="19">
        <v>3</v>
      </c>
      <c r="C21" s="42" t="s">
        <v>33</v>
      </c>
      <c r="D21" s="89" t="s">
        <v>68</v>
      </c>
      <c r="E21" s="25"/>
      <c r="F21" s="26"/>
      <c r="G21" s="2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6"/>
      <c r="S21" s="9">
        <f t="shared" si="0"/>
        <v>0</v>
      </c>
      <c r="T21" s="5"/>
      <c r="U21" s="27"/>
      <c r="V21" s="23">
        <f>TRUNC(T21/30)</f>
        <v>0</v>
      </c>
      <c r="W21" s="25">
        <v>20</v>
      </c>
      <c r="X21" s="14"/>
      <c r="Y21" s="26">
        <v>20</v>
      </c>
      <c r="Z21" s="14"/>
      <c r="AA21" s="14"/>
      <c r="AB21" s="14"/>
      <c r="AC21" s="14"/>
      <c r="AD21" s="14"/>
      <c r="AE21" s="13"/>
      <c r="AF21" s="13"/>
      <c r="AG21" s="13"/>
      <c r="AH21" s="13"/>
      <c r="AI21" s="13"/>
      <c r="AJ21" s="26">
        <v>20</v>
      </c>
      <c r="AK21" s="9">
        <f>SUM(W21:AH21)</f>
        <v>40</v>
      </c>
      <c r="AL21" s="5">
        <f t="shared" si="2"/>
        <v>60</v>
      </c>
      <c r="AM21" s="27" t="s">
        <v>28</v>
      </c>
      <c r="AN21" s="28">
        <f t="shared" si="3"/>
        <v>2</v>
      </c>
      <c r="AO21" s="45">
        <f t="shared" si="4"/>
        <v>60</v>
      </c>
      <c r="AP21" s="10">
        <f t="shared" si="5"/>
        <v>2</v>
      </c>
    </row>
    <row r="22" spans="1:42" ht="15" customHeight="1">
      <c r="A22" s="82"/>
      <c r="B22" s="30">
        <v>4</v>
      </c>
      <c r="C22" s="42" t="s">
        <v>33</v>
      </c>
      <c r="D22" s="90" t="s">
        <v>69</v>
      </c>
      <c r="E22" s="25"/>
      <c r="F22" s="26"/>
      <c r="G22" s="26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6"/>
      <c r="S22" s="9">
        <f t="shared" si="0"/>
        <v>0</v>
      </c>
      <c r="T22" s="5"/>
      <c r="U22" s="27"/>
      <c r="V22" s="36">
        <f>TRUNC(T22/30)</f>
        <v>0</v>
      </c>
      <c r="W22" s="25">
        <v>15</v>
      </c>
      <c r="X22" s="28"/>
      <c r="Y22" s="26">
        <v>10</v>
      </c>
      <c r="Z22" s="14"/>
      <c r="AA22" s="14"/>
      <c r="AB22" s="14"/>
      <c r="AC22" s="14"/>
      <c r="AD22" s="14"/>
      <c r="AE22" s="13"/>
      <c r="AF22" s="13"/>
      <c r="AG22" s="13"/>
      <c r="AH22" s="13"/>
      <c r="AI22" s="13"/>
      <c r="AJ22" s="26">
        <v>5</v>
      </c>
      <c r="AK22" s="9">
        <f t="shared" ref="AK22:AK27" si="6">SUM(W22:AH22)</f>
        <v>25</v>
      </c>
      <c r="AL22" s="5">
        <f t="shared" si="2"/>
        <v>30</v>
      </c>
      <c r="AM22" s="27" t="s">
        <v>28</v>
      </c>
      <c r="AN22" s="28">
        <f t="shared" ref="AN22:AN36" si="7">TRUNC(AL22/30)</f>
        <v>1</v>
      </c>
      <c r="AO22" s="45">
        <f t="shared" si="4"/>
        <v>30</v>
      </c>
      <c r="AP22" s="10">
        <f t="shared" si="5"/>
        <v>1</v>
      </c>
    </row>
    <row r="23" spans="1:42" ht="15" customHeight="1">
      <c r="A23" s="82"/>
      <c r="B23" s="19">
        <v>5</v>
      </c>
      <c r="C23" s="42" t="s">
        <v>33</v>
      </c>
      <c r="D23" s="90" t="s">
        <v>70</v>
      </c>
      <c r="E23" s="25"/>
      <c r="F23" s="26"/>
      <c r="G23" s="26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26"/>
      <c r="S23" s="9">
        <f t="shared" si="0"/>
        <v>0</v>
      </c>
      <c r="T23" s="5">
        <f>SUM(E23:R23)</f>
        <v>0</v>
      </c>
      <c r="U23" s="27"/>
      <c r="V23" s="36">
        <f t="shared" ref="V23:V27" si="8">TRUNC(T23/30)</f>
        <v>0</v>
      </c>
      <c r="W23" s="25">
        <v>10</v>
      </c>
      <c r="X23" s="26"/>
      <c r="Y23" s="26">
        <v>10</v>
      </c>
      <c r="Z23" s="14"/>
      <c r="AA23" s="14"/>
      <c r="AB23" s="14"/>
      <c r="AC23" s="14"/>
      <c r="AD23" s="14"/>
      <c r="AE23" s="13"/>
      <c r="AF23" s="13"/>
      <c r="AG23" s="13"/>
      <c r="AH23" s="13"/>
      <c r="AI23" s="13"/>
      <c r="AJ23" s="26">
        <v>10</v>
      </c>
      <c r="AK23" s="9">
        <f t="shared" si="6"/>
        <v>20</v>
      </c>
      <c r="AL23" s="5">
        <f t="shared" si="2"/>
        <v>30</v>
      </c>
      <c r="AM23" s="27" t="s">
        <v>28</v>
      </c>
      <c r="AN23" s="28">
        <f t="shared" si="7"/>
        <v>1</v>
      </c>
      <c r="AO23" s="45">
        <f t="shared" si="4"/>
        <v>30</v>
      </c>
      <c r="AP23" s="10">
        <f t="shared" si="5"/>
        <v>1</v>
      </c>
    </row>
    <row r="24" spans="1:42" ht="15" customHeight="1">
      <c r="A24" s="82"/>
      <c r="B24" s="30">
        <v>6</v>
      </c>
      <c r="C24" s="42" t="s">
        <v>33</v>
      </c>
      <c r="D24" s="90" t="s">
        <v>71</v>
      </c>
      <c r="E24" s="25">
        <v>10</v>
      </c>
      <c r="F24" s="14"/>
      <c r="G24" s="26">
        <v>15</v>
      </c>
      <c r="H24" s="14"/>
      <c r="I24" s="14"/>
      <c r="J24" s="14"/>
      <c r="K24" s="14"/>
      <c r="L24" s="14"/>
      <c r="M24" s="13"/>
      <c r="N24" s="13"/>
      <c r="O24" s="13"/>
      <c r="P24" s="13"/>
      <c r="Q24" s="13"/>
      <c r="R24" s="26">
        <v>5</v>
      </c>
      <c r="S24" s="9">
        <f t="shared" si="0"/>
        <v>25</v>
      </c>
      <c r="T24" s="5">
        <f>SUM(E24:R24)</f>
        <v>30</v>
      </c>
      <c r="U24" s="27" t="s">
        <v>28</v>
      </c>
      <c r="V24" s="36">
        <f t="shared" si="8"/>
        <v>1</v>
      </c>
      <c r="W24" s="25"/>
      <c r="X24" s="14"/>
      <c r="Y24" s="26"/>
      <c r="Z24" s="14"/>
      <c r="AA24" s="14"/>
      <c r="AB24" s="14"/>
      <c r="AC24" s="14"/>
      <c r="AD24" s="14"/>
      <c r="AE24" s="13"/>
      <c r="AF24" s="13"/>
      <c r="AG24" s="13"/>
      <c r="AH24" s="13"/>
      <c r="AI24" s="13"/>
      <c r="AJ24" s="26"/>
      <c r="AK24" s="9">
        <f t="shared" si="6"/>
        <v>0</v>
      </c>
      <c r="AL24" s="5">
        <f t="shared" si="2"/>
        <v>0</v>
      </c>
      <c r="AM24" s="27"/>
      <c r="AN24" s="28">
        <f t="shared" si="7"/>
        <v>0</v>
      </c>
      <c r="AO24" s="45">
        <f t="shared" si="4"/>
        <v>30</v>
      </c>
      <c r="AP24" s="10">
        <f t="shared" si="5"/>
        <v>1</v>
      </c>
    </row>
    <row r="25" spans="1:42" ht="15" customHeight="1">
      <c r="A25" s="87"/>
      <c r="B25" s="19">
        <v>7</v>
      </c>
      <c r="C25" s="42" t="s">
        <v>33</v>
      </c>
      <c r="D25" s="90" t="s">
        <v>72</v>
      </c>
      <c r="E25" s="25"/>
      <c r="F25" s="26"/>
      <c r="G25" s="81"/>
      <c r="H25" s="14"/>
      <c r="I25" s="14"/>
      <c r="J25" s="14"/>
      <c r="K25" s="14"/>
      <c r="L25" s="14"/>
      <c r="M25" s="13"/>
      <c r="N25" s="13"/>
      <c r="O25" s="13"/>
      <c r="P25" s="13"/>
      <c r="Q25" s="13"/>
      <c r="R25" s="26"/>
      <c r="S25" s="9">
        <f t="shared" si="0"/>
        <v>0</v>
      </c>
      <c r="T25" s="5">
        <f>SUM(E25:R25)</f>
        <v>0</v>
      </c>
      <c r="U25" s="78"/>
      <c r="V25" s="36">
        <f t="shared" si="8"/>
        <v>0</v>
      </c>
      <c r="W25" s="25">
        <v>15</v>
      </c>
      <c r="X25" s="14"/>
      <c r="Y25" s="26">
        <v>20</v>
      </c>
      <c r="Z25" s="14"/>
      <c r="AA25" s="14"/>
      <c r="AB25" s="14"/>
      <c r="AC25" s="14"/>
      <c r="AD25" s="14"/>
      <c r="AE25" s="13"/>
      <c r="AF25" s="13"/>
      <c r="AG25" s="13"/>
      <c r="AH25" s="13"/>
      <c r="AI25" s="13"/>
      <c r="AJ25" s="26">
        <v>25</v>
      </c>
      <c r="AK25" s="9">
        <f t="shared" si="6"/>
        <v>35</v>
      </c>
      <c r="AL25" s="5">
        <f t="shared" si="2"/>
        <v>60</v>
      </c>
      <c r="AM25" s="27" t="s">
        <v>28</v>
      </c>
      <c r="AN25" s="28">
        <f t="shared" si="7"/>
        <v>2</v>
      </c>
      <c r="AO25" s="45">
        <f t="shared" si="4"/>
        <v>60</v>
      </c>
      <c r="AP25" s="10">
        <f t="shared" si="5"/>
        <v>2</v>
      </c>
    </row>
    <row r="26" spans="1:42" ht="15" customHeight="1">
      <c r="A26" s="87"/>
      <c r="B26" s="30">
        <v>8</v>
      </c>
      <c r="C26" s="42" t="s">
        <v>33</v>
      </c>
      <c r="D26" s="90" t="s">
        <v>73</v>
      </c>
      <c r="E26" s="25"/>
      <c r="F26" s="26"/>
      <c r="G26" s="26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6"/>
      <c r="S26" s="9">
        <f t="shared" si="0"/>
        <v>0</v>
      </c>
      <c r="T26" s="5"/>
      <c r="U26" s="35"/>
      <c r="V26" s="36">
        <f t="shared" si="8"/>
        <v>0</v>
      </c>
      <c r="W26" s="25">
        <v>10</v>
      </c>
      <c r="X26" s="14"/>
      <c r="Y26" s="26">
        <v>15</v>
      </c>
      <c r="Z26" s="26"/>
      <c r="AA26" s="14"/>
      <c r="AB26" s="14"/>
      <c r="AC26" s="14"/>
      <c r="AD26" s="14"/>
      <c r="AE26" s="13"/>
      <c r="AF26" s="13"/>
      <c r="AG26" s="13"/>
      <c r="AH26" s="13"/>
      <c r="AI26" s="13"/>
      <c r="AJ26" s="26">
        <v>5</v>
      </c>
      <c r="AK26" s="9">
        <f t="shared" si="6"/>
        <v>25</v>
      </c>
      <c r="AL26" s="5">
        <f t="shared" si="2"/>
        <v>30</v>
      </c>
      <c r="AM26" s="27" t="s">
        <v>28</v>
      </c>
      <c r="AN26" s="28">
        <f t="shared" si="7"/>
        <v>1</v>
      </c>
      <c r="AO26" s="45">
        <f t="shared" si="4"/>
        <v>30</v>
      </c>
      <c r="AP26" s="10">
        <f t="shared" si="5"/>
        <v>1</v>
      </c>
    </row>
    <row r="27" spans="1:42" ht="27.75" customHeight="1" thickBot="1">
      <c r="A27" s="87"/>
      <c r="B27" s="91">
        <v>9</v>
      </c>
      <c r="C27" s="92" t="s">
        <v>33</v>
      </c>
      <c r="D27" s="93" t="s">
        <v>74</v>
      </c>
      <c r="E27" s="25"/>
      <c r="F27" s="26"/>
      <c r="G27" s="26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26"/>
      <c r="S27" s="9">
        <f t="shared" si="0"/>
        <v>0</v>
      </c>
      <c r="T27" s="5">
        <f>SUM(E27:R27)</f>
        <v>0</v>
      </c>
      <c r="U27" s="35"/>
      <c r="V27" s="36">
        <f t="shared" si="8"/>
        <v>0</v>
      </c>
      <c r="W27" s="25">
        <v>20</v>
      </c>
      <c r="X27" s="14"/>
      <c r="Y27" s="26">
        <v>25</v>
      </c>
      <c r="Z27" s="14"/>
      <c r="AA27" s="14"/>
      <c r="AB27" s="14"/>
      <c r="AC27" s="14"/>
      <c r="AD27" s="14"/>
      <c r="AE27" s="13"/>
      <c r="AF27" s="13"/>
      <c r="AG27" s="13"/>
      <c r="AH27" s="13"/>
      <c r="AI27" s="13"/>
      <c r="AJ27" s="26">
        <v>15</v>
      </c>
      <c r="AK27" s="9">
        <f t="shared" si="6"/>
        <v>45</v>
      </c>
      <c r="AL27" s="5">
        <f t="shared" si="2"/>
        <v>60</v>
      </c>
      <c r="AM27" s="27" t="s">
        <v>28</v>
      </c>
      <c r="AN27" s="28">
        <f t="shared" si="7"/>
        <v>2</v>
      </c>
      <c r="AO27" s="45">
        <f t="shared" si="4"/>
        <v>60</v>
      </c>
      <c r="AP27" s="10">
        <f t="shared" si="5"/>
        <v>2</v>
      </c>
    </row>
    <row r="28" spans="1:42" ht="15" customHeight="1" thickBot="1">
      <c r="A28" s="82"/>
      <c r="B28" s="187" t="s">
        <v>29</v>
      </c>
      <c r="C28" s="188"/>
      <c r="D28" s="189"/>
      <c r="E28" s="15">
        <f t="shared" ref="E28:T28" si="9">SUM(E19:E27)</f>
        <v>30</v>
      </c>
      <c r="F28" s="15">
        <f t="shared" si="9"/>
        <v>0</v>
      </c>
      <c r="G28" s="15">
        <f t="shared" si="9"/>
        <v>30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9"/>
        <v>0</v>
      </c>
      <c r="P28" s="15">
        <f t="shared" si="9"/>
        <v>0</v>
      </c>
      <c r="Q28" s="15">
        <f t="shared" si="9"/>
        <v>0</v>
      </c>
      <c r="R28" s="15">
        <f t="shared" si="9"/>
        <v>30</v>
      </c>
      <c r="S28" s="15">
        <f>SUM(S19:S27)</f>
        <v>60</v>
      </c>
      <c r="T28" s="15">
        <f t="shared" si="9"/>
        <v>90</v>
      </c>
      <c r="U28" s="15"/>
      <c r="V28" s="15">
        <f t="shared" ref="V28:AL28" si="10">SUM(V19:V27)</f>
        <v>3</v>
      </c>
      <c r="W28" s="15">
        <f t="shared" si="10"/>
        <v>100</v>
      </c>
      <c r="X28" s="15">
        <f t="shared" si="10"/>
        <v>0</v>
      </c>
      <c r="Y28" s="15">
        <f t="shared" si="10"/>
        <v>100</v>
      </c>
      <c r="Z28" s="15">
        <f t="shared" si="10"/>
        <v>0</v>
      </c>
      <c r="AA28" s="15">
        <f t="shared" si="10"/>
        <v>0</v>
      </c>
      <c r="AB28" s="15">
        <f t="shared" si="10"/>
        <v>0</v>
      </c>
      <c r="AC28" s="15">
        <f t="shared" si="10"/>
        <v>0</v>
      </c>
      <c r="AD28" s="15">
        <f t="shared" si="10"/>
        <v>0</v>
      </c>
      <c r="AE28" s="15">
        <f t="shared" si="10"/>
        <v>0</v>
      </c>
      <c r="AF28" s="15">
        <f t="shared" si="10"/>
        <v>0</v>
      </c>
      <c r="AG28" s="15">
        <f t="shared" si="10"/>
        <v>0</v>
      </c>
      <c r="AH28" s="15">
        <f t="shared" si="10"/>
        <v>0</v>
      </c>
      <c r="AI28" s="15">
        <f t="shared" si="10"/>
        <v>0</v>
      </c>
      <c r="AJ28" s="15">
        <f t="shared" si="10"/>
        <v>100</v>
      </c>
      <c r="AK28" s="15">
        <f t="shared" si="10"/>
        <v>200</v>
      </c>
      <c r="AL28" s="15">
        <f t="shared" si="10"/>
        <v>300</v>
      </c>
      <c r="AM28" s="15"/>
      <c r="AN28" s="15">
        <f>SUM(AN19:AN27)</f>
        <v>10</v>
      </c>
      <c r="AO28" s="15">
        <f>SUM(AO19:AO27)</f>
        <v>390</v>
      </c>
      <c r="AP28" s="15">
        <f>SUM(AP19:AP27)</f>
        <v>13</v>
      </c>
    </row>
    <row r="29" spans="1:42" ht="29.25" customHeight="1" thickBot="1">
      <c r="A29" s="82"/>
      <c r="B29" s="178" t="s">
        <v>53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80"/>
    </row>
    <row r="30" spans="1:42" ht="15" customHeight="1">
      <c r="A30" s="82"/>
      <c r="B30" s="19">
        <v>10</v>
      </c>
      <c r="C30" s="39" t="s">
        <v>33</v>
      </c>
      <c r="D30" s="18" t="s">
        <v>75</v>
      </c>
      <c r="E30" s="20">
        <v>15</v>
      </c>
      <c r="F30" s="2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>
        <v>15</v>
      </c>
      <c r="S30" s="5">
        <f>SUM(E30:P30)</f>
        <v>15</v>
      </c>
      <c r="T30" s="5">
        <f t="shared" ref="T30:T36" si="11">SUM(E30:R30)</f>
        <v>30</v>
      </c>
      <c r="U30" s="27" t="s">
        <v>28</v>
      </c>
      <c r="V30" s="23">
        <f>TRUNC(T30/30)</f>
        <v>1</v>
      </c>
      <c r="W30" s="21"/>
      <c r="X30" s="21"/>
      <c r="Y30" s="21"/>
      <c r="Z30" s="21"/>
      <c r="AA30" s="21"/>
      <c r="AB30" s="21"/>
      <c r="AC30" s="21"/>
      <c r="AD30" s="21"/>
      <c r="AE30" s="5"/>
      <c r="AF30" s="5"/>
      <c r="AG30" s="5"/>
      <c r="AH30" s="5"/>
      <c r="AI30" s="5"/>
      <c r="AJ30" s="5"/>
      <c r="AK30" s="5">
        <f t="shared" ref="AK30:AK36" si="12">SUM(W30:AH30)</f>
        <v>0</v>
      </c>
      <c r="AL30" s="5">
        <f t="shared" ref="AL30:AL36" si="13">SUM(W30:AJ30)</f>
        <v>0</v>
      </c>
      <c r="AM30" s="31"/>
      <c r="AN30" s="28">
        <f t="shared" si="7"/>
        <v>0</v>
      </c>
      <c r="AO30" s="44">
        <f t="shared" ref="AO30:AO35" si="14">T30+AL30</f>
        <v>30</v>
      </c>
      <c r="AP30" s="10">
        <f t="shared" ref="AP30:AP35" si="15">V30+AN30</f>
        <v>1</v>
      </c>
    </row>
    <row r="31" spans="1:42" ht="15" customHeight="1">
      <c r="A31" s="82"/>
      <c r="B31" s="19">
        <v>11</v>
      </c>
      <c r="C31" s="46" t="s">
        <v>33</v>
      </c>
      <c r="D31" s="18" t="s">
        <v>76</v>
      </c>
      <c r="E31" s="20">
        <v>15</v>
      </c>
      <c r="F31" s="21"/>
      <c r="G31" s="5">
        <v>20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>
        <v>25</v>
      </c>
      <c r="S31" s="5">
        <f t="shared" ref="S31:S36" si="16">SUM(E31:P31)</f>
        <v>35</v>
      </c>
      <c r="T31" s="5">
        <f t="shared" si="11"/>
        <v>60</v>
      </c>
      <c r="U31" s="27" t="s">
        <v>28</v>
      </c>
      <c r="V31" s="23">
        <f t="shared" ref="V31:V36" si="17">TRUNC(T31/30)</f>
        <v>2</v>
      </c>
      <c r="W31" s="21"/>
      <c r="X31" s="21"/>
      <c r="Y31" s="21"/>
      <c r="Z31" s="21"/>
      <c r="AA31" s="21"/>
      <c r="AB31" s="21"/>
      <c r="AC31" s="21"/>
      <c r="AD31" s="21"/>
      <c r="AE31" s="5"/>
      <c r="AF31" s="5"/>
      <c r="AG31" s="5"/>
      <c r="AH31" s="5"/>
      <c r="AI31" s="5"/>
      <c r="AJ31" s="5"/>
      <c r="AK31" s="5">
        <f t="shared" si="12"/>
        <v>0</v>
      </c>
      <c r="AL31" s="5">
        <f t="shared" si="13"/>
        <v>0</v>
      </c>
      <c r="AM31" s="31"/>
      <c r="AN31" s="28">
        <f t="shared" si="7"/>
        <v>0</v>
      </c>
      <c r="AO31" s="48">
        <f t="shared" si="14"/>
        <v>60</v>
      </c>
      <c r="AP31" s="47">
        <f t="shared" si="15"/>
        <v>2</v>
      </c>
    </row>
    <row r="32" spans="1:42" ht="28.5" customHeight="1">
      <c r="A32" s="82"/>
      <c r="B32" s="30">
        <v>12</v>
      </c>
      <c r="C32" s="42" t="s">
        <v>33</v>
      </c>
      <c r="D32" s="16" t="s">
        <v>77</v>
      </c>
      <c r="E32" s="33"/>
      <c r="F32" s="34"/>
      <c r="G32" s="34"/>
      <c r="H32" s="11"/>
      <c r="I32" s="11"/>
      <c r="J32" s="11"/>
      <c r="K32" s="11"/>
      <c r="L32" s="11"/>
      <c r="M32" s="11"/>
      <c r="N32" s="11"/>
      <c r="O32" s="11"/>
      <c r="P32" s="34"/>
      <c r="Q32" s="11"/>
      <c r="R32" s="34"/>
      <c r="S32" s="5"/>
      <c r="T32" s="5"/>
      <c r="U32" s="27"/>
      <c r="V32" s="23">
        <f t="shared" si="17"/>
        <v>0</v>
      </c>
      <c r="W32" s="33">
        <v>15</v>
      </c>
      <c r="X32" s="34"/>
      <c r="Y32" s="34">
        <v>20</v>
      </c>
      <c r="Z32" s="11"/>
      <c r="AA32" s="11"/>
      <c r="AB32" s="11"/>
      <c r="AC32" s="11"/>
      <c r="AD32" s="11"/>
      <c r="AE32" s="11"/>
      <c r="AF32" s="11"/>
      <c r="AG32" s="11"/>
      <c r="AH32" s="34"/>
      <c r="AI32" s="11"/>
      <c r="AJ32" s="34">
        <v>25</v>
      </c>
      <c r="AK32" s="5">
        <f t="shared" si="12"/>
        <v>35</v>
      </c>
      <c r="AL32" s="9">
        <f t="shared" si="13"/>
        <v>60</v>
      </c>
      <c r="AM32" s="35" t="s">
        <v>28</v>
      </c>
      <c r="AN32" s="28">
        <f t="shared" si="7"/>
        <v>2</v>
      </c>
      <c r="AO32" s="45">
        <f t="shared" si="14"/>
        <v>60</v>
      </c>
      <c r="AP32" s="10">
        <v>2</v>
      </c>
    </row>
    <row r="33" spans="1:42" ht="15" customHeight="1">
      <c r="A33" s="82"/>
      <c r="B33" s="19">
        <v>13</v>
      </c>
      <c r="C33" s="42" t="s">
        <v>33</v>
      </c>
      <c r="D33" s="40" t="s">
        <v>78</v>
      </c>
      <c r="E33" s="25">
        <v>20</v>
      </c>
      <c r="F33" s="26"/>
      <c r="G33" s="26">
        <v>25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26">
        <v>15</v>
      </c>
      <c r="S33" s="5">
        <f t="shared" si="16"/>
        <v>45</v>
      </c>
      <c r="T33" s="5">
        <f t="shared" si="11"/>
        <v>60</v>
      </c>
      <c r="U33" s="27" t="s">
        <v>28</v>
      </c>
      <c r="V33" s="23">
        <f t="shared" si="17"/>
        <v>2</v>
      </c>
      <c r="W33" s="25"/>
      <c r="X33" s="14"/>
      <c r="Y33" s="26"/>
      <c r="Z33" s="14"/>
      <c r="AA33" s="14"/>
      <c r="AB33" s="14"/>
      <c r="AC33" s="14"/>
      <c r="AD33" s="14"/>
      <c r="AE33" s="13"/>
      <c r="AF33" s="13"/>
      <c r="AG33" s="13"/>
      <c r="AH33" s="13"/>
      <c r="AI33" s="13"/>
      <c r="AJ33" s="26"/>
      <c r="AK33" s="5">
        <f t="shared" si="12"/>
        <v>0</v>
      </c>
      <c r="AL33" s="5">
        <f t="shared" si="13"/>
        <v>0</v>
      </c>
      <c r="AM33" s="27"/>
      <c r="AN33" s="28">
        <f t="shared" si="7"/>
        <v>0</v>
      </c>
      <c r="AO33" s="45">
        <f t="shared" si="14"/>
        <v>60</v>
      </c>
      <c r="AP33" s="10">
        <f t="shared" si="15"/>
        <v>2</v>
      </c>
    </row>
    <row r="34" spans="1:42" ht="15" customHeight="1">
      <c r="A34" s="82"/>
      <c r="B34" s="19">
        <v>14</v>
      </c>
      <c r="C34" s="42" t="s">
        <v>33</v>
      </c>
      <c r="D34" s="40" t="s">
        <v>79</v>
      </c>
      <c r="E34" s="25">
        <v>20</v>
      </c>
      <c r="F34" s="26"/>
      <c r="G34" s="26">
        <v>30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26">
        <v>10</v>
      </c>
      <c r="S34" s="5">
        <f t="shared" si="16"/>
        <v>50</v>
      </c>
      <c r="T34" s="5">
        <f t="shared" si="11"/>
        <v>60</v>
      </c>
      <c r="U34" s="27" t="s">
        <v>28</v>
      </c>
      <c r="V34" s="23">
        <f t="shared" si="17"/>
        <v>2</v>
      </c>
      <c r="W34" s="25"/>
      <c r="X34" s="26"/>
      <c r="Y34" s="26"/>
      <c r="Z34" s="14"/>
      <c r="AA34" s="14"/>
      <c r="AB34" s="14"/>
      <c r="AC34" s="14"/>
      <c r="AD34" s="14"/>
      <c r="AE34" s="13"/>
      <c r="AF34" s="13"/>
      <c r="AG34" s="13"/>
      <c r="AH34" s="13"/>
      <c r="AI34" s="13"/>
      <c r="AJ34" s="26"/>
      <c r="AK34" s="5">
        <f t="shared" si="12"/>
        <v>0</v>
      </c>
      <c r="AL34" s="5">
        <f t="shared" si="13"/>
        <v>0</v>
      </c>
      <c r="AM34" s="27"/>
      <c r="AN34" s="28">
        <f t="shared" si="7"/>
        <v>0</v>
      </c>
      <c r="AO34" s="45">
        <f t="shared" si="14"/>
        <v>60</v>
      </c>
      <c r="AP34" s="80">
        <f t="shared" si="15"/>
        <v>2</v>
      </c>
    </row>
    <row r="35" spans="1:42" ht="15" customHeight="1">
      <c r="A35" s="82"/>
      <c r="B35" s="30">
        <v>15</v>
      </c>
      <c r="C35" s="42" t="s">
        <v>33</v>
      </c>
      <c r="D35" s="40" t="s">
        <v>82</v>
      </c>
      <c r="E35" s="25">
        <v>20</v>
      </c>
      <c r="F35" s="26"/>
      <c r="G35" s="26">
        <v>15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26">
        <v>25</v>
      </c>
      <c r="S35" s="5">
        <f t="shared" si="16"/>
        <v>35</v>
      </c>
      <c r="T35" s="5">
        <f t="shared" si="11"/>
        <v>60</v>
      </c>
      <c r="U35" s="27" t="s">
        <v>28</v>
      </c>
      <c r="V35" s="23">
        <f t="shared" si="17"/>
        <v>2</v>
      </c>
      <c r="W35" s="25"/>
      <c r="X35" s="26"/>
      <c r="Y35" s="26"/>
      <c r="Z35" s="14"/>
      <c r="AA35" s="14"/>
      <c r="AB35" s="14"/>
      <c r="AC35" s="14"/>
      <c r="AD35" s="14"/>
      <c r="AE35" s="13"/>
      <c r="AF35" s="13"/>
      <c r="AG35" s="13"/>
      <c r="AH35" s="13"/>
      <c r="AI35" s="13"/>
      <c r="AJ35" s="26"/>
      <c r="AK35" s="5">
        <f t="shared" si="12"/>
        <v>0</v>
      </c>
      <c r="AL35" s="5">
        <f t="shared" si="13"/>
        <v>0</v>
      </c>
      <c r="AM35" s="27"/>
      <c r="AN35" s="28">
        <f t="shared" si="7"/>
        <v>0</v>
      </c>
      <c r="AO35" s="45">
        <f t="shared" si="14"/>
        <v>60</v>
      </c>
      <c r="AP35" s="10">
        <f t="shared" si="15"/>
        <v>2</v>
      </c>
    </row>
    <row r="36" spans="1:42" ht="15" customHeight="1" thickBot="1">
      <c r="A36" s="82"/>
      <c r="B36" s="19">
        <v>16</v>
      </c>
      <c r="C36" s="46" t="s">
        <v>33</v>
      </c>
      <c r="D36" s="18" t="s">
        <v>83</v>
      </c>
      <c r="E36" s="25"/>
      <c r="F36" s="26"/>
      <c r="G36" s="26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26"/>
      <c r="S36" s="5">
        <f t="shared" si="16"/>
        <v>0</v>
      </c>
      <c r="T36" s="5">
        <f t="shared" si="11"/>
        <v>0</v>
      </c>
      <c r="U36" s="27"/>
      <c r="V36" s="23">
        <f t="shared" si="17"/>
        <v>0</v>
      </c>
      <c r="W36" s="25">
        <v>15</v>
      </c>
      <c r="X36" s="14"/>
      <c r="Y36" s="26">
        <v>10</v>
      </c>
      <c r="Z36" s="14"/>
      <c r="AA36" s="14"/>
      <c r="AB36" s="14"/>
      <c r="AC36" s="14"/>
      <c r="AD36" s="14"/>
      <c r="AE36" s="13"/>
      <c r="AF36" s="13"/>
      <c r="AG36" s="13"/>
      <c r="AH36" s="13"/>
      <c r="AI36" s="13"/>
      <c r="AJ36" s="26">
        <v>5</v>
      </c>
      <c r="AK36" s="5">
        <f t="shared" si="12"/>
        <v>25</v>
      </c>
      <c r="AL36" s="5">
        <f t="shared" si="13"/>
        <v>30</v>
      </c>
      <c r="AM36" s="35" t="s">
        <v>28</v>
      </c>
      <c r="AN36" s="28">
        <f t="shared" si="7"/>
        <v>1</v>
      </c>
      <c r="AO36" s="111">
        <v>35</v>
      </c>
      <c r="AP36" s="10">
        <v>1</v>
      </c>
    </row>
    <row r="37" spans="1:42" ht="15" customHeight="1" thickBot="1">
      <c r="A37" s="82"/>
      <c r="B37" s="181" t="s">
        <v>29</v>
      </c>
      <c r="C37" s="182"/>
      <c r="D37" s="183"/>
      <c r="E37" s="15">
        <f t="shared" ref="E37:T37" si="18">SUM(E30:E36)</f>
        <v>90</v>
      </c>
      <c r="F37" s="15">
        <f t="shared" si="18"/>
        <v>0</v>
      </c>
      <c r="G37" s="15">
        <f>SUM(G30:G36)</f>
        <v>90</v>
      </c>
      <c r="H37" s="15">
        <f t="shared" si="18"/>
        <v>0</v>
      </c>
      <c r="I37" s="15">
        <f t="shared" si="18"/>
        <v>0</v>
      </c>
      <c r="J37" s="15">
        <f t="shared" si="18"/>
        <v>0</v>
      </c>
      <c r="K37" s="15">
        <f t="shared" si="18"/>
        <v>0</v>
      </c>
      <c r="L37" s="15">
        <f t="shared" si="18"/>
        <v>0</v>
      </c>
      <c r="M37" s="15">
        <f t="shared" si="18"/>
        <v>0</v>
      </c>
      <c r="N37" s="15">
        <f t="shared" si="18"/>
        <v>0</v>
      </c>
      <c r="O37" s="15">
        <f t="shared" si="18"/>
        <v>0</v>
      </c>
      <c r="P37" s="15">
        <f t="shared" si="18"/>
        <v>0</v>
      </c>
      <c r="Q37" s="15">
        <f t="shared" si="18"/>
        <v>0</v>
      </c>
      <c r="R37" s="15">
        <f t="shared" si="18"/>
        <v>90</v>
      </c>
      <c r="S37" s="15">
        <f t="shared" si="18"/>
        <v>180</v>
      </c>
      <c r="T37" s="15">
        <f t="shared" si="18"/>
        <v>270</v>
      </c>
      <c r="U37" s="15"/>
      <c r="V37" s="15">
        <f t="shared" ref="V37:AL37" si="19">SUM(V30:V36)</f>
        <v>9</v>
      </c>
      <c r="W37" s="15">
        <f t="shared" si="19"/>
        <v>30</v>
      </c>
      <c r="X37" s="15">
        <f t="shared" si="19"/>
        <v>0</v>
      </c>
      <c r="Y37" s="15">
        <f t="shared" si="19"/>
        <v>30</v>
      </c>
      <c r="Z37" s="15">
        <f t="shared" si="19"/>
        <v>0</v>
      </c>
      <c r="AA37" s="15">
        <f t="shared" si="19"/>
        <v>0</v>
      </c>
      <c r="AB37" s="15">
        <f t="shared" si="19"/>
        <v>0</v>
      </c>
      <c r="AC37" s="15">
        <f t="shared" si="19"/>
        <v>0</v>
      </c>
      <c r="AD37" s="15">
        <f t="shared" si="19"/>
        <v>0</v>
      </c>
      <c r="AE37" s="15">
        <f t="shared" si="19"/>
        <v>0</v>
      </c>
      <c r="AF37" s="15">
        <f t="shared" si="19"/>
        <v>0</v>
      </c>
      <c r="AG37" s="15">
        <f t="shared" si="19"/>
        <v>0</v>
      </c>
      <c r="AH37" s="15">
        <f t="shared" si="19"/>
        <v>0</v>
      </c>
      <c r="AI37" s="15">
        <f t="shared" si="19"/>
        <v>0</v>
      </c>
      <c r="AJ37" s="15">
        <f t="shared" si="19"/>
        <v>30</v>
      </c>
      <c r="AK37" s="15">
        <f t="shared" si="19"/>
        <v>60</v>
      </c>
      <c r="AL37" s="15">
        <f t="shared" si="19"/>
        <v>90</v>
      </c>
      <c r="AM37" s="15"/>
      <c r="AN37" s="15">
        <f>SUM(AN30:AN36)</f>
        <v>3</v>
      </c>
      <c r="AO37" s="15">
        <f>SUM(AO30:AO36)</f>
        <v>365</v>
      </c>
      <c r="AP37" s="15">
        <f>SUM(AP30:AP36)</f>
        <v>12</v>
      </c>
    </row>
    <row r="38" spans="1:42" ht="29.25" customHeight="1" thickBot="1">
      <c r="A38" s="82"/>
      <c r="B38" s="178" t="s">
        <v>64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80"/>
    </row>
    <row r="39" spans="1:42" ht="15" customHeight="1">
      <c r="A39" s="82"/>
      <c r="B39" s="19">
        <v>17</v>
      </c>
      <c r="C39" s="42" t="s">
        <v>33</v>
      </c>
      <c r="D39" s="17" t="s">
        <v>81</v>
      </c>
      <c r="E39" s="20">
        <v>5</v>
      </c>
      <c r="F39" s="82"/>
      <c r="G39" s="26">
        <v>20</v>
      </c>
      <c r="H39" s="5"/>
      <c r="I39" s="5"/>
      <c r="J39" s="5"/>
      <c r="K39" s="5"/>
      <c r="L39" s="5"/>
      <c r="M39" s="5"/>
      <c r="N39" s="5"/>
      <c r="O39" s="5"/>
      <c r="P39" s="26"/>
      <c r="Q39" s="5"/>
      <c r="R39" s="26">
        <v>5</v>
      </c>
      <c r="S39" s="5">
        <f>SUM(E39:P39)</f>
        <v>25</v>
      </c>
      <c r="T39" s="5">
        <f>SUM(E39:R39)</f>
        <v>30</v>
      </c>
      <c r="U39" s="27" t="s">
        <v>28</v>
      </c>
      <c r="V39" s="29">
        <f>TRUNC(T39/30)</f>
        <v>1</v>
      </c>
      <c r="W39" s="25"/>
      <c r="X39" s="26"/>
      <c r="Y39" s="26"/>
      <c r="Z39" s="14"/>
      <c r="AA39" s="14"/>
      <c r="AB39" s="14"/>
      <c r="AC39" s="14"/>
      <c r="AD39" s="14"/>
      <c r="AE39" s="13"/>
      <c r="AF39" s="13"/>
      <c r="AG39" s="13"/>
      <c r="AH39" s="26"/>
      <c r="AI39" s="13"/>
      <c r="AJ39" s="26"/>
      <c r="AK39" s="5">
        <f>SUM(W39:AH39)</f>
        <v>0</v>
      </c>
      <c r="AL39" s="5">
        <f>SUM(W39:AJ39)</f>
        <v>0</v>
      </c>
      <c r="AM39" s="27"/>
      <c r="AN39" s="29"/>
      <c r="AO39" s="10">
        <f>T39+AL39</f>
        <v>30</v>
      </c>
      <c r="AP39" s="10">
        <f>V39+AN39</f>
        <v>1</v>
      </c>
    </row>
    <row r="40" spans="1:42" ht="15" customHeight="1" thickBot="1">
      <c r="A40" s="82"/>
      <c r="B40" s="19">
        <v>18</v>
      </c>
      <c r="C40" s="39" t="s">
        <v>33</v>
      </c>
      <c r="D40" s="18" t="s">
        <v>80</v>
      </c>
      <c r="E40" s="20">
        <v>15</v>
      </c>
      <c r="F40" s="26"/>
      <c r="G40" s="26"/>
      <c r="H40" s="13"/>
      <c r="I40" s="13"/>
      <c r="J40" s="13"/>
      <c r="K40" s="13"/>
      <c r="L40" s="13"/>
      <c r="M40" s="13"/>
      <c r="N40" s="13"/>
      <c r="O40" s="13"/>
      <c r="P40" s="26"/>
      <c r="Q40" s="13"/>
      <c r="R40" s="26">
        <v>15</v>
      </c>
      <c r="S40" s="5">
        <f>SUM(E40:P40)</f>
        <v>15</v>
      </c>
      <c r="T40" s="5">
        <f>SUM(E40:R40)</f>
        <v>30</v>
      </c>
      <c r="U40" s="27" t="s">
        <v>28</v>
      </c>
      <c r="V40" s="29">
        <f>TRUNC(T40/30)</f>
        <v>1</v>
      </c>
      <c r="W40" s="25"/>
      <c r="X40" s="82"/>
      <c r="Y40" s="26"/>
      <c r="Z40" s="14"/>
      <c r="AA40" s="14"/>
      <c r="AB40" s="14"/>
      <c r="AC40" s="14"/>
      <c r="AD40" s="14"/>
      <c r="AE40" s="13"/>
      <c r="AF40" s="13"/>
      <c r="AG40" s="13"/>
      <c r="AH40" s="26"/>
      <c r="AI40" s="13"/>
      <c r="AJ40" s="26"/>
      <c r="AK40" s="5">
        <f>SUM(W40:AH40)</f>
        <v>0</v>
      </c>
      <c r="AL40" s="5">
        <f>SUM(W40:AJ40)</f>
        <v>0</v>
      </c>
      <c r="AM40" s="27"/>
      <c r="AN40" s="29">
        <f>TRUNC(AL40/25)</f>
        <v>0</v>
      </c>
      <c r="AO40" s="47">
        <f>T40+AL40</f>
        <v>30</v>
      </c>
      <c r="AP40" s="47">
        <f>V40+AN40</f>
        <v>1</v>
      </c>
    </row>
    <row r="41" spans="1:42" ht="15" customHeight="1" thickBot="1">
      <c r="A41" s="82"/>
      <c r="B41" s="181" t="s">
        <v>29</v>
      </c>
      <c r="C41" s="182"/>
      <c r="D41" s="183"/>
      <c r="E41" s="15">
        <f t="shared" ref="E41:T41" si="20">SUM(E39:E40)</f>
        <v>20</v>
      </c>
      <c r="F41" s="15">
        <f t="shared" si="20"/>
        <v>0</v>
      </c>
      <c r="G41" s="15">
        <f t="shared" si="20"/>
        <v>20</v>
      </c>
      <c r="H41" s="15">
        <f t="shared" si="20"/>
        <v>0</v>
      </c>
      <c r="I41" s="15">
        <f t="shared" si="20"/>
        <v>0</v>
      </c>
      <c r="J41" s="15">
        <f t="shared" si="20"/>
        <v>0</v>
      </c>
      <c r="K41" s="15">
        <f t="shared" si="20"/>
        <v>0</v>
      </c>
      <c r="L41" s="15">
        <f t="shared" si="20"/>
        <v>0</v>
      </c>
      <c r="M41" s="15">
        <f t="shared" si="20"/>
        <v>0</v>
      </c>
      <c r="N41" s="15">
        <f t="shared" si="20"/>
        <v>0</v>
      </c>
      <c r="O41" s="15">
        <f t="shared" si="20"/>
        <v>0</v>
      </c>
      <c r="P41" s="15">
        <f t="shared" si="20"/>
        <v>0</v>
      </c>
      <c r="Q41" s="15">
        <f t="shared" si="20"/>
        <v>0</v>
      </c>
      <c r="R41" s="15">
        <f t="shared" si="20"/>
        <v>20</v>
      </c>
      <c r="S41" s="15">
        <f t="shared" si="20"/>
        <v>40</v>
      </c>
      <c r="T41" s="15">
        <f t="shared" si="20"/>
        <v>60</v>
      </c>
      <c r="U41" s="15"/>
      <c r="V41" s="15">
        <f t="shared" ref="V41:AL41" si="21">SUM(V39:V40)</f>
        <v>2</v>
      </c>
      <c r="W41" s="15">
        <f t="shared" si="21"/>
        <v>0</v>
      </c>
      <c r="X41" s="15">
        <f t="shared" si="21"/>
        <v>0</v>
      </c>
      <c r="Y41" s="15">
        <f t="shared" si="21"/>
        <v>0</v>
      </c>
      <c r="Z41" s="15">
        <f t="shared" si="21"/>
        <v>0</v>
      </c>
      <c r="AA41" s="15">
        <f t="shared" si="21"/>
        <v>0</v>
      </c>
      <c r="AB41" s="15">
        <f t="shared" si="21"/>
        <v>0</v>
      </c>
      <c r="AC41" s="15">
        <f t="shared" si="21"/>
        <v>0</v>
      </c>
      <c r="AD41" s="15">
        <f t="shared" si="21"/>
        <v>0</v>
      </c>
      <c r="AE41" s="15">
        <f t="shared" si="21"/>
        <v>0</v>
      </c>
      <c r="AF41" s="15">
        <f t="shared" si="21"/>
        <v>0</v>
      </c>
      <c r="AG41" s="15">
        <f t="shared" si="21"/>
        <v>0</v>
      </c>
      <c r="AH41" s="15">
        <f t="shared" si="21"/>
        <v>0</v>
      </c>
      <c r="AI41" s="15">
        <f t="shared" si="21"/>
        <v>0</v>
      </c>
      <c r="AJ41" s="15">
        <f t="shared" si="21"/>
        <v>0</v>
      </c>
      <c r="AK41" s="15">
        <f t="shared" si="21"/>
        <v>0</v>
      </c>
      <c r="AL41" s="15">
        <f t="shared" si="21"/>
        <v>0</v>
      </c>
      <c r="AM41" s="15"/>
      <c r="AN41" s="15">
        <f>SUM(AN39:AN40)</f>
        <v>0</v>
      </c>
      <c r="AO41" s="15">
        <f>SUM(AO39:AO40)</f>
        <v>60</v>
      </c>
      <c r="AP41" s="15">
        <f>SUM(AP39:AP40)</f>
        <v>2</v>
      </c>
    </row>
    <row r="42" spans="1:42" ht="15" customHeight="1" thickBot="1">
      <c r="A42" s="82"/>
      <c r="B42" s="163" t="s">
        <v>36</v>
      </c>
      <c r="C42" s="164"/>
      <c r="D42" s="165"/>
      <c r="E42" s="22">
        <f>E28+E37+E41</f>
        <v>140</v>
      </c>
      <c r="F42" s="22">
        <f t="shared" ref="F42:AN42" si="22">F28+F37+F41</f>
        <v>0</v>
      </c>
      <c r="G42" s="22">
        <f t="shared" si="22"/>
        <v>140</v>
      </c>
      <c r="H42" s="22">
        <f t="shared" si="22"/>
        <v>0</v>
      </c>
      <c r="I42" s="22">
        <f t="shared" si="22"/>
        <v>0</v>
      </c>
      <c r="J42" s="22">
        <f t="shared" si="22"/>
        <v>0</v>
      </c>
      <c r="K42" s="22">
        <f t="shared" si="22"/>
        <v>0</v>
      </c>
      <c r="L42" s="22">
        <f t="shared" si="22"/>
        <v>0</v>
      </c>
      <c r="M42" s="22">
        <f t="shared" si="22"/>
        <v>0</v>
      </c>
      <c r="N42" s="22">
        <f t="shared" si="22"/>
        <v>0</v>
      </c>
      <c r="O42" s="22">
        <f t="shared" si="22"/>
        <v>0</v>
      </c>
      <c r="P42" s="22">
        <f t="shared" si="22"/>
        <v>0</v>
      </c>
      <c r="Q42" s="22">
        <f t="shared" si="22"/>
        <v>0</v>
      </c>
      <c r="R42" s="22">
        <f t="shared" si="22"/>
        <v>140</v>
      </c>
      <c r="S42" s="22">
        <f t="shared" si="22"/>
        <v>280</v>
      </c>
      <c r="T42" s="22">
        <f t="shared" si="22"/>
        <v>420</v>
      </c>
      <c r="U42" s="22">
        <f t="shared" si="22"/>
        <v>0</v>
      </c>
      <c r="V42" s="22">
        <f t="shared" si="22"/>
        <v>14</v>
      </c>
      <c r="W42" s="22">
        <f t="shared" si="22"/>
        <v>130</v>
      </c>
      <c r="X42" s="22">
        <f t="shared" si="22"/>
        <v>0</v>
      </c>
      <c r="Y42" s="22">
        <f t="shared" si="22"/>
        <v>130</v>
      </c>
      <c r="Z42" s="22">
        <f t="shared" si="22"/>
        <v>0</v>
      </c>
      <c r="AA42" s="22">
        <f t="shared" si="22"/>
        <v>0</v>
      </c>
      <c r="AB42" s="22">
        <f t="shared" si="22"/>
        <v>0</v>
      </c>
      <c r="AC42" s="22">
        <f t="shared" si="22"/>
        <v>0</v>
      </c>
      <c r="AD42" s="22">
        <f t="shared" si="22"/>
        <v>0</v>
      </c>
      <c r="AE42" s="22">
        <f t="shared" si="22"/>
        <v>0</v>
      </c>
      <c r="AF42" s="22">
        <f t="shared" si="22"/>
        <v>0</v>
      </c>
      <c r="AG42" s="22">
        <f t="shared" si="22"/>
        <v>0</v>
      </c>
      <c r="AH42" s="22">
        <f t="shared" si="22"/>
        <v>0</v>
      </c>
      <c r="AI42" s="22">
        <f t="shared" si="22"/>
        <v>0</v>
      </c>
      <c r="AJ42" s="22">
        <f t="shared" si="22"/>
        <v>130</v>
      </c>
      <c r="AK42" s="22">
        <f t="shared" si="22"/>
        <v>260</v>
      </c>
      <c r="AL42" s="22">
        <f t="shared" si="22"/>
        <v>390</v>
      </c>
      <c r="AM42" s="22">
        <f t="shared" si="22"/>
        <v>0</v>
      </c>
      <c r="AN42" s="22">
        <f t="shared" si="22"/>
        <v>13</v>
      </c>
      <c r="AO42" s="22">
        <f>AO28+AO37+AO41</f>
        <v>815</v>
      </c>
      <c r="AP42" s="22">
        <f>AP28+AP37+AP41</f>
        <v>27</v>
      </c>
    </row>
    <row r="44" spans="1:42">
      <c r="B44" s="85"/>
      <c r="AK44" s="112"/>
    </row>
    <row r="45" spans="1:42">
      <c r="B45" s="84"/>
    </row>
    <row r="46" spans="1:42">
      <c r="B46" s="84"/>
    </row>
    <row r="49" spans="4:39" ht="14.25">
      <c r="O49" s="79" t="s">
        <v>30</v>
      </c>
    </row>
    <row r="50" spans="4:39">
      <c r="D50" s="109" t="s">
        <v>3</v>
      </c>
      <c r="P50" s="24" t="s">
        <v>3</v>
      </c>
      <c r="AG50" s="170" t="s">
        <v>3</v>
      </c>
      <c r="AH50" s="170"/>
      <c r="AI50" s="170"/>
      <c r="AJ50" s="170"/>
      <c r="AK50" s="170"/>
      <c r="AL50" s="170"/>
      <c r="AM50" s="170"/>
    </row>
    <row r="51" spans="4:39">
      <c r="D51" s="1" t="s">
        <v>7</v>
      </c>
      <c r="N51" s="109"/>
      <c r="P51" s="170" t="s">
        <v>4</v>
      </c>
      <c r="Q51" s="170"/>
      <c r="R51" s="170"/>
      <c r="S51" s="170"/>
      <c r="T51" s="170"/>
      <c r="U51" s="170"/>
      <c r="V51" s="170"/>
      <c r="AG51" s="170" t="s">
        <v>5</v>
      </c>
      <c r="AH51" s="170"/>
      <c r="AI51" s="170"/>
      <c r="AJ51" s="170"/>
      <c r="AK51" s="170"/>
      <c r="AL51" s="170"/>
      <c r="AM51" s="170"/>
    </row>
  </sheetData>
  <mergeCells count="18">
    <mergeCell ref="B6:AP6"/>
    <mergeCell ref="C16:C17"/>
    <mergeCell ref="B29:AP29"/>
    <mergeCell ref="B28:D28"/>
    <mergeCell ref="B41:D41"/>
    <mergeCell ref="B42:D42"/>
    <mergeCell ref="AO16:AO17"/>
    <mergeCell ref="AP16:AP17"/>
    <mergeCell ref="P51:V51"/>
    <mergeCell ref="AG50:AM50"/>
    <mergeCell ref="AG51:AM51"/>
    <mergeCell ref="B16:B17"/>
    <mergeCell ref="D16:D17"/>
    <mergeCell ref="E16:V16"/>
    <mergeCell ref="W16:AN16"/>
    <mergeCell ref="B18:AP18"/>
    <mergeCell ref="B38:AP38"/>
    <mergeCell ref="B37:D37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300" verticalDpi="300" r:id="rId1"/>
  <headerFooter alignWithMargins="0"/>
  <ignoredErrors>
    <ignoredError sqref="AK21" formulaRange="1"/>
    <ignoredError sqref="V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C2:W24"/>
  <sheetViews>
    <sheetView showZeros="0" topLeftCell="A4" zoomScaleNormal="100" zoomScaleSheetLayoutView="100" workbookViewId="0">
      <selection activeCell="W12" sqref="W12"/>
    </sheetView>
  </sheetViews>
  <sheetFormatPr defaultColWidth="8.85546875" defaultRowHeight="12.75"/>
  <cols>
    <col min="1" max="3" width="8.85546875" style="49"/>
    <col min="4" max="4" width="38.140625" style="49" bestFit="1" customWidth="1"/>
    <col min="5" max="23" width="5.140625" style="49" customWidth="1"/>
    <col min="24" max="16384" width="8.85546875" style="49"/>
  </cols>
  <sheetData>
    <row r="2" spans="3:23" ht="18.75">
      <c r="E2" s="86" t="s">
        <v>46</v>
      </c>
      <c r="Q2" s="49" t="s">
        <v>41</v>
      </c>
    </row>
    <row r="4" spans="3:23">
      <c r="E4" s="49" t="s">
        <v>42</v>
      </c>
    </row>
    <row r="5" spans="3:23">
      <c r="E5" s="49" t="s">
        <v>43</v>
      </c>
    </row>
    <row r="6" spans="3:23">
      <c r="E6" s="49" t="s">
        <v>54</v>
      </c>
    </row>
    <row r="7" spans="3:23">
      <c r="E7" s="49" t="s">
        <v>44</v>
      </c>
    </row>
    <row r="8" spans="3:23">
      <c r="E8" s="49" t="s">
        <v>45</v>
      </c>
    </row>
    <row r="9" spans="3:23">
      <c r="E9" s="49" t="s">
        <v>55</v>
      </c>
    </row>
    <row r="10" spans="3:23" ht="13.5" thickBot="1"/>
    <row r="11" spans="3:23" ht="218.25" thickBot="1">
      <c r="C11" s="58" t="s">
        <v>37</v>
      </c>
      <c r="D11" s="59" t="s">
        <v>38</v>
      </c>
      <c r="E11" s="64" t="s">
        <v>11</v>
      </c>
      <c r="F11" s="65" t="s">
        <v>12</v>
      </c>
      <c r="G11" s="65" t="s">
        <v>31</v>
      </c>
      <c r="H11" s="65" t="s">
        <v>14</v>
      </c>
      <c r="I11" s="65" t="s">
        <v>15</v>
      </c>
      <c r="J11" s="65" t="s">
        <v>16</v>
      </c>
      <c r="K11" s="65" t="s">
        <v>17</v>
      </c>
      <c r="L11" s="65" t="s">
        <v>18</v>
      </c>
      <c r="M11" s="65" t="s">
        <v>19</v>
      </c>
      <c r="N11" s="65" t="s">
        <v>20</v>
      </c>
      <c r="O11" s="65" t="s">
        <v>34</v>
      </c>
      <c r="P11" s="65" t="s">
        <v>23</v>
      </c>
      <c r="Q11" s="65" t="s">
        <v>21</v>
      </c>
      <c r="R11" s="65" t="s">
        <v>0</v>
      </c>
      <c r="S11" s="66" t="s">
        <v>22</v>
      </c>
      <c r="T11" s="66" t="s">
        <v>8</v>
      </c>
      <c r="U11" s="65" t="s">
        <v>39</v>
      </c>
      <c r="V11" s="67" t="s">
        <v>40</v>
      </c>
      <c r="W11" s="67" t="s">
        <v>65</v>
      </c>
    </row>
    <row r="12" spans="3:23" ht="19.5" thickBot="1">
      <c r="C12" s="94" t="s">
        <v>63</v>
      </c>
      <c r="D12" s="69"/>
      <c r="E12" s="62">
        <f>E16+E19+E22</f>
        <v>270</v>
      </c>
      <c r="F12" s="62">
        <f t="shared" ref="F12:V12" si="0">F16+F19+F22</f>
        <v>0</v>
      </c>
      <c r="G12" s="62">
        <f t="shared" si="0"/>
        <v>270</v>
      </c>
      <c r="H12" s="62">
        <f t="shared" si="0"/>
        <v>0</v>
      </c>
      <c r="I12" s="62">
        <f t="shared" si="0"/>
        <v>0</v>
      </c>
      <c r="J12" s="62">
        <f t="shared" si="0"/>
        <v>0</v>
      </c>
      <c r="K12" s="62">
        <f t="shared" si="0"/>
        <v>0</v>
      </c>
      <c r="L12" s="62">
        <f t="shared" si="0"/>
        <v>0</v>
      </c>
      <c r="M12" s="62">
        <f t="shared" si="0"/>
        <v>0</v>
      </c>
      <c r="N12" s="62">
        <f t="shared" si="0"/>
        <v>0</v>
      </c>
      <c r="O12" s="62">
        <f t="shared" si="0"/>
        <v>0</v>
      </c>
      <c r="P12" s="62">
        <f t="shared" si="0"/>
        <v>0</v>
      </c>
      <c r="Q12" s="62">
        <f t="shared" si="0"/>
        <v>0</v>
      </c>
      <c r="R12" s="62">
        <f t="shared" si="0"/>
        <v>270</v>
      </c>
      <c r="S12" s="62">
        <f t="shared" si="0"/>
        <v>540</v>
      </c>
      <c r="T12" s="62">
        <f t="shared" si="0"/>
        <v>810</v>
      </c>
      <c r="U12" s="62"/>
      <c r="V12" s="62">
        <f t="shared" si="0"/>
        <v>27</v>
      </c>
      <c r="W12" s="107">
        <f>V12/300*100</f>
        <v>9</v>
      </c>
    </row>
    <row r="13" spans="3:23" ht="19.5" thickBot="1">
      <c r="C13" s="94" t="s">
        <v>62</v>
      </c>
      <c r="D13" s="69"/>
      <c r="E13" s="71">
        <f>E12/$T$12*100</f>
        <v>33.333333333333329</v>
      </c>
      <c r="F13" s="71">
        <f t="shared" ref="F13:T13" si="1">F12/$T$12*100</f>
        <v>0</v>
      </c>
      <c r="G13" s="71">
        <f t="shared" si="1"/>
        <v>33.333333333333329</v>
      </c>
      <c r="H13" s="71">
        <f t="shared" si="1"/>
        <v>0</v>
      </c>
      <c r="I13" s="71">
        <f t="shared" si="1"/>
        <v>0</v>
      </c>
      <c r="J13" s="71">
        <f t="shared" si="1"/>
        <v>0</v>
      </c>
      <c r="K13" s="71">
        <f t="shared" si="1"/>
        <v>0</v>
      </c>
      <c r="L13" s="71">
        <f t="shared" si="1"/>
        <v>0</v>
      </c>
      <c r="M13" s="71">
        <f t="shared" si="1"/>
        <v>0</v>
      </c>
      <c r="N13" s="71">
        <f t="shared" si="1"/>
        <v>0</v>
      </c>
      <c r="O13" s="71">
        <f t="shared" si="1"/>
        <v>0</v>
      </c>
      <c r="P13" s="71">
        <f t="shared" si="1"/>
        <v>0</v>
      </c>
      <c r="Q13" s="71">
        <f t="shared" si="1"/>
        <v>0</v>
      </c>
      <c r="R13" s="71">
        <f t="shared" si="1"/>
        <v>33.333333333333329</v>
      </c>
      <c r="S13" s="71">
        <f t="shared" si="1"/>
        <v>66.666666666666657</v>
      </c>
      <c r="T13" s="70">
        <f t="shared" si="1"/>
        <v>100</v>
      </c>
      <c r="U13" s="70"/>
      <c r="V13" s="72"/>
      <c r="W13" s="76"/>
    </row>
    <row r="14" spans="3:23">
      <c r="C14" s="190">
        <v>3</v>
      </c>
      <c r="D14" s="55" t="s">
        <v>56</v>
      </c>
      <c r="E14" s="56">
        <f>'choroby cywilizacyjne'!E28</f>
        <v>30</v>
      </c>
      <c r="F14" s="56">
        <f>'choroby cywilizacyjne'!F28</f>
        <v>0</v>
      </c>
      <c r="G14" s="56">
        <f>'choroby cywilizacyjne'!G28</f>
        <v>30</v>
      </c>
      <c r="H14" s="56">
        <f>'choroby cywilizacyjne'!H28</f>
        <v>0</v>
      </c>
      <c r="I14" s="56">
        <f>'choroby cywilizacyjne'!I28</f>
        <v>0</v>
      </c>
      <c r="J14" s="56">
        <f>'choroby cywilizacyjne'!J28</f>
        <v>0</v>
      </c>
      <c r="K14" s="56">
        <f>'choroby cywilizacyjne'!K28</f>
        <v>0</v>
      </c>
      <c r="L14" s="56">
        <f>'choroby cywilizacyjne'!L28</f>
        <v>0</v>
      </c>
      <c r="M14" s="56">
        <f>'choroby cywilizacyjne'!M28</f>
        <v>0</v>
      </c>
      <c r="N14" s="56">
        <f>'choroby cywilizacyjne'!N28</f>
        <v>0</v>
      </c>
      <c r="O14" s="56">
        <f>'choroby cywilizacyjne'!O28</f>
        <v>0</v>
      </c>
      <c r="P14" s="56">
        <f>'choroby cywilizacyjne'!P28</f>
        <v>0</v>
      </c>
      <c r="Q14" s="56">
        <f>'choroby cywilizacyjne'!Q28</f>
        <v>0</v>
      </c>
      <c r="R14" s="56">
        <f>'choroby cywilizacyjne'!R28</f>
        <v>30</v>
      </c>
      <c r="S14" s="56">
        <f>'choroby cywilizacyjne'!S28</f>
        <v>60</v>
      </c>
      <c r="T14" s="56">
        <f>'choroby cywilizacyjne'!T28</f>
        <v>90</v>
      </c>
      <c r="U14" s="56">
        <f>'choroby cywilizacyjne'!U28</f>
        <v>0</v>
      </c>
      <c r="V14" s="56">
        <f>'choroby cywilizacyjne'!V28</f>
        <v>3</v>
      </c>
      <c r="W14" s="75">
        <f t="shared" ref="W14:W22" si="2">V14/300*100</f>
        <v>1</v>
      </c>
    </row>
    <row r="15" spans="3:23" ht="13.5" thickBot="1">
      <c r="C15" s="191"/>
      <c r="D15" s="50" t="s">
        <v>57</v>
      </c>
      <c r="E15" s="51">
        <f>'choroby cywilizacyjne'!W28</f>
        <v>100</v>
      </c>
      <c r="F15" s="51">
        <f>'choroby cywilizacyjne'!X28</f>
        <v>0</v>
      </c>
      <c r="G15" s="51">
        <f>'choroby cywilizacyjne'!Y28</f>
        <v>100</v>
      </c>
      <c r="H15" s="51">
        <f>'choroby cywilizacyjne'!Z28</f>
        <v>0</v>
      </c>
      <c r="I15" s="51">
        <f>'choroby cywilizacyjne'!AA28</f>
        <v>0</v>
      </c>
      <c r="J15" s="51">
        <f>'choroby cywilizacyjne'!AB28</f>
        <v>0</v>
      </c>
      <c r="K15" s="51">
        <f>'choroby cywilizacyjne'!AC28</f>
        <v>0</v>
      </c>
      <c r="L15" s="51">
        <f>'choroby cywilizacyjne'!AD28</f>
        <v>0</v>
      </c>
      <c r="M15" s="51">
        <f>'choroby cywilizacyjne'!AE28</f>
        <v>0</v>
      </c>
      <c r="N15" s="51">
        <f>'choroby cywilizacyjne'!AF28</f>
        <v>0</v>
      </c>
      <c r="O15" s="51">
        <f>'choroby cywilizacyjne'!AG28</f>
        <v>0</v>
      </c>
      <c r="P15" s="51">
        <f>'choroby cywilizacyjne'!AH28</f>
        <v>0</v>
      </c>
      <c r="Q15" s="51">
        <f>'choroby cywilizacyjne'!AI28</f>
        <v>0</v>
      </c>
      <c r="R15" s="51">
        <f>'choroby cywilizacyjne'!AJ28</f>
        <v>100</v>
      </c>
      <c r="S15" s="51">
        <f>'choroby cywilizacyjne'!AK28</f>
        <v>200</v>
      </c>
      <c r="T15" s="51">
        <f>'choroby cywilizacyjne'!AL28</f>
        <v>300</v>
      </c>
      <c r="U15" s="51">
        <f>'choroby cywilizacyjne'!AM28</f>
        <v>0</v>
      </c>
      <c r="V15" s="51">
        <f>'choroby cywilizacyjne'!AN28</f>
        <v>10</v>
      </c>
      <c r="W15" s="74">
        <f t="shared" si="2"/>
        <v>3.3333333333333335</v>
      </c>
    </row>
    <row r="16" spans="3:23" ht="13.5" thickBot="1">
      <c r="C16" s="192"/>
      <c r="D16" s="52" t="s">
        <v>36</v>
      </c>
      <c r="E16" s="53">
        <f t="shared" ref="E16:V16" si="3">SUM(E14:E15)</f>
        <v>130</v>
      </c>
      <c r="F16" s="54">
        <f t="shared" si="3"/>
        <v>0</v>
      </c>
      <c r="G16" s="54">
        <f t="shared" si="3"/>
        <v>130</v>
      </c>
      <c r="H16" s="54">
        <f t="shared" si="3"/>
        <v>0</v>
      </c>
      <c r="I16" s="54">
        <f t="shared" si="3"/>
        <v>0</v>
      </c>
      <c r="J16" s="54">
        <f t="shared" si="3"/>
        <v>0</v>
      </c>
      <c r="K16" s="54">
        <f t="shared" si="3"/>
        <v>0</v>
      </c>
      <c r="L16" s="54">
        <f t="shared" si="3"/>
        <v>0</v>
      </c>
      <c r="M16" s="54">
        <f t="shared" si="3"/>
        <v>0</v>
      </c>
      <c r="N16" s="54">
        <f t="shared" si="3"/>
        <v>0</v>
      </c>
      <c r="O16" s="54">
        <f t="shared" si="3"/>
        <v>0</v>
      </c>
      <c r="P16" s="54">
        <f t="shared" si="3"/>
        <v>0</v>
      </c>
      <c r="Q16" s="54">
        <f t="shared" si="3"/>
        <v>0</v>
      </c>
      <c r="R16" s="54">
        <f t="shared" si="3"/>
        <v>130</v>
      </c>
      <c r="S16" s="54">
        <f t="shared" si="3"/>
        <v>260</v>
      </c>
      <c r="T16" s="54">
        <f t="shared" si="3"/>
        <v>390</v>
      </c>
      <c r="U16" s="54">
        <f t="shared" si="3"/>
        <v>0</v>
      </c>
      <c r="V16" s="73">
        <f t="shared" si="3"/>
        <v>13</v>
      </c>
      <c r="W16" s="77">
        <f t="shared" si="2"/>
        <v>4.3333333333333339</v>
      </c>
    </row>
    <row r="17" spans="3:23">
      <c r="C17" s="190">
        <v>4</v>
      </c>
      <c r="D17" s="55" t="s">
        <v>58</v>
      </c>
      <c r="E17" s="56">
        <f>'choroby cywilizacyjne'!E37</f>
        <v>90</v>
      </c>
      <c r="F17" s="56">
        <f>'choroby cywilizacyjne'!F37</f>
        <v>0</v>
      </c>
      <c r="G17" s="56">
        <f>'choroby cywilizacyjne'!G37</f>
        <v>90</v>
      </c>
      <c r="H17" s="56">
        <f>'choroby cywilizacyjne'!H37</f>
        <v>0</v>
      </c>
      <c r="I17" s="56">
        <f>'choroby cywilizacyjne'!I37</f>
        <v>0</v>
      </c>
      <c r="J17" s="56">
        <f>'choroby cywilizacyjne'!J37</f>
        <v>0</v>
      </c>
      <c r="K17" s="56">
        <f>'choroby cywilizacyjne'!K37</f>
        <v>0</v>
      </c>
      <c r="L17" s="56">
        <f>'choroby cywilizacyjne'!L37</f>
        <v>0</v>
      </c>
      <c r="M17" s="56">
        <f>'choroby cywilizacyjne'!M37</f>
        <v>0</v>
      </c>
      <c r="N17" s="56">
        <f>'choroby cywilizacyjne'!N37</f>
        <v>0</v>
      </c>
      <c r="O17" s="56">
        <f>'choroby cywilizacyjne'!O37</f>
        <v>0</v>
      </c>
      <c r="P17" s="56">
        <f>'choroby cywilizacyjne'!P37</f>
        <v>0</v>
      </c>
      <c r="Q17" s="56">
        <f>'choroby cywilizacyjne'!Q37</f>
        <v>0</v>
      </c>
      <c r="R17" s="56">
        <f>'choroby cywilizacyjne'!R37</f>
        <v>90</v>
      </c>
      <c r="S17" s="56">
        <f>'choroby cywilizacyjne'!S37</f>
        <v>180</v>
      </c>
      <c r="T17" s="56">
        <f>'choroby cywilizacyjne'!T37</f>
        <v>270</v>
      </c>
      <c r="U17" s="56">
        <f>'choroby cywilizacyjne'!U37</f>
        <v>0</v>
      </c>
      <c r="V17" s="56">
        <f>'choroby cywilizacyjne'!V37</f>
        <v>9</v>
      </c>
      <c r="W17" s="75">
        <f t="shared" si="2"/>
        <v>3</v>
      </c>
    </row>
    <row r="18" spans="3:23" ht="13.5" thickBot="1">
      <c r="C18" s="191"/>
      <c r="D18" s="50" t="s">
        <v>59</v>
      </c>
      <c r="E18" s="51">
        <f>'choroby cywilizacyjne'!W37</f>
        <v>30</v>
      </c>
      <c r="F18" s="51">
        <f>'choroby cywilizacyjne'!X37</f>
        <v>0</v>
      </c>
      <c r="G18" s="51">
        <f>'choroby cywilizacyjne'!Y37</f>
        <v>30</v>
      </c>
      <c r="H18" s="51">
        <f>'choroby cywilizacyjne'!Z37</f>
        <v>0</v>
      </c>
      <c r="I18" s="51">
        <f>'choroby cywilizacyjne'!AA37</f>
        <v>0</v>
      </c>
      <c r="J18" s="51">
        <f>'choroby cywilizacyjne'!AB37</f>
        <v>0</v>
      </c>
      <c r="K18" s="51">
        <f>'choroby cywilizacyjne'!AC37</f>
        <v>0</v>
      </c>
      <c r="L18" s="51">
        <f>'choroby cywilizacyjne'!AD37</f>
        <v>0</v>
      </c>
      <c r="M18" s="51">
        <f>'choroby cywilizacyjne'!AE37</f>
        <v>0</v>
      </c>
      <c r="N18" s="51">
        <f>'choroby cywilizacyjne'!AF37</f>
        <v>0</v>
      </c>
      <c r="O18" s="51">
        <f>'choroby cywilizacyjne'!AG37</f>
        <v>0</v>
      </c>
      <c r="P18" s="51">
        <f>'choroby cywilizacyjne'!AH37</f>
        <v>0</v>
      </c>
      <c r="Q18" s="51">
        <f>'choroby cywilizacyjne'!AI37</f>
        <v>0</v>
      </c>
      <c r="R18" s="51">
        <f>'choroby cywilizacyjne'!AJ37</f>
        <v>30</v>
      </c>
      <c r="S18" s="51">
        <f>'choroby cywilizacyjne'!AK37</f>
        <v>60</v>
      </c>
      <c r="T18" s="51">
        <f>'choroby cywilizacyjne'!AL37</f>
        <v>90</v>
      </c>
      <c r="U18" s="51">
        <f>'choroby cywilizacyjne'!AM37</f>
        <v>0</v>
      </c>
      <c r="V18" s="51">
        <f>'choroby cywilizacyjne'!AN37</f>
        <v>3</v>
      </c>
      <c r="W18" s="74">
        <f t="shared" si="2"/>
        <v>1</v>
      </c>
    </row>
    <row r="19" spans="3:23" ht="13.5" thickBot="1">
      <c r="C19" s="192"/>
      <c r="D19" s="52" t="s">
        <v>36</v>
      </c>
      <c r="E19" s="99">
        <f t="shared" ref="E19:V19" si="4">SUM(E17:E18)</f>
        <v>120</v>
      </c>
      <c r="F19" s="100">
        <f t="shared" si="4"/>
        <v>0</v>
      </c>
      <c r="G19" s="100">
        <f t="shared" si="4"/>
        <v>120</v>
      </c>
      <c r="H19" s="100">
        <f t="shared" si="4"/>
        <v>0</v>
      </c>
      <c r="I19" s="100">
        <f t="shared" si="4"/>
        <v>0</v>
      </c>
      <c r="J19" s="100">
        <f t="shared" si="4"/>
        <v>0</v>
      </c>
      <c r="K19" s="100">
        <f t="shared" si="4"/>
        <v>0</v>
      </c>
      <c r="L19" s="100">
        <f t="shared" si="4"/>
        <v>0</v>
      </c>
      <c r="M19" s="100">
        <f t="shared" si="4"/>
        <v>0</v>
      </c>
      <c r="N19" s="100">
        <f t="shared" si="4"/>
        <v>0</v>
      </c>
      <c r="O19" s="100">
        <f t="shared" si="4"/>
        <v>0</v>
      </c>
      <c r="P19" s="100">
        <f t="shared" si="4"/>
        <v>0</v>
      </c>
      <c r="Q19" s="100">
        <f t="shared" si="4"/>
        <v>0</v>
      </c>
      <c r="R19" s="100">
        <f t="shared" si="4"/>
        <v>120</v>
      </c>
      <c r="S19" s="100">
        <f t="shared" si="4"/>
        <v>240</v>
      </c>
      <c r="T19" s="100">
        <f t="shared" si="4"/>
        <v>360</v>
      </c>
      <c r="U19" s="100">
        <f t="shared" si="4"/>
        <v>0</v>
      </c>
      <c r="V19" s="101">
        <f t="shared" si="4"/>
        <v>12</v>
      </c>
      <c r="W19" s="77">
        <f t="shared" si="2"/>
        <v>4</v>
      </c>
    </row>
    <row r="20" spans="3:23">
      <c r="C20" s="190">
        <v>5</v>
      </c>
      <c r="D20" s="95" t="s">
        <v>60</v>
      </c>
      <c r="E20" s="60">
        <f>'choroby cywilizacyjne'!E41:V41</f>
        <v>20</v>
      </c>
      <c r="F20" s="57">
        <f>'choroby cywilizacyjne'!F41:W41</f>
        <v>0</v>
      </c>
      <c r="G20" s="57">
        <f>'choroby cywilizacyjne'!G41:X41</f>
        <v>20</v>
      </c>
      <c r="H20" s="57">
        <f>'choroby cywilizacyjne'!H41:Y41</f>
        <v>0</v>
      </c>
      <c r="I20" s="57">
        <f>'choroby cywilizacyjne'!I41:Z41</f>
        <v>0</v>
      </c>
      <c r="J20" s="57">
        <f>'choroby cywilizacyjne'!J41:AA41</f>
        <v>0</v>
      </c>
      <c r="K20" s="57">
        <f>'choroby cywilizacyjne'!K41:AB41</f>
        <v>0</v>
      </c>
      <c r="L20" s="57">
        <f>'choroby cywilizacyjne'!L41:AC41</f>
        <v>0</v>
      </c>
      <c r="M20" s="57">
        <f>'choroby cywilizacyjne'!M41:AD41</f>
        <v>0</v>
      </c>
      <c r="N20" s="57">
        <f>'choroby cywilizacyjne'!N41:AE41</f>
        <v>0</v>
      </c>
      <c r="O20" s="57">
        <f>'choroby cywilizacyjne'!O41:AF41</f>
        <v>0</v>
      </c>
      <c r="P20" s="57">
        <f>'choroby cywilizacyjne'!P41:AG41</f>
        <v>0</v>
      </c>
      <c r="Q20" s="57">
        <f>'choroby cywilizacyjne'!Q41:AH41</f>
        <v>0</v>
      </c>
      <c r="R20" s="57">
        <f>'choroby cywilizacyjne'!R41:AI41</f>
        <v>20</v>
      </c>
      <c r="S20" s="57">
        <f>'choroby cywilizacyjne'!S41:AJ41</f>
        <v>40</v>
      </c>
      <c r="T20" s="57">
        <f>'choroby cywilizacyjne'!T41:AK41</f>
        <v>60</v>
      </c>
      <c r="U20" s="57">
        <f>'choroby cywilizacyjne'!U41:AL41</f>
        <v>0</v>
      </c>
      <c r="V20" s="105">
        <f>'choroby cywilizacyjne'!V41:AM41</f>
        <v>2</v>
      </c>
      <c r="W20" s="97">
        <f t="shared" si="2"/>
        <v>0.66666666666666674</v>
      </c>
    </row>
    <row r="21" spans="3:23" ht="13.5" thickBot="1">
      <c r="C21" s="191"/>
      <c r="D21" s="96" t="s">
        <v>61</v>
      </c>
      <c r="E21" s="61">
        <f>'choroby cywilizacyjne'!W41</f>
        <v>0</v>
      </c>
      <c r="F21" s="63">
        <f>'choroby cywilizacyjne'!X41</f>
        <v>0</v>
      </c>
      <c r="G21" s="63">
        <f>'choroby cywilizacyjne'!Y41</f>
        <v>0</v>
      </c>
      <c r="H21" s="63">
        <f>'choroby cywilizacyjne'!Z41</f>
        <v>0</v>
      </c>
      <c r="I21" s="63">
        <f>'choroby cywilizacyjne'!AA41</f>
        <v>0</v>
      </c>
      <c r="J21" s="63">
        <f>'choroby cywilizacyjne'!AB41</f>
        <v>0</v>
      </c>
      <c r="K21" s="63">
        <f>'choroby cywilizacyjne'!AC41</f>
        <v>0</v>
      </c>
      <c r="L21" s="63">
        <f>'choroby cywilizacyjne'!AD41</f>
        <v>0</v>
      </c>
      <c r="M21" s="63">
        <f>'choroby cywilizacyjne'!AE41</f>
        <v>0</v>
      </c>
      <c r="N21" s="63">
        <f>'choroby cywilizacyjne'!AF41</f>
        <v>0</v>
      </c>
      <c r="O21" s="63">
        <f>'choroby cywilizacyjne'!AG41</f>
        <v>0</v>
      </c>
      <c r="P21" s="63">
        <f>'choroby cywilizacyjne'!AH41</f>
        <v>0</v>
      </c>
      <c r="Q21" s="63">
        <f>'choroby cywilizacyjne'!AI41</f>
        <v>0</v>
      </c>
      <c r="R21" s="63">
        <f>'choroby cywilizacyjne'!AJ41</f>
        <v>0</v>
      </c>
      <c r="S21" s="63">
        <f>'choroby cywilizacyjne'!AK41</f>
        <v>0</v>
      </c>
      <c r="T21" s="63">
        <f>'choroby cywilizacyjne'!AL41</f>
        <v>0</v>
      </c>
      <c r="U21" s="63">
        <f>'choroby cywilizacyjne'!AM41</f>
        <v>0</v>
      </c>
      <c r="V21" s="106">
        <f>'choroby cywilizacyjne'!AN41</f>
        <v>0</v>
      </c>
      <c r="W21" s="98">
        <f t="shared" si="2"/>
        <v>0</v>
      </c>
    </row>
    <row r="22" spans="3:23" ht="13.5" thickBot="1">
      <c r="C22" s="192"/>
      <c r="D22" s="52" t="s">
        <v>36</v>
      </c>
      <c r="E22" s="102">
        <f t="shared" ref="E22:V22" si="5">SUM(E20:E21)</f>
        <v>20</v>
      </c>
      <c r="F22" s="103">
        <f t="shared" si="5"/>
        <v>0</v>
      </c>
      <c r="G22" s="103">
        <f t="shared" si="5"/>
        <v>20</v>
      </c>
      <c r="H22" s="103">
        <f t="shared" si="5"/>
        <v>0</v>
      </c>
      <c r="I22" s="103">
        <f t="shared" si="5"/>
        <v>0</v>
      </c>
      <c r="J22" s="103">
        <f t="shared" si="5"/>
        <v>0</v>
      </c>
      <c r="K22" s="103">
        <f t="shared" si="5"/>
        <v>0</v>
      </c>
      <c r="L22" s="103">
        <f t="shared" si="5"/>
        <v>0</v>
      </c>
      <c r="M22" s="103">
        <f t="shared" si="5"/>
        <v>0</v>
      </c>
      <c r="N22" s="103">
        <f t="shared" si="5"/>
        <v>0</v>
      </c>
      <c r="O22" s="103">
        <f t="shared" si="5"/>
        <v>0</v>
      </c>
      <c r="P22" s="103">
        <f t="shared" si="5"/>
        <v>0</v>
      </c>
      <c r="Q22" s="103">
        <f t="shared" si="5"/>
        <v>0</v>
      </c>
      <c r="R22" s="103">
        <f t="shared" si="5"/>
        <v>20</v>
      </c>
      <c r="S22" s="103">
        <f t="shared" si="5"/>
        <v>40</v>
      </c>
      <c r="T22" s="103">
        <f t="shared" si="5"/>
        <v>60</v>
      </c>
      <c r="U22" s="103">
        <f t="shared" si="5"/>
        <v>0</v>
      </c>
      <c r="V22" s="104">
        <f t="shared" si="5"/>
        <v>2</v>
      </c>
      <c r="W22" s="77">
        <f t="shared" si="2"/>
        <v>0.66666666666666674</v>
      </c>
    </row>
    <row r="24" spans="3:23">
      <c r="E24" s="68"/>
    </row>
  </sheetData>
  <mergeCells count="3">
    <mergeCell ref="C14:C16"/>
    <mergeCell ref="C17:C19"/>
    <mergeCell ref="C20:C22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BK48"/>
  <sheetViews>
    <sheetView zoomScale="80" zoomScaleNormal="80" workbookViewId="0">
      <selection activeCell="A5" sqref="A5"/>
    </sheetView>
  </sheetViews>
  <sheetFormatPr defaultColWidth="8.85546875" defaultRowHeight="12.75"/>
  <cols>
    <col min="1" max="1" width="4.42578125" customWidth="1"/>
    <col min="2" max="2" width="4.28515625" customWidth="1"/>
    <col min="3" max="3" width="11.7109375" bestFit="1" customWidth="1"/>
    <col min="4" max="4" width="59.5703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6" spans="1:43" s="2" customFormat="1" ht="20.100000000000001" customHeight="1">
      <c r="B6" s="184" t="s">
        <v>47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1:43" s="2" customFormat="1" ht="20.100000000000001" customHeight="1"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</row>
    <row r="9" spans="1:43" s="3" customFormat="1" ht="15" customHeight="1">
      <c r="B9" s="3" t="s">
        <v>25</v>
      </c>
    </row>
    <row r="10" spans="1:43" s="3" customFormat="1" ht="15" customHeight="1">
      <c r="B10" s="3" t="s">
        <v>24</v>
      </c>
    </row>
    <row r="11" spans="1:43" s="3" customFormat="1" ht="15" customHeight="1">
      <c r="B11" s="3" t="s">
        <v>48</v>
      </c>
    </row>
    <row r="12" spans="1:43" s="3" customFormat="1" ht="15" customHeight="1">
      <c r="B12" s="3" t="s">
        <v>26</v>
      </c>
    </row>
    <row r="13" spans="1:43" ht="15" customHeight="1">
      <c r="B13" s="3" t="s">
        <v>35</v>
      </c>
      <c r="C13" s="3"/>
    </row>
    <row r="14" spans="1:43" ht="15">
      <c r="B14" s="3" t="s">
        <v>84</v>
      </c>
    </row>
    <row r="15" spans="1:43" ht="13.5" thickBot="1"/>
    <row r="16" spans="1:43" ht="17.25" customHeight="1" thickBot="1">
      <c r="A16" s="24"/>
      <c r="B16" s="171" t="s">
        <v>27</v>
      </c>
      <c r="C16" s="185" t="s">
        <v>32</v>
      </c>
      <c r="D16" s="173" t="s">
        <v>6</v>
      </c>
      <c r="E16" s="175" t="s">
        <v>49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7"/>
      <c r="W16" s="175" t="s">
        <v>50</v>
      </c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7"/>
      <c r="AO16" s="168" t="s">
        <v>9</v>
      </c>
      <c r="AP16" s="168" t="s">
        <v>10</v>
      </c>
      <c r="AQ16" s="24"/>
    </row>
    <row r="17" spans="1:44" ht="243" customHeight="1" thickBot="1">
      <c r="A17" s="24"/>
      <c r="B17" s="197"/>
      <c r="C17" s="186"/>
      <c r="D17" s="198"/>
      <c r="E17" s="6" t="s">
        <v>11</v>
      </c>
      <c r="F17" s="7" t="s">
        <v>12</v>
      </c>
      <c r="G17" s="8" t="s">
        <v>31</v>
      </c>
      <c r="H17" s="8" t="s">
        <v>14</v>
      </c>
      <c r="I17" s="8" t="s">
        <v>15</v>
      </c>
      <c r="J17" s="8" t="s">
        <v>16</v>
      </c>
      <c r="K17" s="8" t="s">
        <v>17</v>
      </c>
      <c r="L17" s="8" t="s">
        <v>18</v>
      </c>
      <c r="M17" s="8" t="s">
        <v>19</v>
      </c>
      <c r="N17" s="8" t="s">
        <v>20</v>
      </c>
      <c r="O17" s="43" t="s">
        <v>34</v>
      </c>
      <c r="P17" s="8" t="s">
        <v>23</v>
      </c>
      <c r="Q17" s="8" t="s">
        <v>21</v>
      </c>
      <c r="R17" s="8" t="s">
        <v>0</v>
      </c>
      <c r="S17" s="8" t="s">
        <v>22</v>
      </c>
      <c r="T17" s="8" t="s">
        <v>8</v>
      </c>
      <c r="U17" s="8" t="s">
        <v>1</v>
      </c>
      <c r="V17" s="32" t="s">
        <v>2</v>
      </c>
      <c r="W17" s="7" t="s">
        <v>11</v>
      </c>
      <c r="X17" s="7" t="s">
        <v>12</v>
      </c>
      <c r="Y17" s="7" t="s">
        <v>13</v>
      </c>
      <c r="Z17" s="7" t="s">
        <v>14</v>
      </c>
      <c r="AA17" s="7" t="s">
        <v>15</v>
      </c>
      <c r="AB17" s="7" t="s">
        <v>16</v>
      </c>
      <c r="AC17" s="7" t="s">
        <v>17</v>
      </c>
      <c r="AD17" s="7" t="s">
        <v>18</v>
      </c>
      <c r="AE17" s="8" t="s">
        <v>19</v>
      </c>
      <c r="AF17" s="8" t="s">
        <v>20</v>
      </c>
      <c r="AG17" s="43" t="s">
        <v>34</v>
      </c>
      <c r="AH17" s="8" t="s">
        <v>23</v>
      </c>
      <c r="AI17" s="8" t="s">
        <v>21</v>
      </c>
      <c r="AJ17" s="8" t="s">
        <v>0</v>
      </c>
      <c r="AK17" s="8" t="s">
        <v>22</v>
      </c>
      <c r="AL17" s="8" t="s">
        <v>8</v>
      </c>
      <c r="AM17" s="8" t="s">
        <v>1</v>
      </c>
      <c r="AN17" s="32" t="s">
        <v>2</v>
      </c>
      <c r="AO17" s="199"/>
      <c r="AP17" s="199"/>
      <c r="AQ17" s="24"/>
    </row>
    <row r="18" spans="1:44" ht="29.25" customHeight="1" thickBot="1">
      <c r="A18" s="82"/>
      <c r="B18" s="178" t="s">
        <v>52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80"/>
      <c r="AQ18" s="24"/>
    </row>
    <row r="19" spans="1:44" ht="15" customHeight="1">
      <c r="A19" s="82"/>
      <c r="B19" s="83">
        <v>1</v>
      </c>
      <c r="C19" s="41" t="s">
        <v>33</v>
      </c>
      <c r="D19" s="88" t="s">
        <v>85</v>
      </c>
      <c r="E19" s="33">
        <v>10</v>
      </c>
      <c r="F19" s="34"/>
      <c r="G19" s="34">
        <v>30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34">
        <v>20</v>
      </c>
      <c r="S19" s="5">
        <f t="shared" ref="S19" si="0">SUM(E19:P19)</f>
        <v>40</v>
      </c>
      <c r="T19" s="5">
        <f t="shared" ref="T19:T21" si="1">SUM(E19:R19)</f>
        <v>60</v>
      </c>
      <c r="U19" s="27" t="s">
        <v>28</v>
      </c>
      <c r="V19" s="23">
        <f>TRUNC(T19/30)</f>
        <v>2</v>
      </c>
      <c r="W19" s="33"/>
      <c r="X19" s="12"/>
      <c r="Y19" s="37"/>
      <c r="Z19" s="12"/>
      <c r="AA19" s="12"/>
      <c r="AB19" s="12"/>
      <c r="AC19" s="12"/>
      <c r="AD19" s="12"/>
      <c r="AE19" s="11"/>
      <c r="AF19" s="11"/>
      <c r="AG19" s="11"/>
      <c r="AH19" s="11"/>
      <c r="AI19" s="11"/>
      <c r="AJ19" s="37"/>
      <c r="AK19" s="9">
        <f>SUM(W19:AH19)</f>
        <v>0</v>
      </c>
      <c r="AL19" s="9">
        <f t="shared" ref="AL19:AL31" si="2">SUM(W19:AJ19)</f>
        <v>0</v>
      </c>
      <c r="AM19" s="38"/>
      <c r="AN19" s="113"/>
      <c r="AO19" s="44">
        <f>T19+AL19</f>
        <v>60</v>
      </c>
      <c r="AP19" s="10">
        <f>V19+AN19</f>
        <v>2</v>
      </c>
      <c r="AQ19" s="24"/>
      <c r="AR19" s="114"/>
    </row>
    <row r="20" spans="1:44" ht="15.75" customHeight="1">
      <c r="A20" s="82"/>
      <c r="B20" s="19">
        <v>2</v>
      </c>
      <c r="C20" s="42" t="s">
        <v>33</v>
      </c>
      <c r="D20" s="89" t="s">
        <v>86</v>
      </c>
      <c r="E20" s="25">
        <v>20</v>
      </c>
      <c r="F20" s="26"/>
      <c r="G20" s="26">
        <v>0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6">
        <v>10</v>
      </c>
      <c r="S20" s="5">
        <f t="shared" ref="S20:S24" si="3">SUM(E20:P20)</f>
        <v>20</v>
      </c>
      <c r="T20" s="5">
        <f>SUM(E20:R20)</f>
        <v>30</v>
      </c>
      <c r="U20" s="27" t="s">
        <v>28</v>
      </c>
      <c r="V20" s="23">
        <f>TRUNC(T20/30)</f>
        <v>1</v>
      </c>
      <c r="W20" s="25"/>
      <c r="X20" s="14"/>
      <c r="Y20" s="26"/>
      <c r="Z20" s="14"/>
      <c r="AA20" s="14"/>
      <c r="AB20" s="14"/>
      <c r="AC20" s="14"/>
      <c r="AD20" s="14"/>
      <c r="AE20" s="13"/>
      <c r="AF20" s="13"/>
      <c r="AG20" s="13"/>
      <c r="AH20" s="13"/>
      <c r="AI20" s="13"/>
      <c r="AJ20" s="26"/>
      <c r="AK20" s="9">
        <f>SUM(W20:AH20)</f>
        <v>0</v>
      </c>
      <c r="AL20" s="5">
        <f t="shared" si="2"/>
        <v>0</v>
      </c>
      <c r="AM20" s="27"/>
      <c r="AN20" s="28">
        <f>TRUNC(AL20/30)</f>
        <v>0</v>
      </c>
      <c r="AO20" s="45">
        <f t="shared" ref="AO20:AO33" si="4">T20+AL20</f>
        <v>30</v>
      </c>
      <c r="AP20" s="10">
        <f t="shared" ref="AP20:AP33" si="5">V20+AN20</f>
        <v>1</v>
      </c>
      <c r="AQ20" s="24"/>
      <c r="AR20" s="115"/>
    </row>
    <row r="21" spans="1:44" ht="15" customHeight="1">
      <c r="A21" s="82"/>
      <c r="B21" s="19">
        <v>3</v>
      </c>
      <c r="C21" s="42" t="s">
        <v>33</v>
      </c>
      <c r="D21" s="90" t="s">
        <v>87</v>
      </c>
      <c r="E21" s="25"/>
      <c r="F21" s="26"/>
      <c r="G21" s="2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6"/>
      <c r="S21" s="9">
        <f t="shared" si="3"/>
        <v>0</v>
      </c>
      <c r="T21" s="5">
        <f t="shared" si="1"/>
        <v>0</v>
      </c>
      <c r="U21" s="27"/>
      <c r="V21" s="36">
        <f t="shared" ref="V21:V24" si="6">TRUNC(T21/30)</f>
        <v>0</v>
      </c>
      <c r="W21" s="25">
        <v>40</v>
      </c>
      <c r="X21" s="28"/>
      <c r="Y21" s="26">
        <v>40</v>
      </c>
      <c r="Z21" s="14"/>
      <c r="AA21" s="14"/>
      <c r="AB21" s="14"/>
      <c r="AC21" s="14"/>
      <c r="AD21" s="14"/>
      <c r="AE21" s="13"/>
      <c r="AF21" s="13"/>
      <c r="AG21" s="13"/>
      <c r="AH21" s="13"/>
      <c r="AI21" s="13"/>
      <c r="AJ21" s="26">
        <v>40</v>
      </c>
      <c r="AK21" s="9">
        <f t="shared" ref="AK21:AK24" si="7">SUM(W21:AH21)</f>
        <v>80</v>
      </c>
      <c r="AL21" s="5">
        <f t="shared" si="2"/>
        <v>120</v>
      </c>
      <c r="AM21" s="27" t="s">
        <v>28</v>
      </c>
      <c r="AN21" s="28">
        <f t="shared" ref="AN21:AN33" si="8">TRUNC(AL21/30)</f>
        <v>4</v>
      </c>
      <c r="AO21" s="45">
        <f t="shared" si="4"/>
        <v>120</v>
      </c>
      <c r="AP21" s="10">
        <f t="shared" si="5"/>
        <v>4</v>
      </c>
      <c r="AQ21" s="24"/>
    </row>
    <row r="22" spans="1:44" s="114" customFormat="1" ht="15" customHeight="1">
      <c r="A22" s="82"/>
      <c r="B22" s="30">
        <v>4</v>
      </c>
      <c r="C22" s="42" t="s">
        <v>33</v>
      </c>
      <c r="D22" s="90" t="s">
        <v>88</v>
      </c>
      <c r="E22" s="25"/>
      <c r="F22" s="14"/>
      <c r="G22" s="26"/>
      <c r="H22" s="14"/>
      <c r="I22" s="14"/>
      <c r="J22" s="14"/>
      <c r="K22" s="14"/>
      <c r="L22" s="14"/>
      <c r="M22" s="13"/>
      <c r="N22" s="13"/>
      <c r="O22" s="13"/>
      <c r="P22" s="13"/>
      <c r="Q22" s="13"/>
      <c r="R22" s="26"/>
      <c r="S22" s="9">
        <f t="shared" si="3"/>
        <v>0</v>
      </c>
      <c r="T22" s="5">
        <f>SUM(E22:R22)</f>
        <v>0</v>
      </c>
      <c r="U22" s="27"/>
      <c r="V22" s="36">
        <f>TRUNC(T22/25)</f>
        <v>0</v>
      </c>
      <c r="W22" s="25">
        <v>20</v>
      </c>
      <c r="X22" s="14"/>
      <c r="Y22" s="26">
        <v>20</v>
      </c>
      <c r="Z22" s="14"/>
      <c r="AA22" s="14"/>
      <c r="AB22" s="14"/>
      <c r="AC22" s="14"/>
      <c r="AD22" s="14"/>
      <c r="AE22" s="13"/>
      <c r="AF22" s="13"/>
      <c r="AG22" s="13"/>
      <c r="AH22" s="13"/>
      <c r="AI22" s="13"/>
      <c r="AJ22" s="26">
        <v>20</v>
      </c>
      <c r="AK22" s="9">
        <f t="shared" si="7"/>
        <v>40</v>
      </c>
      <c r="AL22" s="5">
        <f t="shared" si="2"/>
        <v>60</v>
      </c>
      <c r="AM22" s="27" t="s">
        <v>28</v>
      </c>
      <c r="AN22" s="28">
        <f t="shared" si="8"/>
        <v>2</v>
      </c>
      <c r="AO22" s="45">
        <f t="shared" si="4"/>
        <v>60</v>
      </c>
      <c r="AP22" s="10">
        <f t="shared" si="5"/>
        <v>2</v>
      </c>
      <c r="AQ22" s="24"/>
      <c r="AR22" s="115"/>
    </row>
    <row r="23" spans="1:44" s="114" customFormat="1" ht="15" customHeight="1">
      <c r="A23" s="87"/>
      <c r="B23" s="19">
        <v>5</v>
      </c>
      <c r="C23" s="42" t="s">
        <v>33</v>
      </c>
      <c r="D23" s="90" t="s">
        <v>89</v>
      </c>
      <c r="E23" s="25"/>
      <c r="F23" s="26"/>
      <c r="G23" s="81"/>
      <c r="H23" s="14"/>
      <c r="I23" s="14"/>
      <c r="J23" s="14"/>
      <c r="K23" s="14"/>
      <c r="L23" s="14"/>
      <c r="M23" s="13"/>
      <c r="N23" s="13"/>
      <c r="O23" s="13"/>
      <c r="P23" s="13"/>
      <c r="Q23" s="13"/>
      <c r="R23" s="26"/>
      <c r="S23" s="9">
        <f t="shared" si="3"/>
        <v>0</v>
      </c>
      <c r="T23" s="5">
        <f>SUM(E23:R23)</f>
        <v>0</v>
      </c>
      <c r="U23" s="78"/>
      <c r="V23" s="36">
        <f>TRUNC(T23/25)</f>
        <v>0</v>
      </c>
      <c r="W23" s="25">
        <v>20</v>
      </c>
      <c r="X23" s="14"/>
      <c r="Y23" s="26">
        <v>20</v>
      </c>
      <c r="Z23" s="14"/>
      <c r="AA23" s="14"/>
      <c r="AB23" s="14"/>
      <c r="AC23" s="14"/>
      <c r="AD23" s="14"/>
      <c r="AE23" s="13"/>
      <c r="AF23" s="13"/>
      <c r="AG23" s="13"/>
      <c r="AH23" s="13"/>
      <c r="AI23" s="13"/>
      <c r="AJ23" s="26">
        <v>20</v>
      </c>
      <c r="AK23" s="9">
        <f t="shared" si="7"/>
        <v>40</v>
      </c>
      <c r="AL23" s="5">
        <f t="shared" si="2"/>
        <v>60</v>
      </c>
      <c r="AM23" s="27" t="s">
        <v>28</v>
      </c>
      <c r="AN23" s="28">
        <f t="shared" si="8"/>
        <v>2</v>
      </c>
      <c r="AO23" s="45">
        <f t="shared" si="4"/>
        <v>60</v>
      </c>
      <c r="AP23" s="10">
        <f t="shared" si="5"/>
        <v>2</v>
      </c>
      <c r="AQ23" s="24"/>
    </row>
    <row r="24" spans="1:44" ht="15" customHeight="1" thickBot="1">
      <c r="A24" s="87"/>
      <c r="B24" s="30">
        <v>6</v>
      </c>
      <c r="C24" s="42" t="s">
        <v>33</v>
      </c>
      <c r="D24" s="90" t="s">
        <v>70</v>
      </c>
      <c r="E24" s="25"/>
      <c r="F24" s="26"/>
      <c r="G24" s="26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6"/>
      <c r="S24" s="9">
        <f t="shared" si="3"/>
        <v>0</v>
      </c>
      <c r="T24" s="5"/>
      <c r="U24" s="35"/>
      <c r="V24" s="36">
        <f t="shared" si="6"/>
        <v>0</v>
      </c>
      <c r="W24" s="25">
        <v>20</v>
      </c>
      <c r="X24" s="14"/>
      <c r="Y24" s="26">
        <v>20</v>
      </c>
      <c r="Z24" s="26"/>
      <c r="AA24" s="14"/>
      <c r="AB24" s="14"/>
      <c r="AC24" s="14"/>
      <c r="AD24" s="14"/>
      <c r="AE24" s="13"/>
      <c r="AF24" s="13"/>
      <c r="AG24" s="13"/>
      <c r="AH24" s="13"/>
      <c r="AI24" s="13"/>
      <c r="AJ24" s="26">
        <v>20</v>
      </c>
      <c r="AK24" s="9">
        <f t="shared" si="7"/>
        <v>40</v>
      </c>
      <c r="AL24" s="5">
        <f t="shared" si="2"/>
        <v>60</v>
      </c>
      <c r="AM24" s="27" t="s">
        <v>28</v>
      </c>
      <c r="AN24" s="28">
        <f t="shared" si="8"/>
        <v>2</v>
      </c>
      <c r="AO24" s="45">
        <f t="shared" si="4"/>
        <v>60</v>
      </c>
      <c r="AP24" s="10">
        <f t="shared" si="5"/>
        <v>2</v>
      </c>
      <c r="AQ24" s="24"/>
      <c r="AR24" s="114"/>
    </row>
    <row r="25" spans="1:44" ht="15" customHeight="1" thickBot="1">
      <c r="A25" s="82"/>
      <c r="B25" s="194" t="s">
        <v>29</v>
      </c>
      <c r="C25" s="195"/>
      <c r="D25" s="196"/>
      <c r="E25" s="15">
        <f t="shared" ref="E25:T25" si="9">SUM(E19:E24)</f>
        <v>30</v>
      </c>
      <c r="F25" s="15">
        <f t="shared" si="9"/>
        <v>0</v>
      </c>
      <c r="G25" s="15">
        <f t="shared" si="9"/>
        <v>30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  <c r="O25" s="15">
        <f t="shared" si="9"/>
        <v>0</v>
      </c>
      <c r="P25" s="15">
        <f t="shared" si="9"/>
        <v>0</v>
      </c>
      <c r="Q25" s="15">
        <f t="shared" si="9"/>
        <v>0</v>
      </c>
      <c r="R25" s="15">
        <v>30</v>
      </c>
      <c r="S25" s="15">
        <v>60</v>
      </c>
      <c r="T25" s="15">
        <f t="shared" si="9"/>
        <v>90</v>
      </c>
      <c r="U25" s="15"/>
      <c r="V25" s="15">
        <f t="shared" ref="V25:AL25" si="10">SUM(V19:V24)</f>
        <v>3</v>
      </c>
      <c r="W25" s="15">
        <f t="shared" si="10"/>
        <v>100</v>
      </c>
      <c r="X25" s="15">
        <f t="shared" si="10"/>
        <v>0</v>
      </c>
      <c r="Y25" s="15">
        <f t="shared" si="10"/>
        <v>100</v>
      </c>
      <c r="Z25" s="15">
        <f t="shared" si="10"/>
        <v>0</v>
      </c>
      <c r="AA25" s="15">
        <f t="shared" si="10"/>
        <v>0</v>
      </c>
      <c r="AB25" s="15">
        <f t="shared" si="10"/>
        <v>0</v>
      </c>
      <c r="AC25" s="15">
        <f t="shared" si="10"/>
        <v>0</v>
      </c>
      <c r="AD25" s="15">
        <f t="shared" si="10"/>
        <v>0</v>
      </c>
      <c r="AE25" s="15">
        <f t="shared" si="10"/>
        <v>0</v>
      </c>
      <c r="AF25" s="15">
        <f t="shared" si="10"/>
        <v>0</v>
      </c>
      <c r="AG25" s="15">
        <f t="shared" si="10"/>
        <v>0</v>
      </c>
      <c r="AH25" s="15">
        <f t="shared" si="10"/>
        <v>0</v>
      </c>
      <c r="AI25" s="15">
        <f t="shared" si="10"/>
        <v>0</v>
      </c>
      <c r="AJ25" s="15">
        <f t="shared" si="10"/>
        <v>100</v>
      </c>
      <c r="AK25" s="15">
        <f t="shared" si="10"/>
        <v>200</v>
      </c>
      <c r="AL25" s="15">
        <f t="shared" si="10"/>
        <v>300</v>
      </c>
      <c r="AM25" s="15"/>
      <c r="AN25" s="15">
        <f>SUM(AN19:AN24)</f>
        <v>10</v>
      </c>
      <c r="AO25" s="15">
        <f>SUM(AO19:AO24)</f>
        <v>390</v>
      </c>
      <c r="AP25" s="15">
        <f>SUM(AP19:AP24)</f>
        <v>13</v>
      </c>
      <c r="AQ25" s="24"/>
      <c r="AR25" s="115"/>
    </row>
    <row r="26" spans="1:44" ht="29.25" customHeight="1" thickBot="1">
      <c r="A26" s="82"/>
      <c r="B26" s="178" t="s">
        <v>53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80"/>
      <c r="AQ26" s="24"/>
    </row>
    <row r="27" spans="1:44" ht="15" customHeight="1">
      <c r="A27" s="82"/>
      <c r="B27" s="19">
        <v>7</v>
      </c>
      <c r="C27" s="39" t="s">
        <v>33</v>
      </c>
      <c r="D27" s="18" t="s">
        <v>90</v>
      </c>
      <c r="E27" s="20">
        <v>10</v>
      </c>
      <c r="F27" s="21"/>
      <c r="G27" s="5">
        <v>30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20</v>
      </c>
      <c r="S27" s="5">
        <f t="shared" ref="S27:S33" si="11">SUM(E27:P27)</f>
        <v>40</v>
      </c>
      <c r="T27" s="5">
        <f>SUM(E27:R27)</f>
        <v>60</v>
      </c>
      <c r="U27" s="27" t="s">
        <v>28</v>
      </c>
      <c r="V27" s="23">
        <f>TRUNC(T27/30)</f>
        <v>2</v>
      </c>
      <c r="W27" s="21"/>
      <c r="X27" s="21"/>
      <c r="Y27" s="21"/>
      <c r="Z27" s="21"/>
      <c r="AA27" s="21"/>
      <c r="AB27" s="21"/>
      <c r="AC27" s="21"/>
      <c r="AD27" s="21"/>
      <c r="AE27" s="5"/>
      <c r="AF27" s="5"/>
      <c r="AG27" s="5"/>
      <c r="AH27" s="5"/>
      <c r="AI27" s="5"/>
      <c r="AJ27" s="5"/>
      <c r="AK27" s="5">
        <f>SUM(W27:AH27)</f>
        <v>0</v>
      </c>
      <c r="AL27" s="5">
        <f>SUM(W27:AJ27)</f>
        <v>0</v>
      </c>
      <c r="AM27" s="31"/>
      <c r="AN27" s="23"/>
      <c r="AO27" s="10">
        <f>T27+AL27</f>
        <v>60</v>
      </c>
      <c r="AP27" s="10">
        <f>V27+AN27</f>
        <v>2</v>
      </c>
      <c r="AQ27" s="24"/>
    </row>
    <row r="28" spans="1:44" ht="15" customHeight="1">
      <c r="A28" s="82"/>
      <c r="B28" s="19">
        <v>8</v>
      </c>
      <c r="C28" s="46" t="s">
        <v>33</v>
      </c>
      <c r="D28" s="18" t="s">
        <v>91</v>
      </c>
      <c r="E28" s="20">
        <v>10</v>
      </c>
      <c r="F28" s="21"/>
      <c r="G28" s="5">
        <v>10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>
        <v>10</v>
      </c>
      <c r="S28" s="5">
        <f t="shared" si="11"/>
        <v>20</v>
      </c>
      <c r="T28" s="5">
        <f>SUM(E28:R28)</f>
        <v>30</v>
      </c>
      <c r="U28" s="27" t="s">
        <v>28</v>
      </c>
      <c r="V28" s="23">
        <f>TRUNC(T28/30)</f>
        <v>1</v>
      </c>
      <c r="W28" s="21"/>
      <c r="X28" s="21"/>
      <c r="Y28" s="21"/>
      <c r="Z28" s="21"/>
      <c r="AA28" s="21"/>
      <c r="AB28" s="21"/>
      <c r="AC28" s="21"/>
      <c r="AD28" s="21"/>
      <c r="AE28" s="5"/>
      <c r="AF28" s="5"/>
      <c r="AG28" s="5"/>
      <c r="AH28" s="5"/>
      <c r="AI28" s="5"/>
      <c r="AJ28" s="5"/>
      <c r="AK28" s="5">
        <f>SUM(W28:AH28)</f>
        <v>0</v>
      </c>
      <c r="AL28" s="5">
        <f>SUM(W28:AJ28)</f>
        <v>0</v>
      </c>
      <c r="AM28" s="31"/>
      <c r="AN28" s="23"/>
      <c r="AO28" s="47">
        <f>T28+AL28</f>
        <v>30</v>
      </c>
      <c r="AP28" s="47">
        <f>V28+AN28</f>
        <v>1</v>
      </c>
      <c r="AQ28" s="24"/>
    </row>
    <row r="29" spans="1:44" ht="15" customHeight="1">
      <c r="A29" s="82"/>
      <c r="B29" s="19">
        <v>9</v>
      </c>
      <c r="C29" s="42" t="s">
        <v>33</v>
      </c>
      <c r="D29" s="40" t="s">
        <v>92</v>
      </c>
      <c r="E29" s="25">
        <v>40</v>
      </c>
      <c r="F29" s="26"/>
      <c r="G29" s="26">
        <v>40</v>
      </c>
      <c r="H29" s="5"/>
      <c r="I29" s="13"/>
      <c r="J29" s="13"/>
      <c r="K29" s="13"/>
      <c r="L29" s="13"/>
      <c r="M29" s="13"/>
      <c r="N29" s="13"/>
      <c r="O29" s="13"/>
      <c r="P29" s="13"/>
      <c r="Q29" s="13"/>
      <c r="R29" s="26">
        <v>40</v>
      </c>
      <c r="S29" s="5">
        <f t="shared" si="11"/>
        <v>80</v>
      </c>
      <c r="T29" s="5">
        <f t="shared" ref="T29:T33" si="12">SUM(E29:R29)</f>
        <v>120</v>
      </c>
      <c r="U29" s="27" t="s">
        <v>28</v>
      </c>
      <c r="V29" s="23">
        <f t="shared" ref="V29:V31" si="13">TRUNC(T29/30)</f>
        <v>4</v>
      </c>
      <c r="W29" s="25"/>
      <c r="X29" s="14"/>
      <c r="Y29" s="26"/>
      <c r="Z29" s="14"/>
      <c r="AA29" s="14"/>
      <c r="AB29" s="14"/>
      <c r="AC29" s="14"/>
      <c r="AD29" s="14"/>
      <c r="AE29" s="13"/>
      <c r="AF29" s="13"/>
      <c r="AG29" s="13"/>
      <c r="AH29" s="13"/>
      <c r="AI29" s="13"/>
      <c r="AJ29" s="26"/>
      <c r="AK29" s="5">
        <f t="shared" ref="AK29:AK33" si="14">SUM(W29:AH29)</f>
        <v>0</v>
      </c>
      <c r="AL29" s="5">
        <f t="shared" ref="AL29:AL30" si="15">SUM(W29:AJ29)</f>
        <v>0</v>
      </c>
      <c r="AM29" s="27"/>
      <c r="AN29" s="28"/>
      <c r="AO29" s="45">
        <f t="shared" ref="AO29:AO30" si="16">T29+AL29</f>
        <v>120</v>
      </c>
      <c r="AP29" s="10">
        <f t="shared" ref="AP29" si="17">V29+AN29</f>
        <v>4</v>
      </c>
      <c r="AQ29" s="24"/>
      <c r="AR29" s="114"/>
    </row>
    <row r="30" spans="1:44" ht="15" customHeight="1">
      <c r="A30" s="82"/>
      <c r="B30" s="19">
        <v>10</v>
      </c>
      <c r="C30" s="42" t="s">
        <v>33</v>
      </c>
      <c r="D30" s="40" t="s">
        <v>93</v>
      </c>
      <c r="E30" s="25">
        <v>20</v>
      </c>
      <c r="F30" s="26"/>
      <c r="G30" s="26">
        <v>10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6">
        <v>10</v>
      </c>
      <c r="S30" s="5">
        <f t="shared" si="11"/>
        <v>30</v>
      </c>
      <c r="T30" s="5">
        <f t="shared" si="12"/>
        <v>40</v>
      </c>
      <c r="U30" s="27" t="s">
        <v>28</v>
      </c>
      <c r="V30" s="23">
        <f t="shared" si="13"/>
        <v>1</v>
      </c>
      <c r="W30" s="25"/>
      <c r="X30" s="26"/>
      <c r="Y30" s="26"/>
      <c r="Z30" s="14"/>
      <c r="AA30" s="14"/>
      <c r="AB30" s="14"/>
      <c r="AC30" s="14"/>
      <c r="AD30" s="14"/>
      <c r="AE30" s="13"/>
      <c r="AF30" s="13"/>
      <c r="AG30" s="13"/>
      <c r="AH30" s="13"/>
      <c r="AI30" s="13"/>
      <c r="AJ30" s="26"/>
      <c r="AK30" s="5">
        <f t="shared" si="14"/>
        <v>0</v>
      </c>
      <c r="AL30" s="5">
        <f t="shared" si="15"/>
        <v>0</v>
      </c>
      <c r="AM30" s="27"/>
      <c r="AN30" s="28"/>
      <c r="AO30" s="45">
        <f t="shared" si="16"/>
        <v>40</v>
      </c>
      <c r="AP30" s="80">
        <f>V30+AN30</f>
        <v>1</v>
      </c>
      <c r="AQ30" s="24"/>
      <c r="AR30" s="115"/>
    </row>
    <row r="31" spans="1:44" ht="15" customHeight="1">
      <c r="A31" s="82"/>
      <c r="B31" s="30">
        <v>11</v>
      </c>
      <c r="C31" s="42" t="s">
        <v>33</v>
      </c>
      <c r="D31" s="40" t="s">
        <v>94</v>
      </c>
      <c r="E31" s="25">
        <v>10</v>
      </c>
      <c r="F31" s="26"/>
      <c r="G31" s="26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26">
        <v>20</v>
      </c>
      <c r="S31" s="5">
        <f t="shared" si="11"/>
        <v>10</v>
      </c>
      <c r="T31" s="5">
        <f t="shared" si="12"/>
        <v>30</v>
      </c>
      <c r="U31" s="27" t="s">
        <v>28</v>
      </c>
      <c r="V31" s="23">
        <f t="shared" si="13"/>
        <v>1</v>
      </c>
      <c r="W31" s="25"/>
      <c r="X31" s="26"/>
      <c r="Y31" s="26"/>
      <c r="Z31" s="14"/>
      <c r="AA31" s="14"/>
      <c r="AB31" s="14"/>
      <c r="AC31" s="14"/>
      <c r="AD31" s="14"/>
      <c r="AE31" s="13"/>
      <c r="AF31" s="13"/>
      <c r="AG31" s="13"/>
      <c r="AH31" s="13"/>
      <c r="AI31" s="13"/>
      <c r="AJ31" s="26"/>
      <c r="AK31" s="5">
        <f t="shared" si="14"/>
        <v>0</v>
      </c>
      <c r="AL31" s="5">
        <f t="shared" si="2"/>
        <v>0</v>
      </c>
      <c r="AM31" s="27"/>
      <c r="AN31" s="28">
        <f t="shared" si="8"/>
        <v>0</v>
      </c>
      <c r="AO31" s="45">
        <f t="shared" si="4"/>
        <v>30</v>
      </c>
      <c r="AP31" s="10">
        <f t="shared" si="5"/>
        <v>1</v>
      </c>
      <c r="AQ31" s="24"/>
    </row>
    <row r="32" spans="1:44" ht="15" customHeight="1">
      <c r="A32" s="82"/>
      <c r="B32" s="19">
        <v>12</v>
      </c>
      <c r="C32" s="46" t="s">
        <v>33</v>
      </c>
      <c r="D32" s="18" t="s">
        <v>95</v>
      </c>
      <c r="E32" s="25"/>
      <c r="F32" s="26"/>
      <c r="G32" s="26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26"/>
      <c r="S32" s="5">
        <f t="shared" si="11"/>
        <v>0</v>
      </c>
      <c r="T32" s="5">
        <f t="shared" si="12"/>
        <v>0</v>
      </c>
      <c r="U32" s="27"/>
      <c r="V32" s="36"/>
      <c r="W32" s="25"/>
      <c r="X32" s="14"/>
      <c r="Y32" s="26">
        <v>30</v>
      </c>
      <c r="Z32" s="14"/>
      <c r="AA32" s="14"/>
      <c r="AB32" s="14"/>
      <c r="AC32" s="14"/>
      <c r="AD32" s="14"/>
      <c r="AE32" s="13"/>
      <c r="AF32" s="13"/>
      <c r="AG32" s="13"/>
      <c r="AH32" s="13"/>
      <c r="AI32" s="13"/>
      <c r="AJ32" s="26">
        <v>25</v>
      </c>
      <c r="AK32" s="5">
        <f t="shared" si="14"/>
        <v>30</v>
      </c>
      <c r="AL32" s="5">
        <f>SUM(W32:AJ32)</f>
        <v>55</v>
      </c>
      <c r="AM32" s="27" t="s">
        <v>28</v>
      </c>
      <c r="AN32" s="28">
        <v>2</v>
      </c>
      <c r="AO32" s="48">
        <f t="shared" si="4"/>
        <v>55</v>
      </c>
      <c r="AP32" s="10">
        <f t="shared" si="5"/>
        <v>2</v>
      </c>
      <c r="AQ32" s="24"/>
      <c r="AR32" s="116"/>
    </row>
    <row r="33" spans="1:63" ht="15" customHeight="1" thickBot="1">
      <c r="A33" s="82"/>
      <c r="B33" s="19">
        <v>13</v>
      </c>
      <c r="C33" s="46" t="s">
        <v>33</v>
      </c>
      <c r="D33" s="18" t="s">
        <v>96</v>
      </c>
      <c r="E33" s="25"/>
      <c r="F33" s="26"/>
      <c r="G33" s="26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26"/>
      <c r="S33" s="5">
        <f t="shared" si="11"/>
        <v>0</v>
      </c>
      <c r="T33" s="5">
        <f t="shared" si="12"/>
        <v>0</v>
      </c>
      <c r="U33" s="27"/>
      <c r="V33" s="36"/>
      <c r="W33" s="25">
        <v>30</v>
      </c>
      <c r="X33" s="14"/>
      <c r="Y33" s="26"/>
      <c r="Z33" s="14"/>
      <c r="AA33" s="14"/>
      <c r="AB33" s="14"/>
      <c r="AC33" s="14"/>
      <c r="AD33" s="14"/>
      <c r="AE33" s="13"/>
      <c r="AF33" s="13"/>
      <c r="AG33" s="13"/>
      <c r="AH33" s="13"/>
      <c r="AI33" s="13"/>
      <c r="AJ33" s="26">
        <v>5</v>
      </c>
      <c r="AK33" s="5">
        <f t="shared" si="14"/>
        <v>30</v>
      </c>
      <c r="AL33" s="5">
        <f>SUM(W33:AJ33)</f>
        <v>35</v>
      </c>
      <c r="AM33" s="27" t="s">
        <v>28</v>
      </c>
      <c r="AN33" s="28">
        <f t="shared" si="8"/>
        <v>1</v>
      </c>
      <c r="AO33" s="48">
        <f t="shared" si="4"/>
        <v>35</v>
      </c>
      <c r="AP33" s="10">
        <f t="shared" si="5"/>
        <v>1</v>
      </c>
      <c r="AQ33" s="24"/>
      <c r="AR33" s="24"/>
      <c r="BK33" s="24" t="s">
        <v>97</v>
      </c>
    </row>
    <row r="34" spans="1:63" ht="15" customHeight="1" thickBot="1">
      <c r="A34" s="82"/>
      <c r="B34" s="181" t="s">
        <v>29</v>
      </c>
      <c r="C34" s="182"/>
      <c r="D34" s="183"/>
      <c r="E34" s="15">
        <f t="shared" ref="E34:T34" si="18">SUM(E27:E33)</f>
        <v>90</v>
      </c>
      <c r="F34" s="15">
        <f t="shared" si="18"/>
        <v>0</v>
      </c>
      <c r="G34" s="15">
        <f t="shared" si="18"/>
        <v>90</v>
      </c>
      <c r="H34" s="15">
        <f t="shared" si="18"/>
        <v>0</v>
      </c>
      <c r="I34" s="15">
        <f t="shared" si="18"/>
        <v>0</v>
      </c>
      <c r="J34" s="15">
        <f t="shared" si="18"/>
        <v>0</v>
      </c>
      <c r="K34" s="15">
        <f t="shared" si="18"/>
        <v>0</v>
      </c>
      <c r="L34" s="15">
        <f t="shared" si="18"/>
        <v>0</v>
      </c>
      <c r="M34" s="15">
        <f t="shared" si="18"/>
        <v>0</v>
      </c>
      <c r="N34" s="15">
        <f t="shared" si="18"/>
        <v>0</v>
      </c>
      <c r="O34" s="15">
        <f t="shared" si="18"/>
        <v>0</v>
      </c>
      <c r="P34" s="15">
        <f t="shared" si="18"/>
        <v>0</v>
      </c>
      <c r="Q34" s="15">
        <f t="shared" si="18"/>
        <v>0</v>
      </c>
      <c r="R34" s="15">
        <f t="shared" si="18"/>
        <v>100</v>
      </c>
      <c r="S34" s="15">
        <f t="shared" si="18"/>
        <v>180</v>
      </c>
      <c r="T34" s="15">
        <f t="shared" si="18"/>
        <v>280</v>
      </c>
      <c r="U34" s="15"/>
      <c r="V34" s="15">
        <f t="shared" ref="V34:AL34" si="19">SUM(V27:V33)</f>
        <v>9</v>
      </c>
      <c r="W34" s="15">
        <f t="shared" si="19"/>
        <v>30</v>
      </c>
      <c r="X34" s="15">
        <f t="shared" si="19"/>
        <v>0</v>
      </c>
      <c r="Y34" s="15">
        <f t="shared" si="19"/>
        <v>30</v>
      </c>
      <c r="Z34" s="15">
        <f t="shared" si="19"/>
        <v>0</v>
      </c>
      <c r="AA34" s="15">
        <f t="shared" si="19"/>
        <v>0</v>
      </c>
      <c r="AB34" s="15">
        <f t="shared" si="19"/>
        <v>0</v>
      </c>
      <c r="AC34" s="15">
        <f t="shared" si="19"/>
        <v>0</v>
      </c>
      <c r="AD34" s="15">
        <f t="shared" si="19"/>
        <v>0</v>
      </c>
      <c r="AE34" s="15">
        <f t="shared" si="19"/>
        <v>0</v>
      </c>
      <c r="AF34" s="15">
        <f t="shared" si="19"/>
        <v>0</v>
      </c>
      <c r="AG34" s="15">
        <f t="shared" si="19"/>
        <v>0</v>
      </c>
      <c r="AH34" s="15">
        <f t="shared" si="19"/>
        <v>0</v>
      </c>
      <c r="AI34" s="15">
        <f t="shared" si="19"/>
        <v>0</v>
      </c>
      <c r="AJ34" s="15">
        <f t="shared" si="19"/>
        <v>30</v>
      </c>
      <c r="AK34" s="15">
        <f t="shared" si="19"/>
        <v>60</v>
      </c>
      <c r="AL34" s="15">
        <f t="shared" si="19"/>
        <v>90</v>
      </c>
      <c r="AM34" s="15"/>
      <c r="AN34" s="15">
        <f>SUM(AN27:AN33)</f>
        <v>3</v>
      </c>
      <c r="AO34" s="15">
        <f>SUM(AO27:AO33)</f>
        <v>370</v>
      </c>
      <c r="AP34" s="15">
        <f>SUM(AP27:AP33)</f>
        <v>12</v>
      </c>
      <c r="AQ34" s="24"/>
      <c r="AR34" s="114"/>
      <c r="AU34" s="24" t="s">
        <v>98</v>
      </c>
    </row>
    <row r="35" spans="1:63" ht="29.25" customHeight="1" thickBot="1">
      <c r="A35" s="82"/>
      <c r="B35" s="178" t="s">
        <v>64</v>
      </c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80"/>
      <c r="AQ35" s="24"/>
    </row>
    <row r="36" spans="1:63" ht="15" customHeight="1">
      <c r="A36" s="82"/>
      <c r="B36" s="19">
        <v>14</v>
      </c>
      <c r="C36" s="42" t="s">
        <v>33</v>
      </c>
      <c r="D36" s="17" t="s">
        <v>99</v>
      </c>
      <c r="E36" s="20">
        <v>10</v>
      </c>
      <c r="F36" s="82"/>
      <c r="G36" s="26">
        <v>10</v>
      </c>
      <c r="H36" s="5"/>
      <c r="I36" s="5"/>
      <c r="J36" s="5"/>
      <c r="K36" s="5"/>
      <c r="L36" s="5"/>
      <c r="M36" s="5"/>
      <c r="N36" s="5"/>
      <c r="O36" s="5"/>
      <c r="P36" s="26"/>
      <c r="Q36" s="5"/>
      <c r="R36" s="26">
        <v>10</v>
      </c>
      <c r="S36" s="5">
        <f>SUM(E36:P36)</f>
        <v>20</v>
      </c>
      <c r="T36" s="5">
        <f>SUM(E36:R36)</f>
        <v>30</v>
      </c>
      <c r="U36" s="27" t="s">
        <v>28</v>
      </c>
      <c r="V36" s="29">
        <f>TRUNC(T36/30)</f>
        <v>1</v>
      </c>
      <c r="W36" s="25"/>
      <c r="X36" s="26"/>
      <c r="Y36" s="26"/>
      <c r="Z36" s="14"/>
      <c r="AA36" s="14"/>
      <c r="AB36" s="14"/>
      <c r="AC36" s="14"/>
      <c r="AD36" s="14"/>
      <c r="AE36" s="13"/>
      <c r="AF36" s="13"/>
      <c r="AG36" s="13"/>
      <c r="AH36" s="26"/>
      <c r="AI36" s="13"/>
      <c r="AJ36" s="26"/>
      <c r="AK36" s="5">
        <f>SUM(W36:AH36)</f>
        <v>0</v>
      </c>
      <c r="AL36" s="5">
        <f>SUM(W36:AJ36)</f>
        <v>0</v>
      </c>
      <c r="AM36" s="27"/>
      <c r="AN36" s="29"/>
      <c r="AO36" s="10">
        <f>T36+AL36</f>
        <v>30</v>
      </c>
      <c r="AP36" s="10">
        <f>V36+AN36</f>
        <v>1</v>
      </c>
      <c r="AQ36" s="24"/>
    </row>
    <row r="37" spans="1:63" ht="15" customHeight="1" thickBot="1">
      <c r="A37" s="82"/>
      <c r="B37" s="19">
        <v>15</v>
      </c>
      <c r="C37" s="39" t="s">
        <v>33</v>
      </c>
      <c r="D37" s="18" t="s">
        <v>100</v>
      </c>
      <c r="E37" s="20">
        <v>10</v>
      </c>
      <c r="F37" s="26"/>
      <c r="G37" s="26">
        <v>10</v>
      </c>
      <c r="H37" s="13"/>
      <c r="I37" s="13"/>
      <c r="J37" s="13"/>
      <c r="K37" s="13"/>
      <c r="L37" s="13"/>
      <c r="M37" s="13"/>
      <c r="N37" s="13"/>
      <c r="O37" s="13"/>
      <c r="P37" s="26"/>
      <c r="Q37" s="13"/>
      <c r="R37" s="26">
        <v>10</v>
      </c>
      <c r="S37" s="5">
        <f t="shared" ref="S37" si="20">SUM(E37:P37)</f>
        <v>20</v>
      </c>
      <c r="T37" s="5">
        <f t="shared" ref="T37" si="21">SUM(E37:R37)</f>
        <v>30</v>
      </c>
      <c r="U37" s="27" t="s">
        <v>28</v>
      </c>
      <c r="V37" s="29">
        <f>TRUNC(T37/30)</f>
        <v>1</v>
      </c>
      <c r="W37" s="25"/>
      <c r="X37" s="82"/>
      <c r="Y37" s="26"/>
      <c r="Z37" s="14"/>
      <c r="AA37" s="14"/>
      <c r="AB37" s="14"/>
      <c r="AC37" s="14"/>
      <c r="AD37" s="14"/>
      <c r="AE37" s="13"/>
      <c r="AF37" s="13"/>
      <c r="AG37" s="13"/>
      <c r="AH37" s="26"/>
      <c r="AI37" s="13"/>
      <c r="AJ37" s="26"/>
      <c r="AK37" s="5">
        <f>SUM(W37:AH37)</f>
        <v>0</v>
      </c>
      <c r="AL37" s="5">
        <f>SUM(W37:AJ37)</f>
        <v>0</v>
      </c>
      <c r="AM37" s="27"/>
      <c r="AN37" s="29">
        <f>TRUNC(AL37/25)</f>
        <v>0</v>
      </c>
      <c r="AO37" s="47">
        <f>T37+AL37</f>
        <v>30</v>
      </c>
      <c r="AP37" s="47">
        <f t="shared" ref="AP37" si="22">V37+AN37</f>
        <v>1</v>
      </c>
      <c r="AQ37" s="24"/>
    </row>
    <row r="38" spans="1:63" ht="15" customHeight="1" thickBot="1">
      <c r="A38" s="82"/>
      <c r="B38" s="181" t="s">
        <v>29</v>
      </c>
      <c r="C38" s="182"/>
      <c r="D38" s="183"/>
      <c r="E38" s="15">
        <f t="shared" ref="E38:T38" si="23">SUM(E36:E37)</f>
        <v>20</v>
      </c>
      <c r="F38" s="15">
        <f t="shared" si="23"/>
        <v>0</v>
      </c>
      <c r="G38" s="15">
        <f t="shared" si="23"/>
        <v>20</v>
      </c>
      <c r="H38" s="15">
        <f t="shared" si="23"/>
        <v>0</v>
      </c>
      <c r="I38" s="15">
        <f t="shared" si="23"/>
        <v>0</v>
      </c>
      <c r="J38" s="15">
        <f t="shared" si="23"/>
        <v>0</v>
      </c>
      <c r="K38" s="15">
        <f t="shared" si="23"/>
        <v>0</v>
      </c>
      <c r="L38" s="15">
        <f t="shared" si="23"/>
        <v>0</v>
      </c>
      <c r="M38" s="15">
        <f t="shared" si="23"/>
        <v>0</v>
      </c>
      <c r="N38" s="15">
        <f t="shared" si="23"/>
        <v>0</v>
      </c>
      <c r="O38" s="15">
        <f t="shared" si="23"/>
        <v>0</v>
      </c>
      <c r="P38" s="15">
        <f t="shared" si="23"/>
        <v>0</v>
      </c>
      <c r="Q38" s="15">
        <f t="shared" si="23"/>
        <v>0</v>
      </c>
      <c r="R38" s="15">
        <f t="shared" si="23"/>
        <v>20</v>
      </c>
      <c r="S38" s="15">
        <f t="shared" si="23"/>
        <v>40</v>
      </c>
      <c r="T38" s="15">
        <f t="shared" si="23"/>
        <v>60</v>
      </c>
      <c r="U38" s="15"/>
      <c r="V38" s="15">
        <f t="shared" ref="V38:AL38" si="24">SUM(V36:V37)</f>
        <v>2</v>
      </c>
      <c r="W38" s="15">
        <f t="shared" si="24"/>
        <v>0</v>
      </c>
      <c r="X38" s="15">
        <f t="shared" si="24"/>
        <v>0</v>
      </c>
      <c r="Y38" s="15">
        <f t="shared" si="24"/>
        <v>0</v>
      </c>
      <c r="Z38" s="15">
        <f t="shared" si="24"/>
        <v>0</v>
      </c>
      <c r="AA38" s="15">
        <f t="shared" si="24"/>
        <v>0</v>
      </c>
      <c r="AB38" s="15">
        <f t="shared" si="24"/>
        <v>0</v>
      </c>
      <c r="AC38" s="15">
        <f t="shared" si="24"/>
        <v>0</v>
      </c>
      <c r="AD38" s="15">
        <f t="shared" si="24"/>
        <v>0</v>
      </c>
      <c r="AE38" s="15">
        <f t="shared" si="24"/>
        <v>0</v>
      </c>
      <c r="AF38" s="15">
        <f t="shared" si="24"/>
        <v>0</v>
      </c>
      <c r="AG38" s="15">
        <f t="shared" si="24"/>
        <v>0</v>
      </c>
      <c r="AH38" s="15">
        <f t="shared" si="24"/>
        <v>0</v>
      </c>
      <c r="AI38" s="15">
        <f t="shared" si="24"/>
        <v>0</v>
      </c>
      <c r="AJ38" s="15">
        <f t="shared" si="24"/>
        <v>0</v>
      </c>
      <c r="AK38" s="15">
        <f t="shared" si="24"/>
        <v>0</v>
      </c>
      <c r="AL38" s="15">
        <f t="shared" si="24"/>
        <v>0</v>
      </c>
      <c r="AM38" s="15"/>
      <c r="AN38" s="15">
        <f>SUM(AN36:AN37)</f>
        <v>0</v>
      </c>
      <c r="AO38" s="15">
        <f>SUM(AO36:AO37)</f>
        <v>60</v>
      </c>
      <c r="AP38" s="15">
        <f>SUM(AP36:AP37)</f>
        <v>2</v>
      </c>
      <c r="AQ38" s="24"/>
    </row>
    <row r="39" spans="1:63" ht="15" customHeight="1" thickBot="1">
      <c r="A39" s="82"/>
      <c r="B39" s="163" t="s">
        <v>36</v>
      </c>
      <c r="C39" s="164"/>
      <c r="D39" s="165"/>
      <c r="E39" s="22">
        <f t="shared" ref="E39:T39" si="25">E25+E34+E38</f>
        <v>140</v>
      </c>
      <c r="F39" s="22">
        <f t="shared" si="25"/>
        <v>0</v>
      </c>
      <c r="G39" s="22">
        <f t="shared" si="25"/>
        <v>140</v>
      </c>
      <c r="H39" s="22">
        <f t="shared" si="25"/>
        <v>0</v>
      </c>
      <c r="I39" s="22">
        <f t="shared" si="25"/>
        <v>0</v>
      </c>
      <c r="J39" s="22">
        <f t="shared" si="25"/>
        <v>0</v>
      </c>
      <c r="K39" s="22">
        <f t="shared" si="25"/>
        <v>0</v>
      </c>
      <c r="L39" s="22">
        <f t="shared" si="25"/>
        <v>0</v>
      </c>
      <c r="M39" s="22">
        <f t="shared" si="25"/>
        <v>0</v>
      </c>
      <c r="N39" s="22">
        <f t="shared" si="25"/>
        <v>0</v>
      </c>
      <c r="O39" s="22">
        <f t="shared" si="25"/>
        <v>0</v>
      </c>
      <c r="P39" s="22">
        <f t="shared" si="25"/>
        <v>0</v>
      </c>
      <c r="Q39" s="22">
        <f t="shared" si="25"/>
        <v>0</v>
      </c>
      <c r="R39" s="22">
        <f t="shared" si="25"/>
        <v>150</v>
      </c>
      <c r="S39" s="22">
        <f t="shared" si="25"/>
        <v>280</v>
      </c>
      <c r="T39" s="22">
        <f t="shared" si="25"/>
        <v>430</v>
      </c>
      <c r="U39" s="22"/>
      <c r="V39" s="22">
        <f t="shared" ref="V39:AL39" si="26">V25+V34+V38</f>
        <v>14</v>
      </c>
      <c r="W39" s="22">
        <f t="shared" si="26"/>
        <v>130</v>
      </c>
      <c r="X39" s="22">
        <f t="shared" si="26"/>
        <v>0</v>
      </c>
      <c r="Y39" s="22">
        <f t="shared" si="26"/>
        <v>130</v>
      </c>
      <c r="Z39" s="22">
        <f t="shared" si="26"/>
        <v>0</v>
      </c>
      <c r="AA39" s="22">
        <f t="shared" si="26"/>
        <v>0</v>
      </c>
      <c r="AB39" s="22">
        <f t="shared" si="26"/>
        <v>0</v>
      </c>
      <c r="AC39" s="22">
        <f t="shared" si="26"/>
        <v>0</v>
      </c>
      <c r="AD39" s="22">
        <f t="shared" si="26"/>
        <v>0</v>
      </c>
      <c r="AE39" s="22">
        <f t="shared" si="26"/>
        <v>0</v>
      </c>
      <c r="AF39" s="22">
        <f t="shared" si="26"/>
        <v>0</v>
      </c>
      <c r="AG39" s="22">
        <f t="shared" si="26"/>
        <v>0</v>
      </c>
      <c r="AH39" s="22">
        <f t="shared" si="26"/>
        <v>0</v>
      </c>
      <c r="AI39" s="22">
        <f t="shared" si="26"/>
        <v>0</v>
      </c>
      <c r="AJ39" s="22">
        <f t="shared" si="26"/>
        <v>130</v>
      </c>
      <c r="AK39" s="22">
        <f t="shared" si="26"/>
        <v>260</v>
      </c>
      <c r="AL39" s="22">
        <f t="shared" si="26"/>
        <v>390</v>
      </c>
      <c r="AM39" s="22"/>
      <c r="AN39" s="22">
        <f>AN25+AN34+AN38</f>
        <v>13</v>
      </c>
      <c r="AO39" s="22">
        <f>AO25+AO34+AO38</f>
        <v>820</v>
      </c>
      <c r="AP39" s="22">
        <f>AP25+AP34+AP38</f>
        <v>27</v>
      </c>
      <c r="AQ39" s="24"/>
    </row>
    <row r="41" spans="1:63">
      <c r="B41" s="85"/>
      <c r="AK41" s="117"/>
    </row>
    <row r="42" spans="1:63">
      <c r="B42" s="84"/>
    </row>
    <row r="43" spans="1:63">
      <c r="B43" s="84"/>
      <c r="D43" s="90"/>
    </row>
    <row r="46" spans="1:63" ht="14.25">
      <c r="O46" s="79" t="s">
        <v>30</v>
      </c>
    </row>
    <row r="47" spans="1:63">
      <c r="D47" s="118" t="s">
        <v>3</v>
      </c>
      <c r="P47" t="s">
        <v>3</v>
      </c>
      <c r="AG47" s="170" t="s">
        <v>3</v>
      </c>
      <c r="AH47" s="170"/>
      <c r="AI47" s="170"/>
      <c r="AJ47" s="170"/>
      <c r="AK47" s="170"/>
      <c r="AL47" s="170"/>
      <c r="AM47" s="170"/>
    </row>
    <row r="48" spans="1:63">
      <c r="D48" s="1" t="s">
        <v>7</v>
      </c>
      <c r="N48" s="118"/>
      <c r="P48" s="193" t="s">
        <v>4</v>
      </c>
      <c r="Q48" s="193"/>
      <c r="R48" s="193"/>
      <c r="S48" s="193"/>
      <c r="T48" s="193"/>
      <c r="U48" s="193"/>
      <c r="V48" s="193"/>
      <c r="AG48" s="193" t="s">
        <v>5</v>
      </c>
      <c r="AH48" s="193"/>
      <c r="AI48" s="193"/>
      <c r="AJ48" s="193"/>
      <c r="AK48" s="193"/>
      <c r="AL48" s="193"/>
      <c r="AM48" s="193"/>
    </row>
  </sheetData>
  <mergeCells count="18">
    <mergeCell ref="B6:AP6"/>
    <mergeCell ref="B16:B17"/>
    <mergeCell ref="C16:C17"/>
    <mergeCell ref="D16:D17"/>
    <mergeCell ref="E16:V16"/>
    <mergeCell ref="W16:AN16"/>
    <mergeCell ref="AO16:AO17"/>
    <mergeCell ref="AP16:AP17"/>
    <mergeCell ref="B39:D39"/>
    <mergeCell ref="AG47:AM47"/>
    <mergeCell ref="P48:V48"/>
    <mergeCell ref="AG48:AM48"/>
    <mergeCell ref="B18:AP18"/>
    <mergeCell ref="B25:D25"/>
    <mergeCell ref="B26:AP26"/>
    <mergeCell ref="B34:D34"/>
    <mergeCell ref="B35:AP35"/>
    <mergeCell ref="B38:D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:W24"/>
  <sheetViews>
    <sheetView workbookViewId="0">
      <selection activeCell="B8" sqref="B8"/>
    </sheetView>
  </sheetViews>
  <sheetFormatPr defaultColWidth="8.85546875" defaultRowHeight="12.75"/>
  <cols>
    <col min="1" max="3" width="8.85546875" style="119"/>
    <col min="4" max="4" width="38.140625" style="119" bestFit="1" customWidth="1"/>
    <col min="5" max="23" width="5.140625" style="119" customWidth="1"/>
    <col min="24" max="16384" width="8.85546875" style="119"/>
  </cols>
  <sheetData>
    <row r="2" spans="3:23" ht="18.75">
      <c r="E2" s="120" t="s">
        <v>46</v>
      </c>
      <c r="Q2" s="119" t="s">
        <v>41</v>
      </c>
    </row>
    <row r="4" spans="3:23">
      <c r="E4" s="119" t="s">
        <v>101</v>
      </c>
    </row>
    <row r="5" spans="3:23">
      <c r="E5" s="119" t="s">
        <v>102</v>
      </c>
    </row>
    <row r="6" spans="3:23">
      <c r="E6" s="119" t="s">
        <v>103</v>
      </c>
    </row>
    <row r="7" spans="3:23">
      <c r="E7" s="119" t="s">
        <v>104</v>
      </c>
    </row>
    <row r="8" spans="3:23">
      <c r="E8" s="119" t="s">
        <v>105</v>
      </c>
    </row>
    <row r="9" spans="3:23">
      <c r="E9" s="119" t="s">
        <v>106</v>
      </c>
    </row>
    <row r="10" spans="3:23" ht="13.5" thickBot="1"/>
    <row r="11" spans="3:23" ht="218.25" thickBot="1">
      <c r="C11" s="121" t="s">
        <v>37</v>
      </c>
      <c r="D11" s="122" t="s">
        <v>38</v>
      </c>
      <c r="E11" s="123" t="s">
        <v>11</v>
      </c>
      <c r="F11" s="124" t="s">
        <v>12</v>
      </c>
      <c r="G11" s="124" t="s">
        <v>31</v>
      </c>
      <c r="H11" s="124" t="s">
        <v>14</v>
      </c>
      <c r="I11" s="124" t="s">
        <v>15</v>
      </c>
      <c r="J11" s="124" t="s">
        <v>16</v>
      </c>
      <c r="K11" s="124" t="s">
        <v>17</v>
      </c>
      <c r="L11" s="124" t="s">
        <v>18</v>
      </c>
      <c r="M11" s="124" t="s">
        <v>19</v>
      </c>
      <c r="N11" s="124" t="s">
        <v>20</v>
      </c>
      <c r="O11" s="124" t="s">
        <v>34</v>
      </c>
      <c r="P11" s="124" t="s">
        <v>23</v>
      </c>
      <c r="Q11" s="124" t="s">
        <v>21</v>
      </c>
      <c r="R11" s="124" t="s">
        <v>0</v>
      </c>
      <c r="S11" s="125" t="s">
        <v>22</v>
      </c>
      <c r="T11" s="125" t="s">
        <v>8</v>
      </c>
      <c r="U11" s="124" t="s">
        <v>39</v>
      </c>
      <c r="V11" s="126" t="s">
        <v>40</v>
      </c>
      <c r="W11" s="126" t="s">
        <v>65</v>
      </c>
    </row>
    <row r="12" spans="3:23" ht="19.5" thickBot="1">
      <c r="C12" s="127" t="s">
        <v>63</v>
      </c>
      <c r="D12" s="128"/>
      <c r="E12" s="129">
        <f>E16+E19+E22</f>
        <v>270</v>
      </c>
      <c r="F12" s="129">
        <f t="shared" ref="F12:V12" si="0">F16+F19+F22</f>
        <v>0</v>
      </c>
      <c r="G12" s="129">
        <f t="shared" si="0"/>
        <v>270</v>
      </c>
      <c r="H12" s="129">
        <f t="shared" si="0"/>
        <v>0</v>
      </c>
      <c r="I12" s="129">
        <f t="shared" si="0"/>
        <v>0</v>
      </c>
      <c r="J12" s="129">
        <f t="shared" si="0"/>
        <v>0</v>
      </c>
      <c r="K12" s="129">
        <f t="shared" si="0"/>
        <v>0</v>
      </c>
      <c r="L12" s="129">
        <f t="shared" si="0"/>
        <v>0</v>
      </c>
      <c r="M12" s="129">
        <f t="shared" si="0"/>
        <v>0</v>
      </c>
      <c r="N12" s="129">
        <f t="shared" si="0"/>
        <v>0</v>
      </c>
      <c r="O12" s="129">
        <f t="shared" si="0"/>
        <v>0</v>
      </c>
      <c r="P12" s="129">
        <f t="shared" si="0"/>
        <v>0</v>
      </c>
      <c r="Q12" s="129">
        <f t="shared" si="0"/>
        <v>0</v>
      </c>
      <c r="R12" s="129">
        <f t="shared" si="0"/>
        <v>280</v>
      </c>
      <c r="S12" s="129">
        <f t="shared" si="0"/>
        <v>540</v>
      </c>
      <c r="T12" s="129">
        <f t="shared" si="0"/>
        <v>820</v>
      </c>
      <c r="U12" s="129" t="s">
        <v>107</v>
      </c>
      <c r="V12" s="129">
        <f t="shared" si="0"/>
        <v>27</v>
      </c>
      <c r="W12" s="130">
        <f>V12/300*100</f>
        <v>9</v>
      </c>
    </row>
    <row r="13" spans="3:23" ht="19.5" thickBot="1">
      <c r="C13" s="127" t="s">
        <v>62</v>
      </c>
      <c r="D13" s="128"/>
      <c r="E13" s="131">
        <f>E12/$T$12*100</f>
        <v>32.926829268292686</v>
      </c>
      <c r="F13" s="131">
        <f t="shared" ref="F13:T13" si="1">F12/$T$12*100</f>
        <v>0</v>
      </c>
      <c r="G13" s="131">
        <f t="shared" si="1"/>
        <v>32.926829268292686</v>
      </c>
      <c r="H13" s="131">
        <f t="shared" si="1"/>
        <v>0</v>
      </c>
      <c r="I13" s="131">
        <f t="shared" si="1"/>
        <v>0</v>
      </c>
      <c r="J13" s="131">
        <f t="shared" si="1"/>
        <v>0</v>
      </c>
      <c r="K13" s="131">
        <f t="shared" si="1"/>
        <v>0</v>
      </c>
      <c r="L13" s="131">
        <f t="shared" si="1"/>
        <v>0</v>
      </c>
      <c r="M13" s="131">
        <f t="shared" si="1"/>
        <v>0</v>
      </c>
      <c r="N13" s="131">
        <f t="shared" si="1"/>
        <v>0</v>
      </c>
      <c r="O13" s="131">
        <f t="shared" si="1"/>
        <v>0</v>
      </c>
      <c r="P13" s="131">
        <f t="shared" si="1"/>
        <v>0</v>
      </c>
      <c r="Q13" s="131">
        <f t="shared" si="1"/>
        <v>0</v>
      </c>
      <c r="R13" s="131">
        <f t="shared" si="1"/>
        <v>34.146341463414636</v>
      </c>
      <c r="S13" s="131">
        <f t="shared" si="1"/>
        <v>65.853658536585371</v>
      </c>
      <c r="T13" s="132">
        <f t="shared" si="1"/>
        <v>100</v>
      </c>
      <c r="U13" s="132"/>
      <c r="V13" s="133"/>
      <c r="W13" s="134"/>
    </row>
    <row r="14" spans="3:23">
      <c r="C14" s="200">
        <v>3</v>
      </c>
      <c r="D14" s="135" t="s">
        <v>56</v>
      </c>
      <c r="E14" s="136">
        <f>[1]pediatria!E25</f>
        <v>30</v>
      </c>
      <c r="F14" s="136">
        <f>[1]pediatria!F25</f>
        <v>0</v>
      </c>
      <c r="G14" s="136">
        <f>[1]pediatria!G25</f>
        <v>30</v>
      </c>
      <c r="H14" s="136">
        <f>[1]pediatria!H25</f>
        <v>0</v>
      </c>
      <c r="I14" s="136">
        <f>[1]pediatria!I25</f>
        <v>0</v>
      </c>
      <c r="J14" s="136">
        <f>[1]pediatria!J25</f>
        <v>0</v>
      </c>
      <c r="K14" s="136">
        <f>[1]pediatria!K25</f>
        <v>0</v>
      </c>
      <c r="L14" s="136">
        <f>[1]pediatria!L25</f>
        <v>0</v>
      </c>
      <c r="M14" s="136">
        <f>[1]pediatria!M25</f>
        <v>0</v>
      </c>
      <c r="N14" s="136">
        <f>[1]pediatria!N25</f>
        <v>0</v>
      </c>
      <c r="O14" s="136">
        <f>[1]pediatria!O25</f>
        <v>0</v>
      </c>
      <c r="P14" s="136">
        <f>[1]pediatria!P25</f>
        <v>0</v>
      </c>
      <c r="Q14" s="136">
        <f>[1]pediatria!Q25</f>
        <v>0</v>
      </c>
      <c r="R14" s="136">
        <f>[1]pediatria!R25</f>
        <v>30</v>
      </c>
      <c r="S14" s="136">
        <f>[1]pediatria!S25</f>
        <v>60</v>
      </c>
      <c r="T14" s="136">
        <f>[1]pediatria!T25</f>
        <v>90</v>
      </c>
      <c r="U14" s="136">
        <f>[1]pediatria!U25</f>
        <v>0</v>
      </c>
      <c r="V14" s="136">
        <f>[1]pediatria!V25</f>
        <v>3</v>
      </c>
      <c r="W14" s="137">
        <f t="shared" ref="W14:W22" si="2">V14/300*100</f>
        <v>1</v>
      </c>
    </row>
    <row r="15" spans="3:23" ht="13.5" thickBot="1">
      <c r="C15" s="201"/>
      <c r="D15" s="138" t="s">
        <v>57</v>
      </c>
      <c r="E15" s="139">
        <f>[1]pediatria!W25</f>
        <v>100</v>
      </c>
      <c r="F15" s="139">
        <f>[1]pediatria!X25</f>
        <v>0</v>
      </c>
      <c r="G15" s="139">
        <f>[1]pediatria!Y25</f>
        <v>100</v>
      </c>
      <c r="H15" s="139">
        <f>[1]pediatria!Z25</f>
        <v>0</v>
      </c>
      <c r="I15" s="139">
        <f>[1]pediatria!AA25</f>
        <v>0</v>
      </c>
      <c r="J15" s="139">
        <f>[1]pediatria!AB25</f>
        <v>0</v>
      </c>
      <c r="K15" s="139">
        <f>[1]pediatria!AC25</f>
        <v>0</v>
      </c>
      <c r="L15" s="139">
        <f>[1]pediatria!AD25</f>
        <v>0</v>
      </c>
      <c r="M15" s="139">
        <f>[1]pediatria!AE25</f>
        <v>0</v>
      </c>
      <c r="N15" s="139">
        <f>[1]pediatria!AF25</f>
        <v>0</v>
      </c>
      <c r="O15" s="139">
        <f>[1]pediatria!AG25</f>
        <v>0</v>
      </c>
      <c r="P15" s="139">
        <f>[1]pediatria!AH25</f>
        <v>0</v>
      </c>
      <c r="Q15" s="139">
        <f>[1]pediatria!AI25</f>
        <v>0</v>
      </c>
      <c r="R15" s="139">
        <f>[1]pediatria!AJ25</f>
        <v>100</v>
      </c>
      <c r="S15" s="139">
        <f>[1]pediatria!AK25</f>
        <v>200</v>
      </c>
      <c r="T15" s="139">
        <f>[1]pediatria!AL25</f>
        <v>300</v>
      </c>
      <c r="U15" s="139">
        <f>[1]pediatria!AM25</f>
        <v>0</v>
      </c>
      <c r="V15" s="139">
        <f>[1]pediatria!AN25</f>
        <v>10</v>
      </c>
      <c r="W15" s="140">
        <f t="shared" si="2"/>
        <v>3.3333333333333335</v>
      </c>
    </row>
    <row r="16" spans="3:23" ht="13.5" thickBot="1">
      <c r="C16" s="202"/>
      <c r="D16" s="141" t="s">
        <v>36</v>
      </c>
      <c r="E16" s="142">
        <f t="shared" ref="E16:V16" si="3">SUM(E14:E15)</f>
        <v>130</v>
      </c>
      <c r="F16" s="143">
        <f t="shared" si="3"/>
        <v>0</v>
      </c>
      <c r="G16" s="143">
        <f t="shared" si="3"/>
        <v>130</v>
      </c>
      <c r="H16" s="143">
        <f t="shared" si="3"/>
        <v>0</v>
      </c>
      <c r="I16" s="143">
        <f t="shared" si="3"/>
        <v>0</v>
      </c>
      <c r="J16" s="143">
        <f t="shared" si="3"/>
        <v>0</v>
      </c>
      <c r="K16" s="143">
        <f t="shared" si="3"/>
        <v>0</v>
      </c>
      <c r="L16" s="143">
        <f t="shared" si="3"/>
        <v>0</v>
      </c>
      <c r="M16" s="143">
        <f t="shared" si="3"/>
        <v>0</v>
      </c>
      <c r="N16" s="143">
        <f t="shared" si="3"/>
        <v>0</v>
      </c>
      <c r="O16" s="143">
        <f t="shared" si="3"/>
        <v>0</v>
      </c>
      <c r="P16" s="143">
        <f t="shared" si="3"/>
        <v>0</v>
      </c>
      <c r="Q16" s="143">
        <f t="shared" si="3"/>
        <v>0</v>
      </c>
      <c r="R16" s="143">
        <f t="shared" si="3"/>
        <v>130</v>
      </c>
      <c r="S16" s="143">
        <f t="shared" si="3"/>
        <v>260</v>
      </c>
      <c r="T16" s="143">
        <f t="shared" si="3"/>
        <v>390</v>
      </c>
      <c r="U16" s="143" t="s">
        <v>108</v>
      </c>
      <c r="V16" s="144">
        <f t="shared" si="3"/>
        <v>13</v>
      </c>
      <c r="W16" s="145">
        <f t="shared" si="2"/>
        <v>4.3333333333333339</v>
      </c>
    </row>
    <row r="17" spans="3:23">
      <c r="C17" s="200">
        <v>4</v>
      </c>
      <c r="D17" s="135" t="s">
        <v>58</v>
      </c>
      <c r="E17" s="136">
        <f>[1]pediatria!E34</f>
        <v>90</v>
      </c>
      <c r="F17" s="136">
        <f>[1]pediatria!F34</f>
        <v>0</v>
      </c>
      <c r="G17" s="136">
        <f>[1]pediatria!G34</f>
        <v>90</v>
      </c>
      <c r="H17" s="136">
        <f>[1]pediatria!H34</f>
        <v>0</v>
      </c>
      <c r="I17" s="136">
        <f>[1]pediatria!I34</f>
        <v>0</v>
      </c>
      <c r="J17" s="136">
        <f>[1]pediatria!J34</f>
        <v>0</v>
      </c>
      <c r="K17" s="136">
        <f>[1]pediatria!K34</f>
        <v>0</v>
      </c>
      <c r="L17" s="136">
        <f>[1]pediatria!L34</f>
        <v>0</v>
      </c>
      <c r="M17" s="136">
        <f>[1]pediatria!M34</f>
        <v>0</v>
      </c>
      <c r="N17" s="136">
        <f>[1]pediatria!N34</f>
        <v>0</v>
      </c>
      <c r="O17" s="136">
        <f>[1]pediatria!O34</f>
        <v>0</v>
      </c>
      <c r="P17" s="136">
        <f>[1]pediatria!P34</f>
        <v>0</v>
      </c>
      <c r="Q17" s="136">
        <f>[1]pediatria!Q34</f>
        <v>0</v>
      </c>
      <c r="R17" s="136">
        <f>[1]pediatria!R34</f>
        <v>100</v>
      </c>
      <c r="S17" s="136">
        <f>[1]pediatria!S34</f>
        <v>180</v>
      </c>
      <c r="T17" s="136">
        <f>[1]pediatria!T34</f>
        <v>280</v>
      </c>
      <c r="U17" s="136">
        <f>[1]pediatria!U34</f>
        <v>0</v>
      </c>
      <c r="V17" s="136">
        <f>[1]pediatria!V34</f>
        <v>9</v>
      </c>
      <c r="W17" s="137">
        <f t="shared" si="2"/>
        <v>3</v>
      </c>
    </row>
    <row r="18" spans="3:23" ht="13.5" thickBot="1">
      <c r="C18" s="201"/>
      <c r="D18" s="138" t="s">
        <v>59</v>
      </c>
      <c r="E18" s="139">
        <f>[1]pediatria!W34</f>
        <v>30</v>
      </c>
      <c r="F18" s="139">
        <f>[1]pediatria!X34</f>
        <v>0</v>
      </c>
      <c r="G18" s="139">
        <f>[1]pediatria!Y34</f>
        <v>30</v>
      </c>
      <c r="H18" s="139">
        <f>[1]pediatria!Z34</f>
        <v>0</v>
      </c>
      <c r="I18" s="139">
        <f>[1]pediatria!AA34</f>
        <v>0</v>
      </c>
      <c r="J18" s="139">
        <f>[1]pediatria!AB34</f>
        <v>0</v>
      </c>
      <c r="K18" s="139">
        <f>[1]pediatria!AC34</f>
        <v>0</v>
      </c>
      <c r="L18" s="139">
        <f>[1]pediatria!AD34</f>
        <v>0</v>
      </c>
      <c r="M18" s="139">
        <f>[1]pediatria!AE34</f>
        <v>0</v>
      </c>
      <c r="N18" s="139">
        <f>[1]pediatria!AF34</f>
        <v>0</v>
      </c>
      <c r="O18" s="139">
        <f>[1]pediatria!AG34</f>
        <v>0</v>
      </c>
      <c r="P18" s="139">
        <f>[1]pediatria!AH34</f>
        <v>0</v>
      </c>
      <c r="Q18" s="139">
        <f>[1]pediatria!AI34</f>
        <v>0</v>
      </c>
      <c r="R18" s="139">
        <f>[1]pediatria!AJ34</f>
        <v>30</v>
      </c>
      <c r="S18" s="139">
        <f>[1]pediatria!AK34</f>
        <v>60</v>
      </c>
      <c r="T18" s="139">
        <f>[1]pediatria!AL34</f>
        <v>90</v>
      </c>
      <c r="U18" s="139">
        <f>[1]pediatria!AM34</f>
        <v>0</v>
      </c>
      <c r="V18" s="139">
        <f>[1]pediatria!AN34</f>
        <v>3</v>
      </c>
      <c r="W18" s="140">
        <f t="shared" si="2"/>
        <v>1</v>
      </c>
    </row>
    <row r="19" spans="3:23" ht="13.5" thickBot="1">
      <c r="C19" s="202"/>
      <c r="D19" s="141" t="s">
        <v>36</v>
      </c>
      <c r="E19" s="146">
        <f t="shared" ref="E19:V19" si="4">SUM(E17:E18)</f>
        <v>120</v>
      </c>
      <c r="F19" s="147">
        <f t="shared" si="4"/>
        <v>0</v>
      </c>
      <c r="G19" s="147">
        <f t="shared" si="4"/>
        <v>120</v>
      </c>
      <c r="H19" s="147">
        <f t="shared" si="4"/>
        <v>0</v>
      </c>
      <c r="I19" s="147">
        <f t="shared" si="4"/>
        <v>0</v>
      </c>
      <c r="J19" s="147">
        <f t="shared" si="4"/>
        <v>0</v>
      </c>
      <c r="K19" s="147">
        <f t="shared" si="4"/>
        <v>0</v>
      </c>
      <c r="L19" s="147">
        <f t="shared" si="4"/>
        <v>0</v>
      </c>
      <c r="M19" s="147">
        <f t="shared" si="4"/>
        <v>0</v>
      </c>
      <c r="N19" s="147">
        <f t="shared" si="4"/>
        <v>0</v>
      </c>
      <c r="O19" s="147">
        <f t="shared" si="4"/>
        <v>0</v>
      </c>
      <c r="P19" s="147">
        <f t="shared" si="4"/>
        <v>0</v>
      </c>
      <c r="Q19" s="147">
        <f t="shared" si="4"/>
        <v>0</v>
      </c>
      <c r="R19" s="147">
        <f t="shared" si="4"/>
        <v>130</v>
      </c>
      <c r="S19" s="147">
        <f t="shared" si="4"/>
        <v>240</v>
      </c>
      <c r="T19" s="147">
        <f t="shared" si="4"/>
        <v>370</v>
      </c>
      <c r="U19" s="147" t="s">
        <v>108</v>
      </c>
      <c r="V19" s="148">
        <f t="shared" si="4"/>
        <v>12</v>
      </c>
      <c r="W19" s="145">
        <f t="shared" si="2"/>
        <v>4</v>
      </c>
    </row>
    <row r="20" spans="3:23">
      <c r="C20" s="200">
        <v>5</v>
      </c>
      <c r="D20" s="149" t="s">
        <v>60</v>
      </c>
      <c r="E20" s="150">
        <f>[1]pediatria!E38:V38</f>
        <v>20</v>
      </c>
      <c r="F20" s="151">
        <f>[1]pediatria!F38:W38</f>
        <v>0</v>
      </c>
      <c r="G20" s="151">
        <f>[1]pediatria!G38:X38</f>
        <v>20</v>
      </c>
      <c r="H20" s="151">
        <f>[1]pediatria!H38:Y38</f>
        <v>0</v>
      </c>
      <c r="I20" s="151">
        <f>[1]pediatria!I38:Z38</f>
        <v>0</v>
      </c>
      <c r="J20" s="151">
        <f>[1]pediatria!J38:AA38</f>
        <v>0</v>
      </c>
      <c r="K20" s="151">
        <f>[1]pediatria!K38:AB38</f>
        <v>0</v>
      </c>
      <c r="L20" s="151">
        <f>[1]pediatria!L38:AC38</f>
        <v>0</v>
      </c>
      <c r="M20" s="151">
        <f>[1]pediatria!M38:AD38</f>
        <v>0</v>
      </c>
      <c r="N20" s="151">
        <f>[1]pediatria!N38:AE38</f>
        <v>0</v>
      </c>
      <c r="O20" s="151">
        <f>[1]pediatria!O38:AF38</f>
        <v>0</v>
      </c>
      <c r="P20" s="151">
        <f>[1]pediatria!P38:AG38</f>
        <v>0</v>
      </c>
      <c r="Q20" s="151">
        <f>[1]pediatria!Q38:AH38</f>
        <v>0</v>
      </c>
      <c r="R20" s="151">
        <f>[1]pediatria!R38:AI38</f>
        <v>20</v>
      </c>
      <c r="S20" s="151">
        <f>[1]pediatria!S38:AJ38</f>
        <v>40</v>
      </c>
      <c r="T20" s="151">
        <f>[1]pediatria!T38:AK38</f>
        <v>60</v>
      </c>
      <c r="U20" s="151">
        <f>[1]pediatria!U38:AL38</f>
        <v>0</v>
      </c>
      <c r="V20" s="152">
        <f>[1]pediatria!V38:AM38</f>
        <v>2</v>
      </c>
      <c r="W20" s="153">
        <f t="shared" si="2"/>
        <v>0.66666666666666674</v>
      </c>
    </row>
    <row r="21" spans="3:23" ht="13.5" thickBot="1">
      <c r="C21" s="201"/>
      <c r="D21" s="154" t="s">
        <v>61</v>
      </c>
      <c r="E21" s="155">
        <f>[1]pediatria!W38</f>
        <v>0</v>
      </c>
      <c r="F21" s="156">
        <f>[1]pediatria!X38</f>
        <v>0</v>
      </c>
      <c r="G21" s="156">
        <f>[1]pediatria!Y38</f>
        <v>0</v>
      </c>
      <c r="H21" s="156">
        <f>[1]pediatria!Z38</f>
        <v>0</v>
      </c>
      <c r="I21" s="156">
        <f>[1]pediatria!AA38</f>
        <v>0</v>
      </c>
      <c r="J21" s="156">
        <f>[1]pediatria!AB38</f>
        <v>0</v>
      </c>
      <c r="K21" s="156">
        <f>[1]pediatria!AC38</f>
        <v>0</v>
      </c>
      <c r="L21" s="156">
        <f>[1]pediatria!AD38</f>
        <v>0</v>
      </c>
      <c r="M21" s="156">
        <f>[1]pediatria!AE38</f>
        <v>0</v>
      </c>
      <c r="N21" s="156">
        <f>[1]pediatria!AF38</f>
        <v>0</v>
      </c>
      <c r="O21" s="156">
        <f>[1]pediatria!AG38</f>
        <v>0</v>
      </c>
      <c r="P21" s="156">
        <f>[1]pediatria!AH38</f>
        <v>0</v>
      </c>
      <c r="Q21" s="156">
        <f>[1]pediatria!AI38</f>
        <v>0</v>
      </c>
      <c r="R21" s="156">
        <f>[1]pediatria!AJ38</f>
        <v>0</v>
      </c>
      <c r="S21" s="156">
        <f>[1]pediatria!AK38</f>
        <v>0</v>
      </c>
      <c r="T21" s="156">
        <f>[1]pediatria!AL38</f>
        <v>0</v>
      </c>
      <c r="U21" s="156">
        <f>[1]pediatria!AM38</f>
        <v>0</v>
      </c>
      <c r="V21" s="157">
        <f>[1]pediatria!AN38</f>
        <v>0</v>
      </c>
      <c r="W21" s="158">
        <f t="shared" si="2"/>
        <v>0</v>
      </c>
    </row>
    <row r="22" spans="3:23" ht="13.5" thickBot="1">
      <c r="C22" s="202"/>
      <c r="D22" s="141" t="s">
        <v>36</v>
      </c>
      <c r="E22" s="159">
        <f t="shared" ref="E22:V22" si="5">SUM(E20:E21)</f>
        <v>20</v>
      </c>
      <c r="F22" s="160">
        <f t="shared" si="5"/>
        <v>0</v>
      </c>
      <c r="G22" s="160">
        <f t="shared" si="5"/>
        <v>20</v>
      </c>
      <c r="H22" s="160">
        <f t="shared" si="5"/>
        <v>0</v>
      </c>
      <c r="I22" s="160">
        <f t="shared" si="5"/>
        <v>0</v>
      </c>
      <c r="J22" s="160">
        <f t="shared" si="5"/>
        <v>0</v>
      </c>
      <c r="K22" s="160">
        <f t="shared" si="5"/>
        <v>0</v>
      </c>
      <c r="L22" s="160">
        <f t="shared" si="5"/>
        <v>0</v>
      </c>
      <c r="M22" s="160">
        <f t="shared" si="5"/>
        <v>0</v>
      </c>
      <c r="N22" s="160">
        <f t="shared" si="5"/>
        <v>0</v>
      </c>
      <c r="O22" s="160">
        <f t="shared" si="5"/>
        <v>0</v>
      </c>
      <c r="P22" s="160">
        <f t="shared" si="5"/>
        <v>0</v>
      </c>
      <c r="Q22" s="160">
        <f t="shared" si="5"/>
        <v>0</v>
      </c>
      <c r="R22" s="160">
        <f t="shared" si="5"/>
        <v>20</v>
      </c>
      <c r="S22" s="160">
        <f t="shared" si="5"/>
        <v>40</v>
      </c>
      <c r="T22" s="160">
        <f t="shared" si="5"/>
        <v>60</v>
      </c>
      <c r="U22" s="160">
        <f t="shared" si="5"/>
        <v>0</v>
      </c>
      <c r="V22" s="161">
        <f t="shared" si="5"/>
        <v>2</v>
      </c>
      <c r="W22" s="145">
        <f t="shared" si="2"/>
        <v>0.66666666666666674</v>
      </c>
    </row>
    <row r="24" spans="3:23">
      <c r="E24" s="162"/>
    </row>
  </sheetData>
  <mergeCells count="3">
    <mergeCell ref="C14:C16"/>
    <mergeCell ref="C17:C19"/>
    <mergeCell ref="C20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choroby cywilizacyjne</vt:lpstr>
      <vt:lpstr>statystyki</vt:lpstr>
      <vt:lpstr>pediatria</vt:lpstr>
      <vt:lpstr>statystyki_</vt:lpstr>
      <vt:lpstr>'choroby cywilizacyjne'!Obszar_wydruku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2016-05-17T07:47:59Z</cp:lastPrinted>
  <dcterms:created xsi:type="dcterms:W3CDTF">2014-08-22T07:06:50Z</dcterms:created>
  <dcterms:modified xsi:type="dcterms:W3CDTF">2022-09-13T07:50:53Z</dcterms:modified>
</cp:coreProperties>
</file>