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ydaktyka_WP\Plany kształcenia\Pielęgniarstwo\PL 1 st. niestacjonarne\"/>
    </mc:Choice>
  </mc:AlternateContent>
  <xr:revisionPtr revIDLastSave="0" documentId="13_ncr:1_{E7BBFDC4-D842-4064-B3B9-3272A11054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 ROK" sheetId="1" r:id="rId1"/>
    <sheet name="II ROK" sheetId="2" r:id="rId2"/>
    <sheet name="III ROK" sheetId="3" r:id="rId3"/>
    <sheet name="IV ROK" sheetId="4" r:id="rId4"/>
    <sheet name="Arkusz1" sheetId="5" r:id="rId5"/>
  </sheets>
  <definedNames>
    <definedName name="_xlnm.Print_Area" localSheetId="0">'I ROK'!$A$1:$AO$45</definedName>
    <definedName name="Rodzaj_zajęć" localSheetId="1">'II ROK'!$A$4:$A$6</definedName>
    <definedName name="Rodzaje_zajec" localSheetId="1">'II ROK'!$A$4:$A$6</definedName>
    <definedName name="Rodzaje_zajęć">'II ROK'!$A$4:$A$6</definedName>
    <definedName name="RodzajeZajec">'II ROK'!$A$4:$A$6</definedName>
    <definedName name="RodzajZajęć">'II ROK'!$A$4:$A$5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26" i="2" l="1"/>
  <c r="AO30" i="4"/>
  <c r="S30" i="4"/>
  <c r="AN30" i="4" s="1"/>
  <c r="R30" i="4"/>
  <c r="D29" i="4"/>
  <c r="AO32" i="3"/>
  <c r="AK32" i="3"/>
  <c r="AN32" i="3" s="1"/>
  <c r="AJ32" i="3"/>
  <c r="S32" i="3"/>
  <c r="R32" i="3"/>
  <c r="AO31" i="3"/>
  <c r="AK31" i="3"/>
  <c r="AJ31" i="3"/>
  <c r="S31" i="3"/>
  <c r="R31" i="3"/>
  <c r="AO30" i="3"/>
  <c r="AK30" i="3"/>
  <c r="AJ30" i="3"/>
  <c r="S30" i="3"/>
  <c r="R30" i="3"/>
  <c r="AO29" i="3"/>
  <c r="AK29" i="3"/>
  <c r="AJ29" i="3"/>
  <c r="S29" i="3"/>
  <c r="R29" i="3"/>
  <c r="AO28" i="3"/>
  <c r="AK28" i="3"/>
  <c r="AJ28" i="3"/>
  <c r="S28" i="3"/>
  <c r="R28" i="3"/>
  <c r="AN31" i="3" l="1"/>
  <c r="AN30" i="3"/>
  <c r="AN29" i="3"/>
  <c r="AN28" i="3"/>
  <c r="AO32" i="2"/>
  <c r="AK32" i="2"/>
  <c r="AJ32" i="2"/>
  <c r="S32" i="2"/>
  <c r="R32" i="2"/>
  <c r="AO31" i="2"/>
  <c r="AK31" i="2"/>
  <c r="AJ31" i="2"/>
  <c r="S31" i="2"/>
  <c r="R31" i="2"/>
  <c r="AO30" i="2"/>
  <c r="AK30" i="2"/>
  <c r="AJ30" i="2"/>
  <c r="S30" i="2"/>
  <c r="R30" i="2"/>
  <c r="AO28" i="2"/>
  <c r="AK28" i="2"/>
  <c r="AJ28" i="2"/>
  <c r="S28" i="2"/>
  <c r="R28" i="2"/>
  <c r="AO39" i="1"/>
  <c r="AK39" i="1"/>
  <c r="AN39" i="1" s="1"/>
  <c r="AJ39" i="1"/>
  <c r="S39" i="1"/>
  <c r="R39" i="1"/>
  <c r="AO37" i="1"/>
  <c r="AK37" i="1"/>
  <c r="AJ37" i="1"/>
  <c r="S37" i="1"/>
  <c r="R37" i="1"/>
  <c r="AO26" i="4"/>
  <c r="AO27" i="4"/>
  <c r="AO24" i="4"/>
  <c r="D25" i="4"/>
  <c r="D35" i="4" s="1"/>
  <c r="U35" i="4"/>
  <c r="Q35" i="4"/>
  <c r="K35" i="4"/>
  <c r="F35" i="4"/>
  <c r="E35" i="4"/>
  <c r="AM36" i="3"/>
  <c r="AI36" i="3"/>
  <c r="AH36" i="3"/>
  <c r="AE36" i="3"/>
  <c r="AC36" i="3"/>
  <c r="V36" i="3"/>
  <c r="U36" i="3"/>
  <c r="AO36" i="3" s="1"/>
  <c r="P36" i="3"/>
  <c r="Q36" i="3"/>
  <c r="M36" i="3"/>
  <c r="K36" i="3"/>
  <c r="D36" i="3"/>
  <c r="AM34" i="2"/>
  <c r="AE34" i="2"/>
  <c r="U34" i="2"/>
  <c r="M34" i="2"/>
  <c r="AN32" i="2" l="1"/>
  <c r="AN31" i="2"/>
  <c r="AN30" i="2"/>
  <c r="AN28" i="2"/>
  <c r="AN37" i="1"/>
  <c r="AO19" i="4"/>
  <c r="S19" i="4"/>
  <c r="R19" i="4"/>
  <c r="AO21" i="3"/>
  <c r="AK21" i="3"/>
  <c r="AJ21" i="3"/>
  <c r="S21" i="3"/>
  <c r="R21" i="3"/>
  <c r="AK19" i="3"/>
  <c r="S19" i="3"/>
  <c r="R19" i="3"/>
  <c r="AO19" i="2"/>
  <c r="AK19" i="2"/>
  <c r="AJ19" i="2"/>
  <c r="S19" i="2"/>
  <c r="R19" i="2"/>
  <c r="AO31" i="1"/>
  <c r="AK31" i="1"/>
  <c r="AJ31" i="1"/>
  <c r="AO30" i="1"/>
  <c r="AK30" i="1"/>
  <c r="AJ30" i="1"/>
  <c r="S30" i="1"/>
  <c r="R30" i="1"/>
  <c r="AO29" i="1"/>
  <c r="AK29" i="1"/>
  <c r="AJ29" i="1"/>
  <c r="S29" i="1"/>
  <c r="R29" i="1"/>
  <c r="AO28" i="1"/>
  <c r="AK28" i="1"/>
  <c r="AJ28" i="1"/>
  <c r="S28" i="1"/>
  <c r="R28" i="1"/>
  <c r="AO27" i="1"/>
  <c r="AK27" i="1"/>
  <c r="AJ27" i="1"/>
  <c r="S27" i="1"/>
  <c r="R27" i="1"/>
  <c r="AN31" i="1" l="1"/>
  <c r="AN28" i="1"/>
  <c r="AN21" i="3"/>
  <c r="AN29" i="1"/>
  <c r="AN19" i="4"/>
  <c r="AN19" i="2"/>
  <c r="AN27" i="1"/>
  <c r="AN30" i="1"/>
  <c r="S21" i="4" l="1"/>
  <c r="AK35" i="3"/>
  <c r="AK25" i="3"/>
  <c r="AK24" i="3"/>
  <c r="AK23" i="3"/>
  <c r="S26" i="3"/>
  <c r="S25" i="3"/>
  <c r="S24" i="3"/>
  <c r="S23" i="3"/>
  <c r="AK22" i="2"/>
  <c r="AN22" i="2" s="1"/>
  <c r="AK24" i="2"/>
  <c r="AJ22" i="2"/>
  <c r="AJ24" i="2"/>
  <c r="AO24" i="2"/>
  <c r="AO25" i="2"/>
  <c r="AO22" i="2"/>
  <c r="R5" i="5"/>
  <c r="S5" i="5"/>
  <c r="P4" i="5"/>
  <c r="N4" i="5"/>
  <c r="Q4" i="5"/>
  <c r="O4" i="5"/>
  <c r="E41" i="5"/>
  <c r="F41" i="5"/>
  <c r="E40" i="5"/>
  <c r="D40" i="5"/>
  <c r="AO22" i="4"/>
  <c r="AO23" i="4"/>
  <c r="AO28" i="4"/>
  <c r="AO31" i="4"/>
  <c r="AO33" i="4"/>
  <c r="AO34" i="4"/>
  <c r="S22" i="4"/>
  <c r="AN22" i="4" s="1"/>
  <c r="S23" i="4"/>
  <c r="AN23" i="4" s="1"/>
  <c r="S24" i="4"/>
  <c r="AN24" i="4" s="1"/>
  <c r="S26" i="4"/>
  <c r="AN26" i="4" s="1"/>
  <c r="S27" i="4"/>
  <c r="AN27" i="4" s="1"/>
  <c r="S28" i="4"/>
  <c r="AN28" i="4" s="1"/>
  <c r="S31" i="4"/>
  <c r="AN31" i="4" s="1"/>
  <c r="S33" i="4"/>
  <c r="AN33" i="4" s="1"/>
  <c r="S34" i="4"/>
  <c r="AN34" i="4" s="1"/>
  <c r="R22" i="4"/>
  <c r="R23" i="4"/>
  <c r="R24" i="4"/>
  <c r="R26" i="4"/>
  <c r="R27" i="4"/>
  <c r="R28" i="4"/>
  <c r="R31" i="4"/>
  <c r="R33" i="4"/>
  <c r="R34" i="4"/>
  <c r="AO24" i="3"/>
  <c r="AO25" i="3"/>
  <c r="AO26" i="3"/>
  <c r="AO34" i="3"/>
  <c r="AO35" i="3"/>
  <c r="AK26" i="3"/>
  <c r="AK34" i="3"/>
  <c r="AJ24" i="3"/>
  <c r="AJ25" i="3"/>
  <c r="AJ26" i="3"/>
  <c r="AJ34" i="3"/>
  <c r="AJ35" i="3"/>
  <c r="S34" i="3"/>
  <c r="S35" i="3"/>
  <c r="R24" i="3"/>
  <c r="R25" i="3"/>
  <c r="R26" i="3"/>
  <c r="R34" i="3"/>
  <c r="R35" i="3"/>
  <c r="AO20" i="1"/>
  <c r="AO21" i="1"/>
  <c r="AO22" i="1"/>
  <c r="AO23" i="1"/>
  <c r="AO24" i="1"/>
  <c r="AO25" i="1"/>
  <c r="AO33" i="1"/>
  <c r="AO34" i="1"/>
  <c r="AO35" i="1"/>
  <c r="AK20" i="1"/>
  <c r="AK21" i="1"/>
  <c r="AK22" i="1"/>
  <c r="AK23" i="1"/>
  <c r="AK24" i="1"/>
  <c r="AK25" i="1"/>
  <c r="AK33" i="1"/>
  <c r="AK34" i="1"/>
  <c r="AK35" i="1"/>
  <c r="AJ20" i="1"/>
  <c r="AJ21" i="1"/>
  <c r="AJ22" i="1"/>
  <c r="AJ23" i="1"/>
  <c r="AJ24" i="1"/>
  <c r="AJ25" i="1"/>
  <c r="AJ33" i="1"/>
  <c r="AJ34" i="1"/>
  <c r="AJ35" i="1"/>
  <c r="S20" i="1"/>
  <c r="S21" i="1"/>
  <c r="S22" i="1"/>
  <c r="S23" i="1"/>
  <c r="S24" i="1"/>
  <c r="S25" i="1"/>
  <c r="S33" i="1"/>
  <c r="S34" i="1"/>
  <c r="S35" i="1"/>
  <c r="R20" i="1"/>
  <c r="R21" i="1"/>
  <c r="R22" i="1"/>
  <c r="R23" i="1"/>
  <c r="R24" i="1"/>
  <c r="R25" i="1"/>
  <c r="R33" i="1"/>
  <c r="R34" i="1"/>
  <c r="R35" i="1"/>
  <c r="AO27" i="2"/>
  <c r="AK25" i="2"/>
  <c r="AK27" i="2"/>
  <c r="AK33" i="2"/>
  <c r="AJ25" i="2"/>
  <c r="AJ27" i="2"/>
  <c r="AJ33" i="2"/>
  <c r="S24" i="2"/>
  <c r="S25" i="2"/>
  <c r="S27" i="2"/>
  <c r="S33" i="2"/>
  <c r="R24" i="2"/>
  <c r="R25" i="2"/>
  <c r="R27" i="2"/>
  <c r="R33" i="2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V34" i="2"/>
  <c r="W34" i="2"/>
  <c r="X34" i="2"/>
  <c r="Y34" i="2"/>
  <c r="Z34" i="2"/>
  <c r="AA34" i="2"/>
  <c r="AB34" i="2"/>
  <c r="AC34" i="2"/>
  <c r="AD34" i="2"/>
  <c r="AF34" i="2"/>
  <c r="AG34" i="2"/>
  <c r="AH34" i="2"/>
  <c r="AI34" i="2"/>
  <c r="D34" i="2"/>
  <c r="Y40" i="1"/>
  <c r="AA40" i="1"/>
  <c r="Z40" i="1"/>
  <c r="AB40" i="1"/>
  <c r="AC40" i="1"/>
  <c r="AD40" i="1"/>
  <c r="AE40" i="1"/>
  <c r="AF40" i="1"/>
  <c r="AG40" i="1"/>
  <c r="AH40" i="1"/>
  <c r="AI40" i="1"/>
  <c r="AM40" i="1"/>
  <c r="D40" i="1"/>
  <c r="E40" i="1"/>
  <c r="R23" i="3"/>
  <c r="F40" i="1"/>
  <c r="G40" i="1"/>
  <c r="H40" i="1"/>
  <c r="I40" i="1"/>
  <c r="J40" i="1"/>
  <c r="K40" i="1"/>
  <c r="L40" i="1"/>
  <c r="M40" i="1"/>
  <c r="N40" i="1"/>
  <c r="O40" i="1"/>
  <c r="P40" i="1"/>
  <c r="Q40" i="1"/>
  <c r="W40" i="1"/>
  <c r="X40" i="1"/>
  <c r="S21" i="2"/>
  <c r="R21" i="2"/>
  <c r="AK21" i="2"/>
  <c r="AJ21" i="2"/>
  <c r="AO21" i="2"/>
  <c r="AJ23" i="3"/>
  <c r="R21" i="4"/>
  <c r="T35" i="4"/>
  <c r="P35" i="4"/>
  <c r="O35" i="4"/>
  <c r="N35" i="4"/>
  <c r="M35" i="4"/>
  <c r="L35" i="4"/>
  <c r="J35" i="4"/>
  <c r="I35" i="4"/>
  <c r="H35" i="4"/>
  <c r="G35" i="4"/>
  <c r="AO21" i="4"/>
  <c r="AG36" i="3"/>
  <c r="AF36" i="3"/>
  <c r="AD36" i="3"/>
  <c r="AB36" i="3"/>
  <c r="AA36" i="3"/>
  <c r="Z36" i="3"/>
  <c r="Y36" i="3"/>
  <c r="X36" i="3"/>
  <c r="W36" i="3"/>
  <c r="O36" i="3"/>
  <c r="N36" i="3"/>
  <c r="L36" i="3"/>
  <c r="J36" i="3"/>
  <c r="I36" i="3"/>
  <c r="H36" i="3"/>
  <c r="G36" i="3"/>
  <c r="F36" i="3"/>
  <c r="E36" i="3"/>
  <c r="AO23" i="3"/>
  <c r="E34" i="2"/>
  <c r="F34" i="2"/>
  <c r="G34" i="2"/>
  <c r="H34" i="2"/>
  <c r="I34" i="2"/>
  <c r="J34" i="2"/>
  <c r="K34" i="2"/>
  <c r="L34" i="2"/>
  <c r="N34" i="2"/>
  <c r="O34" i="2"/>
  <c r="P34" i="2"/>
  <c r="Q34" i="2"/>
  <c r="V40" i="1"/>
  <c r="U40" i="1"/>
  <c r="AO19" i="1"/>
  <c r="AK19" i="1"/>
  <c r="AJ19" i="1"/>
  <c r="S19" i="1"/>
  <c r="R19" i="1"/>
  <c r="S34" i="2" l="1"/>
  <c r="AO35" i="4"/>
  <c r="AK40" i="1"/>
  <c r="S40" i="1"/>
  <c r="AN40" i="1" s="1"/>
  <c r="AJ34" i="2"/>
  <c r="AK34" i="2"/>
  <c r="R34" i="2"/>
  <c r="AN27" i="2"/>
  <c r="AJ36" i="3"/>
  <c r="R36" i="3"/>
  <c r="AN35" i="3"/>
  <c r="S36" i="3"/>
  <c r="AK36" i="3"/>
  <c r="AN22" i="1"/>
  <c r="R35" i="4"/>
  <c r="AN21" i="4"/>
  <c r="AN35" i="4" s="1"/>
  <c r="S35" i="4"/>
  <c r="F43" i="5"/>
  <c r="S4" i="5"/>
  <c r="S6" i="5"/>
  <c r="P5" i="5"/>
  <c r="Q5" i="5"/>
  <c r="AN26" i="3"/>
  <c r="AN25" i="2"/>
  <c r="AN20" i="1"/>
  <c r="C43" i="5"/>
  <c r="F40" i="5"/>
  <c r="F42" i="5"/>
  <c r="AN24" i="2"/>
  <c r="N30" i="5" s="1"/>
  <c r="AN25" i="1"/>
  <c r="AN21" i="1"/>
  <c r="AN25" i="3"/>
  <c r="C13" i="5"/>
  <c r="C15" i="5"/>
  <c r="C7" i="5"/>
  <c r="D41" i="5"/>
  <c r="O6" i="5"/>
  <c r="C19" i="5"/>
  <c r="M7" i="5"/>
  <c r="M4" i="5"/>
  <c r="D42" i="5"/>
  <c r="R7" i="5"/>
  <c r="L8" i="5"/>
  <c r="N5" i="5"/>
  <c r="C9" i="5"/>
  <c r="C42" i="5"/>
  <c r="R4" i="5"/>
  <c r="AN21" i="2"/>
  <c r="L9" i="5"/>
  <c r="O5" i="5"/>
  <c r="P9" i="5"/>
  <c r="R8" i="5"/>
  <c r="S7" i="5"/>
  <c r="R9" i="5"/>
  <c r="C16" i="5"/>
  <c r="R6" i="5"/>
  <c r="AN34" i="3"/>
  <c r="P8" i="5"/>
  <c r="Q7" i="5"/>
  <c r="Q6" i="5"/>
  <c r="P6" i="5"/>
  <c r="E42" i="5"/>
  <c r="P7" i="5"/>
  <c r="E43" i="5"/>
  <c r="C12" i="5"/>
  <c r="AN24" i="3"/>
  <c r="N9" i="5"/>
  <c r="N8" i="5"/>
  <c r="D43" i="5"/>
  <c r="O7" i="5"/>
  <c r="N7" i="5"/>
  <c r="AN24" i="1"/>
  <c r="AN34" i="1"/>
  <c r="L7" i="5"/>
  <c r="AN35" i="1"/>
  <c r="M5" i="5"/>
  <c r="C41" i="5"/>
  <c r="G41" i="5" s="1"/>
  <c r="L5" i="5"/>
  <c r="L6" i="5"/>
  <c r="AJ40" i="1"/>
  <c r="AN33" i="1"/>
  <c r="C40" i="5"/>
  <c r="G40" i="5" s="1"/>
  <c r="C4" i="5"/>
  <c r="AO40" i="1"/>
  <c r="AN23" i="1"/>
  <c r="L4" i="5"/>
  <c r="AN19" i="1"/>
  <c r="M6" i="5"/>
  <c r="C17" i="5"/>
  <c r="AO34" i="2"/>
  <c r="C11" i="5"/>
  <c r="C8" i="5"/>
  <c r="C5" i="5"/>
  <c r="C6" i="5"/>
  <c r="R40" i="1"/>
  <c r="AN23" i="3"/>
  <c r="C14" i="5"/>
  <c r="C10" i="5"/>
  <c r="C18" i="5"/>
  <c r="AN36" i="3" l="1"/>
  <c r="J4" i="5"/>
  <c r="I40" i="5" s="1"/>
  <c r="S12" i="5"/>
  <c r="N29" i="5"/>
  <c r="C24" i="5"/>
  <c r="G42" i="5"/>
  <c r="J8" i="5"/>
  <c r="K6" i="5"/>
  <c r="O12" i="5"/>
  <c r="K5" i="5"/>
  <c r="C21" i="5"/>
  <c r="K7" i="5"/>
  <c r="J9" i="5"/>
  <c r="G43" i="5"/>
  <c r="G44" i="5"/>
  <c r="AN34" i="2"/>
  <c r="C20" i="5"/>
  <c r="Q12" i="5"/>
  <c r="J7" i="5"/>
  <c r="C22" i="5"/>
  <c r="J5" i="5"/>
  <c r="I41" i="5" s="1"/>
  <c r="M12" i="5"/>
  <c r="K4" i="5"/>
  <c r="G45" i="5" l="1"/>
  <c r="I43" i="5"/>
  <c r="C23" i="5"/>
  <c r="E22" i="5" s="1"/>
  <c r="K12" i="5"/>
  <c r="E23" i="5" l="1"/>
  <c r="N6" i="5" l="1"/>
  <c r="J6" i="5" s="1"/>
  <c r="I42" i="5" l="1"/>
  <c r="J12" i="5"/>
</calcChain>
</file>

<file path=xl/sharedStrings.xml><?xml version="1.0" encoding="utf-8"?>
<sst xmlns="http://schemas.openxmlformats.org/spreadsheetml/2006/main" count="502" uniqueCount="165">
  <si>
    <t>samokształcenie</t>
  </si>
  <si>
    <t>forma zakończenia semestru</t>
  </si>
  <si>
    <t>RAZEM</t>
  </si>
  <si>
    <t>data i podpis Dziekana Wydziału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</si>
  <si>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</si>
  <si>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</si>
  <si>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</si>
  <si>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</si>
  <si>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</si>
  <si>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</si>
  <si>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</si>
  <si>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</si>
  <si>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audytoryjne CA)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</si>
  <si>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</si>
  <si>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</si>
  <si>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</si>
  <si>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</si>
  <si>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</si>
  <si>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</si>
  <si>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</si>
  <si>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</si>
  <si>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</si>
  <si>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r>
      <t xml:space="preserve">zajęcia praktyczne przy pacjencie (PP)  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</si>
  <si>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</si>
  <si>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</si>
  <si>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t>Rodzaj zajęć (obowiązkowe / wolnego wyboru / ograniczonego wyboru)</t>
  </si>
  <si>
    <t>Przedmiot (nazwa)</t>
  </si>
  <si>
    <t>SUMA PUNKTÓW ECTS ZA PRZEDMIOT</t>
  </si>
  <si>
    <t>punkty ECTS w semestrze</t>
  </si>
  <si>
    <t>Rok studiów 1</t>
  </si>
  <si>
    <t>Forma studiów niestacjonarne</t>
  </si>
  <si>
    <t>Anatomia</t>
  </si>
  <si>
    <t>EGZ</t>
  </si>
  <si>
    <t>Biochemia i biofizyka</t>
  </si>
  <si>
    <t>ZAL</t>
  </si>
  <si>
    <t>Mikrobiologia i parazytologia</t>
  </si>
  <si>
    <t>Fizjologia</t>
  </si>
  <si>
    <t>Patologia</t>
  </si>
  <si>
    <t xml:space="preserve">Farmakologia </t>
  </si>
  <si>
    <t>Genetyka</t>
  </si>
  <si>
    <t>Podstawy pielęgniarstwa</t>
  </si>
  <si>
    <t>Etyka zawodu pielęgniarki</t>
  </si>
  <si>
    <t>Promocja zdrowia</t>
  </si>
  <si>
    <t>Badanie fizykalne</t>
  </si>
  <si>
    <t>Podstawy rehabilitacji</t>
  </si>
  <si>
    <t>Podstawy ratownictwa medycznego</t>
  </si>
  <si>
    <t>Chirurgia i pielęgniarstwo chirurgiczne</t>
  </si>
  <si>
    <t>Język angielski</t>
  </si>
  <si>
    <t>Prawo medyczne</t>
  </si>
  <si>
    <t>Psychologia</t>
  </si>
  <si>
    <t>Socjologia</t>
  </si>
  <si>
    <t>Pedagogika</t>
  </si>
  <si>
    <t>Zdrowie publiczne</t>
  </si>
  <si>
    <t>Zakażenia szpitalne</t>
  </si>
  <si>
    <t>Pediatria i pielęgniarstwo pediatryczne</t>
  </si>
  <si>
    <t>Pielęgniarstwo w opiece długoterminowej</t>
  </si>
  <si>
    <t>Geriatria i pielęgniarstwo geriatryczne</t>
  </si>
  <si>
    <t>Rok studiów 3</t>
  </si>
  <si>
    <t>Rok studiów 4</t>
  </si>
  <si>
    <t>Rok studiów 2</t>
  </si>
  <si>
    <t>Anestezjologia i pielęgniarstwo w stanach zagrożenia życia</t>
  </si>
  <si>
    <t>Neurologia i pielęgniarstwo neurologiczne</t>
  </si>
  <si>
    <t>Psychiatria i pielęgniarstwo psychiatryczne</t>
  </si>
  <si>
    <t>Podstawowa opieka zdrowotna</t>
  </si>
  <si>
    <t>Seminarium dyplomowe</t>
  </si>
  <si>
    <t xml:space="preserve">Dietetyka </t>
  </si>
  <si>
    <t>Radiologia</t>
  </si>
  <si>
    <t>Organizacja pracy pielęgniarskiej</t>
  </si>
  <si>
    <t>wolnego wyboru / fakultatywne</t>
  </si>
  <si>
    <t>Zajęcia fakultatyywne do wyboru: język migowy lub współpraca w zespołach opieki zdrowotnej</t>
  </si>
  <si>
    <t xml:space="preserve">Opieka paliatywna </t>
  </si>
  <si>
    <t xml:space="preserve">EGZAMIN DYPLOMOWY </t>
  </si>
  <si>
    <t>Systemy informacji w ochronie zdrowia</t>
  </si>
  <si>
    <t xml:space="preserve">I rok </t>
  </si>
  <si>
    <t>Zajęcia teoretyczne (W+S+SAM)</t>
  </si>
  <si>
    <t>Lektorat</t>
  </si>
  <si>
    <t>Zajęcia praktyczne (CW+ ZP+PZ)</t>
  </si>
  <si>
    <t>WF</t>
  </si>
  <si>
    <t>II rok</t>
  </si>
  <si>
    <t>III rok</t>
  </si>
  <si>
    <t>IV rok</t>
  </si>
  <si>
    <t>Teoria</t>
  </si>
  <si>
    <t>w tym Lektorat</t>
  </si>
  <si>
    <t>Praktyka</t>
  </si>
  <si>
    <t>Teoria i praktyka</t>
  </si>
  <si>
    <t>W - wykłady</t>
  </si>
  <si>
    <t>S-seminarium</t>
  </si>
  <si>
    <t>SAM - samokształcenie</t>
  </si>
  <si>
    <t>CW - ćwiczenia wszytskie</t>
  </si>
  <si>
    <t>ZP - zajęcia praktyczne</t>
  </si>
  <si>
    <t>PP - praktyka zadowowa</t>
  </si>
  <si>
    <t>SAMOKSZTAŁCENIE</t>
  </si>
  <si>
    <t>A</t>
  </si>
  <si>
    <t>B</t>
  </si>
  <si>
    <t>RAZEM A+B</t>
  </si>
  <si>
    <t>C</t>
  </si>
  <si>
    <t>D</t>
  </si>
  <si>
    <t>RZEM C+D</t>
  </si>
  <si>
    <t>% teoria vs praktyka</t>
  </si>
  <si>
    <t>% to Teoria</t>
  </si>
  <si>
    <t>% to Praktyka</t>
  </si>
  <si>
    <t>A. Nauki podstawowe</t>
  </si>
  <si>
    <t>B. Nauki społeczne i humanistyczne, w tym język angielski</t>
  </si>
  <si>
    <t>C. Nauki w zakresie podstaw opieki pielęgniarskiej</t>
  </si>
  <si>
    <t>D. Nauki w zakresie opieki specjalistycznej</t>
  </si>
  <si>
    <t>Zajęcia praktyczne</t>
  </si>
  <si>
    <t>Praktyka zawodowa</t>
  </si>
  <si>
    <t>Godziny</t>
  </si>
  <si>
    <t xml:space="preserve">ECTS </t>
  </si>
  <si>
    <t>Godz.</t>
  </si>
  <si>
    <t>ECTS</t>
  </si>
  <si>
    <t>[%]</t>
  </si>
  <si>
    <t>godziny</t>
  </si>
  <si>
    <t>Standard</t>
  </si>
  <si>
    <t>OK (&lt; 25%)</t>
  </si>
  <si>
    <t>OK (&lt;230 godz.)</t>
  </si>
  <si>
    <t>OK (&lt;35%)</t>
  </si>
  <si>
    <t>OK (&lt;525 godz.)</t>
  </si>
  <si>
    <t>Suma</t>
  </si>
  <si>
    <t>Podstawy pielęgniarstwa - praktyka zawodowa</t>
  </si>
  <si>
    <t>Pediatria i pielęgniarstwo pediatryczne - praktyki zawodowe</t>
  </si>
  <si>
    <t>Choroby wewnętrzne i pielęgniarstwo internistyczne - praktyki zawodowe</t>
  </si>
  <si>
    <t>Chirurgia i pielęgniarstwo chirurgiczne - praktyki zawodowe</t>
  </si>
  <si>
    <t>Geriatria i pielęgniarstwo geriatryczne - praktyki zawodowe</t>
  </si>
  <si>
    <t>Anestezjologia i pielęgniarstwo w stanach zagrożenia życia - praktyka zawodowa</t>
  </si>
  <si>
    <t>Położnictwo, ginekologia i pielęgniarstwo położniczo-ginekologiczne - praktyka zawodowa</t>
  </si>
  <si>
    <t>Neurologia i pielęgniarstwo neurologiczne - praktyka zawodowa</t>
  </si>
  <si>
    <t>Pielęgniarstwo w opiece długoterminowej - praktyka zawodowa</t>
  </si>
  <si>
    <t>Podstawowa opieka zdrowotna - praktyka zawodowa</t>
  </si>
  <si>
    <t>Psychiatria i pielęgniarstwo psychiatryczne - praktyka zawodowa</t>
  </si>
  <si>
    <t>Opieka paliatywna - praktyka zawodowa</t>
  </si>
  <si>
    <t xml:space="preserve">Położnictwo, ginekologia i pielęgniarstwo położniczo-ginekologiczne </t>
  </si>
  <si>
    <t>1ROK</t>
  </si>
  <si>
    <t>2ROK</t>
  </si>
  <si>
    <t>3ROK</t>
  </si>
  <si>
    <t>4ROK</t>
  </si>
  <si>
    <t>Szczegółowy program studiów na rok akademicki 2022/2023</t>
  </si>
  <si>
    <t xml:space="preserve">Sporządził: </t>
  </si>
  <si>
    <t>dr  Anna Rozensztrauch, dr A. Kołtuniuk, dr Aleksandra Lisowska, mgr Andrzej Pawlak</t>
  </si>
  <si>
    <t xml:space="preserve">Sporządził </t>
  </si>
  <si>
    <t>Szczegółowy program studiów na rok akademicki  2023/2024</t>
  </si>
  <si>
    <t>Szczegółowy program studiów na rok akademicki 2024/2025</t>
  </si>
  <si>
    <t>Badania naukowe w pielęgniarstwie - część teoretyczna</t>
  </si>
  <si>
    <t>Badania naukowe w pielęgniarstwie - część praktyczna</t>
  </si>
  <si>
    <t xml:space="preserve">Szczegółowy program studiów na rok akademicki 2025/2026 </t>
  </si>
  <si>
    <t>zajęcia wychowania fizycznego (WF)</t>
  </si>
  <si>
    <t>zajęcia wychowania fizycznego  (WF)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</si>
  <si>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2022/2023</t>
    </r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</si>
  <si>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 stopień</t>
    </r>
  </si>
  <si>
    <r>
      <t xml:space="preserve">Kierunek </t>
    </r>
    <r>
      <rPr>
        <b/>
        <sz val="12"/>
        <color rgb="FFC00000"/>
        <rFont val="Arial"/>
        <family val="2"/>
        <charset val="238"/>
      </rPr>
      <t>PIELĘGNIARSTWO</t>
    </r>
    <r>
      <rPr>
        <b/>
        <sz val="11"/>
        <color rgb="FFC00000"/>
        <rFont val="Arial"/>
        <family val="2"/>
        <charset val="238"/>
      </rPr>
      <t xml:space="preserve"> I stopień</t>
    </r>
  </si>
  <si>
    <t>dr  A. Rozensztrauch, dr A. Kołtuniuk, dr A. Lisowska, mgr A. Pawlak</t>
  </si>
  <si>
    <t>uchwała Senatu nr 2446 z dnia 29.06.2022</t>
  </si>
  <si>
    <t>B. Nauki społeczne i humanistyczne</t>
  </si>
  <si>
    <t>C. Nauki w zakresie podstaw opieki pielęgniarskiej</t>
  </si>
  <si>
    <t>F. Praktyki zawodowe</t>
  </si>
  <si>
    <t>A.Nauki podstawowe</t>
  </si>
  <si>
    <t>dr hab.  A. Kołcz, prof.. Uczelni</t>
  </si>
  <si>
    <t xml:space="preserve"> dr hab.  A. Kołcz prof. uczelni</t>
  </si>
  <si>
    <t>dr hab.  A. Kołcz, prof. uczelni</t>
  </si>
  <si>
    <t xml:space="preserve"> dr hab.  Anna Kołcz, prof. uczelni</t>
  </si>
  <si>
    <t xml:space="preserve">Choroby wewnętrzne i pielęgniarstwo internistyczne </t>
  </si>
  <si>
    <t>zmiana:uchwała Senatu nr 2566 z dnia 29.11.2023</t>
  </si>
  <si>
    <t>wyodrębniono CSM z PP - 07.2024</t>
  </si>
  <si>
    <t>Wydział Pielęgniarstwa i Położnictwa</t>
  </si>
  <si>
    <t>zm nazwy wydziału: uchwała Senatu nr 2686 z dnia 18.12.2024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</si>
</sst>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rgb="FFFF0000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</font>
    <font>
      <b/>
      <sz val="11"/>
      <color rgb="FFC00000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C00000"/>
      <name val="Arial"/>
      <family val="2"/>
      <charset val="238"/>
    </font>
    <font>
      <b/>
      <sz val="11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36">
    <xf numFmtId="0" fontId="0" fillId="0" borderId="0" xfId="0"/>
    <xf numFmtId="0" fontId="1" fillId="0" borderId="0" xfId="0" applyFont="1" applyFill="1"/>
    <xf numFmtId="0" fontId="7" fillId="0" borderId="0" xfId="0" applyFont="1" applyFill="1"/>
    <xf numFmtId="0" fontId="0" fillId="0" borderId="0" xfId="0" applyFill="1"/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0" xfId="0" applyFont="1" applyFill="1"/>
    <xf numFmtId="0" fontId="9" fillId="0" borderId="0" xfId="0" applyFont="1" applyFill="1"/>
    <xf numFmtId="0" fontId="11" fillId="0" borderId="0" xfId="0" applyFont="1" applyFill="1"/>
    <xf numFmtId="0" fontId="1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7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" fillId="2" borderId="0" xfId="0" applyFont="1" applyFill="1"/>
    <xf numFmtId="0" fontId="1" fillId="0" borderId="0" xfId="1"/>
    <xf numFmtId="0" fontId="2" fillId="0" borderId="0" xfId="1" applyFont="1"/>
    <xf numFmtId="0" fontId="1" fillId="0" borderId="0" xfId="1" applyFont="1"/>
    <xf numFmtId="0" fontId="1" fillId="0" borderId="0" xfId="1" applyAlignment="1">
      <alignment horizontal="left"/>
    </xf>
    <xf numFmtId="0" fontId="1" fillId="3" borderId="0" xfId="1" applyFont="1" applyFill="1"/>
    <xf numFmtId="0" fontId="1" fillId="4" borderId="0" xfId="1" applyFont="1" applyFill="1"/>
    <xf numFmtId="0" fontId="12" fillId="5" borderId="0" xfId="1" applyFont="1" applyFill="1"/>
    <xf numFmtId="0" fontId="2" fillId="0" borderId="0" xfId="0" applyFont="1"/>
    <xf numFmtId="2" fontId="2" fillId="0" borderId="0" xfId="0" applyNumberFormat="1" applyFont="1"/>
    <xf numFmtId="0" fontId="1" fillId="6" borderId="0" xfId="0" applyFont="1" applyFill="1"/>
    <xf numFmtId="0" fontId="1" fillId="7" borderId="0" xfId="0" applyFont="1" applyFill="1"/>
    <xf numFmtId="0" fontId="1" fillId="0" borderId="0" xfId="0" applyFont="1"/>
    <xf numFmtId="0" fontId="2" fillId="8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1" fillId="9" borderId="0" xfId="0" applyFont="1" applyFill="1"/>
    <xf numFmtId="0" fontId="7" fillId="9" borderId="0" xfId="0" applyFont="1" applyFill="1"/>
    <xf numFmtId="0" fontId="2" fillId="9" borderId="0" xfId="0" applyFont="1" applyFill="1" applyAlignment="1">
      <alignment vertical="center"/>
    </xf>
    <xf numFmtId="0" fontId="3" fillId="9" borderId="0" xfId="0" applyFont="1" applyFill="1" applyAlignment="1">
      <alignment horizontal="center" vertical="center"/>
    </xf>
    <xf numFmtId="0" fontId="8" fillId="9" borderId="0" xfId="0" applyFont="1" applyFill="1" applyAlignment="1">
      <alignment horizontal="center" vertical="center"/>
    </xf>
    <xf numFmtId="0" fontId="4" fillId="9" borderId="0" xfId="0" applyFont="1" applyFill="1"/>
    <xf numFmtId="0" fontId="9" fillId="9" borderId="0" xfId="0" applyFont="1" applyFill="1"/>
    <xf numFmtId="0" fontId="11" fillId="9" borderId="0" xfId="0" applyFont="1" applyFill="1"/>
    <xf numFmtId="0" fontId="1" fillId="9" borderId="1" xfId="0" applyFont="1" applyFill="1" applyBorder="1" applyAlignment="1">
      <alignment horizontal="center" vertical="center" wrapText="1"/>
    </xf>
    <xf numFmtId="0" fontId="1" fillId="9" borderId="2" xfId="0" applyFont="1" applyFill="1" applyBorder="1" applyAlignment="1">
      <alignment horizontal="right"/>
    </xf>
    <xf numFmtId="164" fontId="1" fillId="9" borderId="4" xfId="0" applyNumberFormat="1" applyFont="1" applyFill="1" applyBorder="1"/>
    <xf numFmtId="164" fontId="1" fillId="9" borderId="5" xfId="0" applyNumberFormat="1" applyFont="1" applyFill="1" applyBorder="1"/>
    <xf numFmtId="0" fontId="1" fillId="9" borderId="5" xfId="0" applyFont="1" applyFill="1" applyBorder="1"/>
    <xf numFmtId="164" fontId="1" fillId="9" borderId="6" xfId="0" applyNumberFormat="1" applyFont="1" applyFill="1" applyBorder="1"/>
    <xf numFmtId="164" fontId="1" fillId="9" borderId="2" xfId="0" applyNumberFormat="1" applyFont="1" applyFill="1" applyBorder="1"/>
    <xf numFmtId="164" fontId="1" fillId="9" borderId="4" xfId="0" applyNumberFormat="1" applyFont="1" applyFill="1" applyBorder="1" applyAlignment="1">
      <alignment horizontal="right"/>
    </xf>
    <xf numFmtId="0" fontId="1" fillId="9" borderId="0" xfId="0" applyFont="1" applyFill="1" applyAlignment="1">
      <alignment horizontal="center" vertical="center"/>
    </xf>
    <xf numFmtId="0" fontId="1" fillId="9" borderId="0" xfId="0" applyFont="1" applyFill="1" applyAlignment="1">
      <alignment horizontal="center"/>
    </xf>
    <xf numFmtId="0" fontId="0" fillId="9" borderId="0" xfId="0" applyFill="1"/>
    <xf numFmtId="0" fontId="1" fillId="9" borderId="5" xfId="0" applyFont="1" applyFill="1" applyBorder="1" applyAlignment="1"/>
    <xf numFmtId="164" fontId="1" fillId="9" borderId="4" xfId="0" applyNumberFormat="1" applyFont="1" applyFill="1" applyBorder="1" applyAlignment="1">
      <alignment horizontal="left"/>
    </xf>
    <xf numFmtId="164" fontId="1" fillId="9" borderId="5" xfId="0" applyNumberFormat="1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164" fontId="1" fillId="9" borderId="6" xfId="0" applyNumberFormat="1" applyFont="1" applyFill="1" applyBorder="1" applyAlignment="1">
      <alignment horizontal="center"/>
    </xf>
    <xf numFmtId="0" fontId="1" fillId="9" borderId="5" xfId="0" applyFont="1" applyFill="1" applyBorder="1" applyAlignment="1">
      <alignment horizontal="left"/>
    </xf>
    <xf numFmtId="0" fontId="1" fillId="9" borderId="0" xfId="0" applyFont="1" applyFill="1" applyAlignment="1">
      <alignment horizontal="left"/>
    </xf>
    <xf numFmtId="0" fontId="3" fillId="9" borderId="0" xfId="0" applyFont="1" applyFill="1" applyAlignment="1">
      <alignment horizontal="left" vertical="center"/>
    </xf>
    <xf numFmtId="0" fontId="3" fillId="9" borderId="0" xfId="0" applyFont="1" applyFill="1" applyAlignment="1">
      <alignment vertical="center"/>
    </xf>
    <xf numFmtId="0" fontId="4" fillId="9" borderId="0" xfId="0" applyFont="1" applyFill="1" applyAlignment="1">
      <alignment horizontal="left"/>
    </xf>
    <xf numFmtId="0" fontId="4" fillId="9" borderId="0" xfId="0" applyFont="1" applyFill="1" applyAlignment="1"/>
    <xf numFmtId="164" fontId="1" fillId="9" borderId="4" xfId="0" applyNumberFormat="1" applyFont="1" applyFill="1" applyBorder="1" applyAlignment="1"/>
    <xf numFmtId="164" fontId="1" fillId="9" borderId="5" xfId="0" applyNumberFormat="1" applyFont="1" applyFill="1" applyBorder="1" applyAlignment="1"/>
    <xf numFmtId="164" fontId="1" fillId="9" borderId="6" xfId="0" applyNumberFormat="1" applyFont="1" applyFill="1" applyBorder="1" applyAlignment="1"/>
    <xf numFmtId="0" fontId="0" fillId="9" borderId="0" xfId="0" applyFill="1" applyAlignment="1"/>
    <xf numFmtId="0" fontId="0" fillId="9" borderId="0" xfId="0" applyFill="1" applyAlignment="1">
      <alignment horizontal="left"/>
    </xf>
    <xf numFmtId="0" fontId="1" fillId="9" borderId="0" xfId="0" applyFont="1" applyFill="1"/>
    <xf numFmtId="0" fontId="1" fillId="9" borderId="0" xfId="0" applyFont="1" applyFill="1" applyAlignment="1"/>
    <xf numFmtId="14" fontId="1" fillId="9" borderId="0" xfId="0" applyNumberFormat="1" applyFont="1" applyFill="1" applyAlignment="1">
      <alignment horizontal="center"/>
    </xf>
    <xf numFmtId="0" fontId="1" fillId="0" borderId="0" xfId="0" applyFont="1" applyFill="1" applyAlignment="1"/>
    <xf numFmtId="14" fontId="1" fillId="0" borderId="0" xfId="0" applyNumberFormat="1" applyFont="1" applyFill="1" applyAlignment="1">
      <alignment horizontal="center"/>
    </xf>
    <xf numFmtId="0" fontId="10" fillId="0" borderId="0" xfId="0" applyFont="1"/>
    <xf numFmtId="0" fontId="3" fillId="9" borderId="0" xfId="0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164" fontId="1" fillId="9" borderId="27" xfId="0" applyNumberFormat="1" applyFont="1" applyFill="1" applyBorder="1"/>
    <xf numFmtId="164" fontId="1" fillId="9" borderId="28" xfId="0" applyNumberFormat="1" applyFont="1" applyFill="1" applyBorder="1"/>
    <xf numFmtId="164" fontId="1" fillId="9" borderId="29" xfId="0" applyNumberFormat="1" applyFont="1" applyFill="1" applyBorder="1"/>
    <xf numFmtId="164" fontId="1" fillId="9" borderId="5" xfId="0" applyNumberFormat="1" applyFont="1" applyFill="1" applyBorder="1" applyAlignment="1">
      <alignment horizontal="left"/>
    </xf>
    <xf numFmtId="164" fontId="1" fillId="9" borderId="2" xfId="0" applyNumberFormat="1" applyFont="1" applyFill="1" applyBorder="1" applyAlignment="1">
      <alignment horizontal="left"/>
    </xf>
    <xf numFmtId="164" fontId="1" fillId="9" borderId="6" xfId="0" applyNumberFormat="1" applyFont="1" applyFill="1" applyBorder="1" applyAlignment="1">
      <alignment horizontal="left"/>
    </xf>
    <xf numFmtId="164" fontId="13" fillId="9" borderId="5" xfId="0" applyNumberFormat="1" applyFont="1" applyFill="1" applyBorder="1" applyAlignment="1">
      <alignment horizontal="left"/>
    </xf>
    <xf numFmtId="0" fontId="13" fillId="9" borderId="5" xfId="0" applyFont="1" applyFill="1" applyBorder="1" applyAlignment="1">
      <alignment horizontal="left"/>
    </xf>
    <xf numFmtId="164" fontId="1" fillId="9" borderId="27" xfId="0" applyNumberFormat="1" applyFont="1" applyFill="1" applyBorder="1" applyAlignment="1">
      <alignment horizontal="left"/>
    </xf>
    <xf numFmtId="164" fontId="1" fillId="9" borderId="28" xfId="0" applyNumberFormat="1" applyFont="1" applyFill="1" applyBorder="1" applyAlignment="1">
      <alignment horizontal="left"/>
    </xf>
    <xf numFmtId="164" fontId="1" fillId="9" borderId="29" xfId="0" applyNumberFormat="1" applyFont="1" applyFill="1" applyBorder="1" applyAlignment="1">
      <alignment horizontal="left"/>
    </xf>
    <xf numFmtId="0" fontId="1" fillId="9" borderId="4" xfId="0" applyFont="1" applyFill="1" applyBorder="1" applyAlignment="1"/>
    <xf numFmtId="164" fontId="1" fillId="9" borderId="28" xfId="0" applyNumberFormat="1" applyFont="1" applyFill="1" applyBorder="1" applyAlignment="1">
      <alignment horizontal="center"/>
    </xf>
    <xf numFmtId="164" fontId="1" fillId="9" borderId="29" xfId="0" applyNumberFormat="1" applyFont="1" applyFill="1" applyBorder="1" applyAlignment="1">
      <alignment horizontal="center"/>
    </xf>
    <xf numFmtId="164" fontId="14" fillId="9" borderId="5" xfId="0" applyNumberFormat="1" applyFont="1" applyFill="1" applyBorder="1" applyAlignment="1">
      <alignment horizontal="left"/>
    </xf>
    <xf numFmtId="0" fontId="15" fillId="9" borderId="0" xfId="0" applyFont="1" applyFill="1" applyAlignment="1">
      <alignment horizontal="center" vertical="center"/>
    </xf>
    <xf numFmtId="0" fontId="13" fillId="9" borderId="0" xfId="0" applyFont="1" applyFill="1"/>
    <xf numFmtId="0" fontId="15" fillId="0" borderId="0" xfId="0" applyFont="1" applyFill="1" applyAlignment="1">
      <alignment horizontal="center" vertical="center"/>
    </xf>
    <xf numFmtId="0" fontId="7" fillId="0" borderId="0" xfId="0" applyFont="1"/>
    <xf numFmtId="0" fontId="14" fillId="0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4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1" fillId="9" borderId="11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horizontal="center"/>
    </xf>
    <xf numFmtId="0" fontId="1" fillId="9" borderId="17" xfId="0" applyFont="1" applyFill="1" applyBorder="1" applyAlignment="1">
      <alignment horizontal="center" textRotation="90"/>
    </xf>
    <xf numFmtId="0" fontId="1" fillId="9" borderId="38" xfId="0" applyFont="1" applyFill="1" applyBorder="1" applyAlignment="1">
      <alignment horizontal="center" textRotation="90"/>
    </xf>
    <xf numFmtId="0" fontId="1" fillId="9" borderId="30" xfId="0" applyFont="1" applyFill="1" applyBorder="1" applyAlignment="1">
      <alignment horizontal="center" textRotation="90"/>
    </xf>
    <xf numFmtId="0" fontId="2" fillId="9" borderId="30" xfId="0" applyFont="1" applyFill="1" applyBorder="1" applyAlignment="1">
      <alignment horizontal="center" textRotation="90"/>
    </xf>
    <xf numFmtId="0" fontId="2" fillId="9" borderId="19" xfId="0" applyFont="1" applyFill="1" applyBorder="1" applyAlignment="1">
      <alignment horizontal="center" textRotation="90"/>
    </xf>
    <xf numFmtId="164" fontId="1" fillId="9" borderId="34" xfId="0" applyNumberFormat="1" applyFont="1" applyFill="1" applyBorder="1"/>
    <xf numFmtId="164" fontId="1" fillId="9" borderId="31" xfId="0" applyNumberFormat="1" applyFont="1" applyFill="1" applyBorder="1"/>
    <xf numFmtId="0" fontId="1" fillId="9" borderId="31" xfId="0" applyFont="1" applyFill="1" applyBorder="1"/>
    <xf numFmtId="164" fontId="1" fillId="9" borderId="7" xfId="0" applyNumberFormat="1" applyFont="1" applyFill="1" applyBorder="1"/>
    <xf numFmtId="164" fontId="1" fillId="9" borderId="44" xfId="0" applyNumberFormat="1" applyFont="1" applyFill="1" applyBorder="1"/>
    <xf numFmtId="0" fontId="1" fillId="9" borderId="45" xfId="0" applyFont="1" applyFill="1" applyBorder="1" applyAlignment="1">
      <alignment horizontal="center" vertical="center"/>
    </xf>
    <xf numFmtId="164" fontId="1" fillId="9" borderId="18" xfId="0" applyNumberFormat="1" applyFont="1" applyFill="1" applyBorder="1"/>
    <xf numFmtId="0" fontId="1" fillId="9" borderId="31" xfId="0" applyFont="1" applyFill="1" applyBorder="1" applyAlignment="1">
      <alignment horizontal="center" vertical="center"/>
    </xf>
    <xf numFmtId="164" fontId="1" fillId="9" borderId="37" xfId="0" applyNumberFormat="1" applyFont="1" applyFill="1" applyBorder="1"/>
    <xf numFmtId="164" fontId="1" fillId="9" borderId="47" xfId="0" applyNumberFormat="1" applyFont="1" applyFill="1" applyBorder="1"/>
    <xf numFmtId="164" fontId="1" fillId="9" borderId="45" xfId="0" applyNumberFormat="1" applyFont="1" applyFill="1" applyBorder="1"/>
    <xf numFmtId="0" fontId="1" fillId="9" borderId="45" xfId="0" applyFont="1" applyFill="1" applyBorder="1"/>
    <xf numFmtId="164" fontId="1" fillId="9" borderId="48" xfId="0" applyNumberFormat="1" applyFont="1" applyFill="1" applyBorder="1"/>
    <xf numFmtId="164" fontId="2" fillId="9" borderId="13" xfId="0" applyNumberFormat="1" applyFont="1" applyFill="1" applyBorder="1"/>
    <xf numFmtId="0" fontId="1" fillId="9" borderId="50" xfId="0" applyFont="1" applyFill="1" applyBorder="1" applyAlignment="1">
      <alignment horizontal="center" vertical="center"/>
    </xf>
    <xf numFmtId="0" fontId="1" fillId="9" borderId="42" xfId="0" applyFont="1" applyFill="1" applyBorder="1" applyAlignment="1">
      <alignment horizontal="center" vertical="center" wrapText="1"/>
    </xf>
    <xf numFmtId="164" fontId="1" fillId="9" borderId="49" xfId="0" applyNumberFormat="1" applyFont="1" applyFill="1" applyBorder="1"/>
    <xf numFmtId="164" fontId="1" fillId="9" borderId="51" xfId="0" applyNumberFormat="1" applyFont="1" applyFill="1" applyBorder="1"/>
    <xf numFmtId="164" fontId="1" fillId="9" borderId="50" xfId="0" applyNumberFormat="1" applyFont="1" applyFill="1" applyBorder="1"/>
    <xf numFmtId="0" fontId="1" fillId="9" borderId="50" xfId="0" applyFont="1" applyFill="1" applyBorder="1"/>
    <xf numFmtId="164" fontId="1" fillId="9" borderId="52" xfId="0" applyNumberFormat="1" applyFont="1" applyFill="1" applyBorder="1"/>
    <xf numFmtId="164" fontId="1" fillId="9" borderId="33" xfId="0" applyNumberFormat="1" applyFont="1" applyFill="1" applyBorder="1"/>
    <xf numFmtId="164" fontId="1" fillId="9" borderId="35" xfId="0" applyNumberFormat="1" applyFont="1" applyFill="1" applyBorder="1"/>
    <xf numFmtId="164" fontId="1" fillId="9" borderId="10" xfId="0" applyNumberFormat="1" applyFont="1" applyFill="1" applyBorder="1"/>
    <xf numFmtId="164" fontId="2" fillId="9" borderId="53" xfId="0" applyNumberFormat="1" applyFont="1" applyFill="1" applyBorder="1"/>
    <xf numFmtId="164" fontId="2" fillId="9" borderId="54" xfId="0" applyNumberFormat="1" applyFont="1" applyFill="1" applyBorder="1"/>
    <xf numFmtId="164" fontId="2" fillId="9" borderId="55" xfId="0" applyNumberFormat="1" applyFont="1" applyFill="1" applyBorder="1"/>
    <xf numFmtId="164" fontId="2" fillId="9" borderId="56" xfId="0" applyNumberFormat="1" applyFont="1" applyFill="1" applyBorder="1"/>
    <xf numFmtId="164" fontId="2" fillId="9" borderId="57" xfId="0" applyNumberFormat="1" applyFont="1" applyFill="1" applyBorder="1"/>
    <xf numFmtId="164" fontId="2" fillId="9" borderId="46" xfId="0" applyNumberFormat="1" applyFont="1" applyFill="1" applyBorder="1"/>
    <xf numFmtId="164" fontId="1" fillId="9" borderId="58" xfId="0" applyNumberFormat="1" applyFont="1" applyFill="1" applyBorder="1"/>
    <xf numFmtId="164" fontId="2" fillId="9" borderId="41" xfId="0" applyNumberFormat="1" applyFont="1" applyFill="1" applyBorder="1"/>
    <xf numFmtId="164" fontId="2" fillId="9" borderId="37" xfId="0" applyNumberFormat="1" applyFont="1" applyFill="1" applyBorder="1"/>
    <xf numFmtId="164" fontId="1" fillId="9" borderId="59" xfId="0" applyNumberFormat="1" applyFont="1" applyFill="1" applyBorder="1"/>
    <xf numFmtId="0" fontId="2" fillId="9" borderId="18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44" xfId="0" applyFont="1" applyFill="1" applyBorder="1" applyAlignment="1">
      <alignment horizontal="center" vertical="center"/>
    </xf>
    <xf numFmtId="0" fontId="2" fillId="9" borderId="49" xfId="0" applyFont="1" applyFill="1" applyBorder="1" applyAlignment="1">
      <alignment horizontal="center" vertical="center"/>
    </xf>
    <xf numFmtId="164" fontId="1" fillId="9" borderId="18" xfId="0" applyNumberFormat="1" applyFont="1" applyFill="1" applyBorder="1" applyAlignment="1">
      <alignment horizontal="left"/>
    </xf>
    <xf numFmtId="164" fontId="1" fillId="9" borderId="34" xfId="0" applyNumberFormat="1" applyFont="1" applyFill="1" applyBorder="1" applyAlignment="1">
      <alignment horizontal="left"/>
    </xf>
    <xf numFmtId="164" fontId="1" fillId="9" borderId="31" xfId="0" applyNumberFormat="1" applyFont="1" applyFill="1" applyBorder="1" applyAlignment="1">
      <alignment horizontal="left"/>
    </xf>
    <xf numFmtId="0" fontId="1" fillId="9" borderId="31" xfId="0" applyFont="1" applyFill="1" applyBorder="1" applyAlignment="1">
      <alignment horizontal="left"/>
    </xf>
    <xf numFmtId="164" fontId="1" fillId="9" borderId="7" xfId="0" applyNumberFormat="1" applyFont="1" applyFill="1" applyBorder="1" applyAlignment="1">
      <alignment horizontal="left"/>
    </xf>
    <xf numFmtId="164" fontId="1" fillId="9" borderId="23" xfId="0" applyNumberFormat="1" applyFont="1" applyFill="1" applyBorder="1" applyAlignment="1">
      <alignment horizontal="left"/>
    </xf>
    <xf numFmtId="164" fontId="1" fillId="9" borderId="60" xfId="0" applyNumberFormat="1" applyFont="1" applyFill="1" applyBorder="1" applyAlignment="1">
      <alignment horizontal="left"/>
    </xf>
    <xf numFmtId="164" fontId="1" fillId="9" borderId="40" xfId="0" applyNumberFormat="1" applyFont="1" applyFill="1" applyBorder="1" applyAlignment="1">
      <alignment horizontal="left"/>
    </xf>
    <xf numFmtId="0" fontId="1" fillId="9" borderId="40" xfId="0" applyFont="1" applyFill="1" applyBorder="1" applyAlignment="1">
      <alignment horizontal="left"/>
    </xf>
    <xf numFmtId="164" fontId="1" fillId="9" borderId="13" xfId="0" applyNumberFormat="1" applyFont="1" applyFill="1" applyBorder="1" applyAlignment="1">
      <alignment horizontal="left"/>
    </xf>
    <xf numFmtId="164" fontId="2" fillId="9" borderId="13" xfId="0" applyNumberFormat="1" applyFont="1" applyFill="1" applyBorder="1" applyAlignment="1">
      <alignment horizontal="left"/>
    </xf>
    <xf numFmtId="0" fontId="1" fillId="9" borderId="0" xfId="0" applyFont="1" applyFill="1" applyBorder="1" applyAlignment="1"/>
    <xf numFmtId="0" fontId="1" fillId="9" borderId="13" xfId="0" applyFont="1" applyFill="1" applyBorder="1" applyAlignment="1">
      <alignment horizontal="center" vertical="center" wrapText="1"/>
    </xf>
    <xf numFmtId="164" fontId="14" fillId="9" borderId="34" xfId="0" applyNumberFormat="1" applyFont="1" applyFill="1" applyBorder="1" applyAlignment="1">
      <alignment horizontal="left"/>
    </xf>
    <xf numFmtId="0" fontId="1" fillId="9" borderId="31" xfId="0" applyFont="1" applyFill="1" applyBorder="1" applyAlignment="1"/>
    <xf numFmtId="164" fontId="1" fillId="9" borderId="44" xfId="0" applyNumberFormat="1" applyFont="1" applyFill="1" applyBorder="1" applyAlignment="1">
      <alignment horizontal="left"/>
    </xf>
    <xf numFmtId="164" fontId="1" fillId="9" borderId="47" xfId="0" applyNumberFormat="1" applyFont="1" applyFill="1" applyBorder="1" applyAlignment="1">
      <alignment horizontal="left"/>
    </xf>
    <xf numFmtId="164" fontId="1" fillId="9" borderId="45" xfId="0" applyNumberFormat="1" applyFont="1" applyFill="1" applyBorder="1" applyAlignment="1">
      <alignment horizontal="left"/>
    </xf>
    <xf numFmtId="0" fontId="1" fillId="9" borderId="45" xfId="0" applyFont="1" applyFill="1" applyBorder="1" applyAlignment="1">
      <alignment horizontal="left"/>
    </xf>
    <xf numFmtId="164" fontId="1" fillId="9" borderId="48" xfId="0" applyNumberFormat="1" applyFont="1" applyFill="1" applyBorder="1" applyAlignment="1">
      <alignment horizontal="left"/>
    </xf>
    <xf numFmtId="0" fontId="1" fillId="9" borderId="45" xfId="0" applyFont="1" applyFill="1" applyBorder="1" applyAlignment="1"/>
    <xf numFmtId="164" fontId="1" fillId="9" borderId="33" xfId="0" applyNumberFormat="1" applyFont="1" applyFill="1" applyBorder="1" applyAlignment="1">
      <alignment horizontal="left"/>
    </xf>
    <xf numFmtId="164" fontId="1" fillId="9" borderId="35" xfId="0" applyNumberFormat="1" applyFont="1" applyFill="1" applyBorder="1" applyAlignment="1">
      <alignment horizontal="left"/>
    </xf>
    <xf numFmtId="164" fontId="14" fillId="9" borderId="35" xfId="0" applyNumberFormat="1" applyFont="1" applyFill="1" applyBorder="1" applyAlignment="1">
      <alignment horizontal="left"/>
    </xf>
    <xf numFmtId="164" fontId="1" fillId="9" borderId="61" xfId="0" applyNumberFormat="1" applyFont="1" applyFill="1" applyBorder="1" applyAlignment="1">
      <alignment horizontal="left"/>
    </xf>
    <xf numFmtId="164" fontId="2" fillId="9" borderId="56" xfId="0" applyNumberFormat="1" applyFont="1" applyFill="1" applyBorder="1" applyAlignment="1">
      <alignment horizontal="left"/>
    </xf>
    <xf numFmtId="164" fontId="2" fillId="9" borderId="57" xfId="0" applyNumberFormat="1" applyFont="1" applyFill="1" applyBorder="1" applyAlignment="1">
      <alignment horizontal="left"/>
    </xf>
    <xf numFmtId="164" fontId="2" fillId="9" borderId="62" xfId="0" applyNumberFormat="1" applyFont="1" applyFill="1" applyBorder="1" applyAlignment="1">
      <alignment horizontal="left"/>
    </xf>
    <xf numFmtId="164" fontId="1" fillId="9" borderId="53" xfId="0" applyNumberFormat="1" applyFont="1" applyFill="1" applyBorder="1" applyAlignment="1">
      <alignment horizontal="left"/>
    </xf>
    <xf numFmtId="164" fontId="1" fillId="9" borderId="63" xfId="0" applyNumberFormat="1" applyFont="1" applyFill="1" applyBorder="1" applyAlignment="1">
      <alignment horizontal="left"/>
    </xf>
    <xf numFmtId="164" fontId="2" fillId="9" borderId="64" xfId="0" applyNumberFormat="1" applyFont="1" applyFill="1" applyBorder="1" applyAlignment="1">
      <alignment horizontal="left"/>
    </xf>
    <xf numFmtId="164" fontId="1" fillId="9" borderId="10" xfId="0" applyNumberFormat="1" applyFont="1" applyFill="1" applyBorder="1" applyAlignment="1">
      <alignment horizontal="left"/>
    </xf>
    <xf numFmtId="164" fontId="2" fillId="9" borderId="22" xfId="0" applyNumberFormat="1" applyFont="1" applyFill="1" applyBorder="1" applyAlignment="1">
      <alignment horizontal="left"/>
    </xf>
    <xf numFmtId="164" fontId="2" fillId="9" borderId="36" xfId="0" applyNumberFormat="1" applyFont="1" applyFill="1" applyBorder="1" applyAlignment="1">
      <alignment horizontal="left"/>
    </xf>
    <xf numFmtId="164" fontId="1" fillId="9" borderId="65" xfId="0" applyNumberFormat="1" applyFont="1" applyFill="1" applyBorder="1" applyAlignment="1">
      <alignment horizontal="left"/>
    </xf>
    <xf numFmtId="0" fontId="1" fillId="9" borderId="13" xfId="0" applyFont="1" applyFill="1" applyBorder="1" applyAlignment="1">
      <alignment horizontal="left" vertical="center" wrapText="1"/>
    </xf>
    <xf numFmtId="0" fontId="1" fillId="9" borderId="32" xfId="0" applyFont="1" applyFill="1" applyBorder="1" applyAlignment="1">
      <alignment horizontal="left" vertical="center" wrapText="1"/>
    </xf>
    <xf numFmtId="0" fontId="1" fillId="9" borderId="8" xfId="0" applyFont="1" applyFill="1" applyBorder="1" applyAlignment="1">
      <alignment horizontal="left" vertical="center" wrapText="1"/>
    </xf>
    <xf numFmtId="0" fontId="14" fillId="9" borderId="32" xfId="0" applyFont="1" applyFill="1" applyBorder="1" applyAlignment="1">
      <alignment horizontal="left" vertical="center" wrapText="1"/>
    </xf>
    <xf numFmtId="0" fontId="1" fillId="9" borderId="3" xfId="0" applyFont="1" applyFill="1" applyBorder="1" applyAlignment="1">
      <alignment horizontal="left" vertical="center" wrapText="1"/>
    </xf>
    <xf numFmtId="0" fontId="1" fillId="9" borderId="9" xfId="0" applyFont="1" applyFill="1" applyBorder="1" applyAlignment="1">
      <alignment horizontal="left" vertical="center" wrapText="1"/>
    </xf>
    <xf numFmtId="0" fontId="1" fillId="9" borderId="10" xfId="0" applyFont="1" applyFill="1" applyBorder="1" applyAlignment="1">
      <alignment horizontal="left" vertical="center" wrapText="1"/>
    </xf>
    <xf numFmtId="0" fontId="2" fillId="9" borderId="23" xfId="0" applyFont="1" applyFill="1" applyBorder="1" applyAlignment="1">
      <alignment horizontal="center" vertical="center"/>
    </xf>
    <xf numFmtId="164" fontId="1" fillId="9" borderId="31" xfId="0" applyNumberFormat="1" applyFont="1" applyFill="1" applyBorder="1" applyAlignment="1">
      <alignment horizontal="center"/>
    </xf>
    <xf numFmtId="0" fontId="1" fillId="9" borderId="31" xfId="0" applyFont="1" applyFill="1" applyBorder="1" applyAlignment="1">
      <alignment horizontal="center"/>
    </xf>
    <xf numFmtId="164" fontId="1" fillId="9" borderId="7" xfId="0" applyNumberFormat="1" applyFont="1" applyFill="1" applyBorder="1" applyAlignment="1">
      <alignment horizontal="center"/>
    </xf>
    <xf numFmtId="164" fontId="1" fillId="9" borderId="60" xfId="0" applyNumberFormat="1" applyFont="1" applyFill="1" applyBorder="1"/>
    <xf numFmtId="164" fontId="1" fillId="9" borderId="40" xfId="0" applyNumberFormat="1" applyFont="1" applyFill="1" applyBorder="1"/>
    <xf numFmtId="164" fontId="1" fillId="9" borderId="40" xfId="0" applyNumberFormat="1" applyFont="1" applyFill="1" applyBorder="1" applyAlignment="1">
      <alignment horizontal="center"/>
    </xf>
    <xf numFmtId="0" fontId="1" fillId="9" borderId="40" xfId="0" applyFont="1" applyFill="1" applyBorder="1" applyAlignment="1">
      <alignment horizontal="center"/>
    </xf>
    <xf numFmtId="164" fontId="1" fillId="9" borderId="13" xfId="0" applyNumberFormat="1" applyFont="1" applyFill="1" applyBorder="1" applyAlignment="1">
      <alignment horizontal="center"/>
    </xf>
    <xf numFmtId="0" fontId="1" fillId="9" borderId="40" xfId="0" applyFont="1" applyFill="1" applyBorder="1"/>
    <xf numFmtId="164" fontId="1" fillId="9" borderId="13" xfId="0" applyNumberFormat="1" applyFont="1" applyFill="1" applyBorder="1"/>
    <xf numFmtId="0" fontId="1" fillId="9" borderId="40" xfId="0" applyFont="1" applyFill="1" applyBorder="1" applyAlignment="1"/>
    <xf numFmtId="164" fontId="1" fillId="9" borderId="45" xfId="0" applyNumberFormat="1" applyFont="1" applyFill="1" applyBorder="1" applyAlignment="1">
      <alignment horizontal="center"/>
    </xf>
    <xf numFmtId="0" fontId="1" fillId="9" borderId="45" xfId="0" applyFont="1" applyFill="1" applyBorder="1" applyAlignment="1">
      <alignment horizontal="center"/>
    </xf>
    <xf numFmtId="164" fontId="1" fillId="9" borderId="48" xfId="0" applyNumberFormat="1" applyFont="1" applyFill="1" applyBorder="1" applyAlignment="1">
      <alignment horizontal="center"/>
    </xf>
    <xf numFmtId="0" fontId="1" fillId="9" borderId="40" xfId="0" applyFont="1" applyFill="1" applyBorder="1" applyAlignment="1">
      <alignment vertical="center"/>
    </xf>
    <xf numFmtId="164" fontId="1" fillId="9" borderId="24" xfId="0" applyNumberFormat="1" applyFont="1" applyFill="1" applyBorder="1"/>
    <xf numFmtId="164" fontId="1" fillId="9" borderId="53" xfId="0" applyNumberFormat="1" applyFont="1" applyFill="1" applyBorder="1"/>
    <xf numFmtId="164" fontId="1" fillId="9" borderId="65" xfId="0" applyNumberFormat="1" applyFont="1" applyFill="1" applyBorder="1"/>
    <xf numFmtId="164" fontId="1" fillId="9" borderId="61" xfId="0" applyNumberFormat="1" applyFont="1" applyFill="1" applyBorder="1"/>
    <xf numFmtId="164" fontId="2" fillId="9" borderId="68" xfId="0" applyNumberFormat="1" applyFont="1" applyFill="1" applyBorder="1"/>
    <xf numFmtId="164" fontId="1" fillId="9" borderId="63" xfId="0" applyNumberFormat="1" applyFont="1" applyFill="1" applyBorder="1"/>
    <xf numFmtId="164" fontId="1" fillId="9" borderId="34" xfId="0" applyNumberFormat="1" applyFont="1" applyFill="1" applyBorder="1" applyAlignment="1"/>
    <xf numFmtId="164" fontId="1" fillId="9" borderId="31" xfId="0" applyNumberFormat="1" applyFont="1" applyFill="1" applyBorder="1" applyAlignment="1"/>
    <xf numFmtId="164" fontId="1" fillId="9" borderId="7" xfId="0" applyNumberFormat="1" applyFont="1" applyFill="1" applyBorder="1" applyAlignment="1"/>
    <xf numFmtId="164" fontId="1" fillId="9" borderId="60" xfId="0" applyNumberFormat="1" applyFont="1" applyFill="1" applyBorder="1" applyAlignment="1"/>
    <xf numFmtId="164" fontId="1" fillId="9" borderId="40" xfId="0" applyNumberFormat="1" applyFont="1" applyFill="1" applyBorder="1" applyAlignment="1"/>
    <xf numFmtId="164" fontId="1" fillId="9" borderId="13" xfId="0" applyNumberFormat="1" applyFont="1" applyFill="1" applyBorder="1" applyAlignment="1"/>
    <xf numFmtId="164" fontId="14" fillId="9" borderId="31" xfId="0" applyNumberFormat="1" applyFont="1" applyFill="1" applyBorder="1" applyAlignment="1"/>
    <xf numFmtId="164" fontId="1" fillId="9" borderId="47" xfId="0" applyNumberFormat="1" applyFont="1" applyFill="1" applyBorder="1" applyAlignment="1"/>
    <xf numFmtId="164" fontId="1" fillId="9" borderId="45" xfId="0" applyNumberFormat="1" applyFont="1" applyFill="1" applyBorder="1" applyAlignment="1"/>
    <xf numFmtId="164" fontId="1" fillId="9" borderId="48" xfId="0" applyNumberFormat="1" applyFont="1" applyFill="1" applyBorder="1" applyAlignment="1"/>
    <xf numFmtId="0" fontId="1" fillId="9" borderId="45" xfId="0" applyFont="1" applyFill="1" applyBorder="1" applyAlignment="1">
      <alignment horizontal="left" wrapText="1"/>
    </xf>
    <xf numFmtId="164" fontId="1" fillId="9" borderId="69" xfId="0" applyNumberFormat="1" applyFont="1" applyFill="1" applyBorder="1"/>
    <xf numFmtId="164" fontId="1" fillId="9" borderId="56" xfId="0" applyNumberFormat="1" applyFont="1" applyFill="1" applyBorder="1"/>
    <xf numFmtId="164" fontId="1" fillId="9" borderId="70" xfId="0" applyNumberFormat="1" applyFont="1" applyFill="1" applyBorder="1"/>
    <xf numFmtId="164" fontId="1" fillId="9" borderId="64" xfId="0" applyNumberFormat="1" applyFont="1" applyFill="1" applyBorder="1"/>
    <xf numFmtId="164" fontId="1" fillId="9" borderId="0" xfId="0" applyNumberFormat="1" applyFont="1" applyFill="1" applyBorder="1"/>
    <xf numFmtId="0" fontId="1" fillId="9" borderId="66" xfId="0" applyFont="1" applyFill="1" applyBorder="1"/>
    <xf numFmtId="0" fontId="4" fillId="9" borderId="0" xfId="0" applyFont="1" applyFill="1" applyBorder="1"/>
    <xf numFmtId="0" fontId="1" fillId="9" borderId="25" xfId="0" applyFont="1" applyFill="1" applyBorder="1" applyAlignment="1">
      <alignment horizontal="left" vertical="center" wrapText="1"/>
    </xf>
    <xf numFmtId="0" fontId="1" fillId="9" borderId="11" xfId="0" applyFont="1" applyFill="1" applyBorder="1" applyAlignment="1">
      <alignment horizontal="left" vertical="center" wrapText="1"/>
    </xf>
    <xf numFmtId="0" fontId="1" fillId="9" borderId="6" xfId="0" applyFont="1" applyFill="1" applyBorder="1" applyAlignment="1">
      <alignment horizontal="left" vertical="center" wrapText="1"/>
    </xf>
    <xf numFmtId="0" fontId="1" fillId="9" borderId="67" xfId="0" applyFont="1" applyFill="1" applyBorder="1" applyAlignment="1">
      <alignment horizontal="left" vertical="center" wrapText="1"/>
    </xf>
    <xf numFmtId="0" fontId="1" fillId="9" borderId="36" xfId="0" applyFont="1" applyFill="1" applyBorder="1" applyAlignment="1">
      <alignment horizontal="left" vertical="center" wrapText="1"/>
    </xf>
    <xf numFmtId="0" fontId="1" fillId="9" borderId="7" xfId="0" applyFont="1" applyFill="1" applyBorder="1" applyAlignment="1">
      <alignment horizontal="left" vertical="center" wrapText="1"/>
    </xf>
    <xf numFmtId="0" fontId="17" fillId="9" borderId="6" xfId="0" applyFont="1" applyFill="1" applyBorder="1" applyAlignment="1">
      <alignment horizontal="left" vertical="center" wrapText="1"/>
    </xf>
    <xf numFmtId="0" fontId="1" fillId="9" borderId="26" xfId="0" applyFont="1" applyFill="1" applyBorder="1" applyAlignment="1">
      <alignment horizontal="left" wrapText="1"/>
    </xf>
    <xf numFmtId="0" fontId="1" fillId="9" borderId="48" xfId="0" applyFont="1" applyFill="1" applyBorder="1" applyAlignment="1">
      <alignment horizontal="left" vertical="center" wrapText="1"/>
    </xf>
    <xf numFmtId="0" fontId="2" fillId="9" borderId="0" xfId="0" applyFont="1" applyFill="1" applyAlignment="1">
      <alignment horizontal="center" vertical="center"/>
    </xf>
    <xf numFmtId="0" fontId="2" fillId="9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/>
    <xf numFmtId="0" fontId="1" fillId="9" borderId="73" xfId="0" applyFont="1" applyFill="1" applyBorder="1" applyAlignment="1"/>
    <xf numFmtId="0" fontId="2" fillId="9" borderId="74" xfId="0" applyFont="1" applyFill="1" applyBorder="1" applyAlignment="1">
      <alignment horizontal="center" vertical="center"/>
    </xf>
    <xf numFmtId="0" fontId="1" fillId="9" borderId="30" xfId="0" applyFont="1" applyFill="1" applyBorder="1" applyAlignment="1"/>
    <xf numFmtId="0" fontId="1" fillId="9" borderId="21" xfId="0" applyFont="1" applyFill="1" applyBorder="1" applyAlignment="1">
      <alignment horizontal="left" vertical="center" wrapText="1"/>
    </xf>
    <xf numFmtId="0" fontId="2" fillId="9" borderId="75" xfId="0" applyFont="1" applyFill="1" applyBorder="1" applyAlignment="1">
      <alignment horizontal="center" vertical="center"/>
    </xf>
    <xf numFmtId="0" fontId="1" fillId="9" borderId="76" xfId="0" applyFont="1" applyFill="1" applyBorder="1" applyAlignment="1"/>
    <xf numFmtId="0" fontId="1" fillId="9" borderId="26" xfId="0" applyFont="1" applyFill="1" applyBorder="1" applyAlignment="1">
      <alignment horizontal="left" vertical="center" wrapText="1"/>
    </xf>
    <xf numFmtId="164" fontId="1" fillId="9" borderId="77" xfId="0" applyNumberFormat="1" applyFont="1" applyFill="1" applyBorder="1" applyAlignment="1">
      <alignment horizontal="left"/>
    </xf>
    <xf numFmtId="0" fontId="14" fillId="9" borderId="5" xfId="0" applyFont="1" applyFill="1" applyBorder="1" applyAlignment="1">
      <alignment horizontal="left"/>
    </xf>
    <xf numFmtId="164" fontId="1" fillId="9" borderId="78" xfId="0" applyNumberFormat="1" applyFont="1" applyFill="1" applyBorder="1"/>
    <xf numFmtId="0" fontId="14" fillId="9" borderId="25" xfId="0" applyFont="1" applyFill="1" applyBorder="1" applyAlignment="1">
      <alignment horizontal="left" vertical="center" wrapText="1"/>
    </xf>
    <xf numFmtId="164" fontId="1" fillId="9" borderId="54" xfId="0" applyNumberFormat="1" applyFont="1" applyFill="1" applyBorder="1"/>
    <xf numFmtId="164" fontId="2" fillId="11" borderId="12" xfId="0" applyNumberFormat="1" applyFont="1" applyFill="1" applyBorder="1"/>
    <xf numFmtId="0" fontId="2" fillId="11" borderId="15" xfId="0" applyFont="1" applyFill="1" applyBorder="1" applyAlignment="1">
      <alignment horizontal="center" vertical="center"/>
    </xf>
    <xf numFmtId="0" fontId="1" fillId="11" borderId="16" xfId="0" applyFont="1" applyFill="1" applyBorder="1" applyAlignment="1">
      <alignment horizontal="center" vertical="center"/>
    </xf>
    <xf numFmtId="0" fontId="1" fillId="11" borderId="16" xfId="0" applyFont="1" applyFill="1" applyBorder="1" applyAlignment="1">
      <alignment horizontal="left" vertical="center" wrapText="1"/>
    </xf>
    <xf numFmtId="164" fontId="1" fillId="11" borderId="16" xfId="0" applyNumberFormat="1" applyFont="1" applyFill="1" applyBorder="1" applyAlignment="1">
      <alignment horizontal="left"/>
    </xf>
    <xf numFmtId="164" fontId="1" fillId="11" borderId="16" xfId="0" applyNumberFormat="1" applyFont="1" applyFill="1" applyBorder="1" applyAlignment="1">
      <alignment horizontal="center"/>
    </xf>
    <xf numFmtId="0" fontId="1" fillId="11" borderId="16" xfId="0" applyFont="1" applyFill="1" applyBorder="1" applyAlignment="1">
      <alignment horizontal="center"/>
    </xf>
    <xf numFmtId="164" fontId="1" fillId="11" borderId="16" xfId="0" applyNumberFormat="1" applyFont="1" applyFill="1" applyBorder="1"/>
    <xf numFmtId="0" fontId="1" fillId="11" borderId="16" xfId="0" applyFont="1" applyFill="1" applyBorder="1"/>
    <xf numFmtId="0" fontId="2" fillId="9" borderId="17" xfId="0" applyFont="1" applyFill="1" applyBorder="1" applyAlignment="1">
      <alignment horizontal="center" vertical="center"/>
    </xf>
    <xf numFmtId="0" fontId="1" fillId="9" borderId="30" xfId="0" applyFont="1" applyFill="1" applyBorder="1" applyAlignment="1">
      <alignment horizontal="center" vertical="center"/>
    </xf>
    <xf numFmtId="0" fontId="1" fillId="9" borderId="80" xfId="0" applyFont="1" applyFill="1" applyBorder="1" applyAlignment="1">
      <alignment horizontal="left" vertical="center" wrapText="1"/>
    </xf>
    <xf numFmtId="0" fontId="1" fillId="9" borderId="81" xfId="0" applyFont="1" applyFill="1" applyBorder="1" applyAlignment="1">
      <alignment horizontal="center" vertical="center"/>
    </xf>
    <xf numFmtId="0" fontId="1" fillId="9" borderId="82" xfId="0" applyFont="1" applyFill="1" applyBorder="1" applyAlignment="1">
      <alignment horizontal="left" vertical="center" wrapText="1"/>
    </xf>
    <xf numFmtId="164" fontId="1" fillId="9" borderId="83" xfId="0" applyNumberFormat="1" applyFont="1" applyFill="1" applyBorder="1"/>
    <xf numFmtId="164" fontId="1" fillId="9" borderId="84" xfId="0" applyNumberFormat="1" applyFont="1" applyFill="1" applyBorder="1"/>
    <xf numFmtId="164" fontId="1" fillId="9" borderId="85" xfId="0" applyNumberFormat="1" applyFont="1" applyFill="1" applyBorder="1"/>
    <xf numFmtId="164" fontId="2" fillId="9" borderId="83" xfId="0" applyNumberFormat="1" applyFont="1" applyFill="1" applyBorder="1"/>
    <xf numFmtId="164" fontId="2" fillId="9" borderId="84" xfId="0" applyNumberFormat="1" applyFont="1" applyFill="1" applyBorder="1"/>
    <xf numFmtId="164" fontId="2" fillId="9" borderId="86" xfId="0" applyNumberFormat="1" applyFont="1" applyFill="1" applyBorder="1"/>
    <xf numFmtId="164" fontId="2" fillId="9" borderId="87" xfId="0" applyNumberFormat="1" applyFont="1" applyFill="1" applyBorder="1"/>
    <xf numFmtId="0" fontId="1" fillId="11" borderId="16" xfId="0" applyFont="1" applyFill="1" applyBorder="1" applyAlignment="1">
      <alignment horizontal="left"/>
    </xf>
    <xf numFmtId="164" fontId="1" fillId="11" borderId="16" xfId="0" applyNumberFormat="1" applyFont="1" applyFill="1" applyBorder="1" applyAlignment="1"/>
    <xf numFmtId="0" fontId="1" fillId="11" borderId="16" xfId="0" applyFont="1" applyFill="1" applyBorder="1" applyAlignment="1"/>
    <xf numFmtId="164" fontId="1" fillId="11" borderId="12" xfId="0" applyNumberFormat="1" applyFont="1" applyFill="1" applyBorder="1"/>
    <xf numFmtId="0" fontId="13" fillId="0" borderId="0" xfId="0" applyFont="1" applyFill="1" applyAlignment="1">
      <alignment horizontal="center"/>
    </xf>
    <xf numFmtId="0" fontId="12" fillId="9" borderId="0" xfId="0" applyFont="1" applyFill="1" applyAlignment="1">
      <alignment horizontal="center"/>
    </xf>
    <xf numFmtId="0" fontId="1" fillId="9" borderId="17" xfId="0" applyFont="1" applyFill="1" applyBorder="1" applyAlignment="1">
      <alignment horizontal="center" vertical="center"/>
    </xf>
    <xf numFmtId="0" fontId="1" fillId="9" borderId="23" xfId="0" applyFont="1" applyFill="1" applyBorder="1" applyAlignment="1">
      <alignment horizontal="center" vertical="center"/>
    </xf>
    <xf numFmtId="0" fontId="1" fillId="9" borderId="19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textRotation="90"/>
    </xf>
    <xf numFmtId="0" fontId="2" fillId="9" borderId="39" xfId="0" applyFont="1" applyFill="1" applyBorder="1" applyAlignment="1">
      <alignment horizontal="center" textRotation="90"/>
    </xf>
    <xf numFmtId="0" fontId="16" fillId="9" borderId="0" xfId="0" applyFont="1" applyFill="1" applyAlignment="1">
      <alignment horizontal="center" vertical="center"/>
    </xf>
    <xf numFmtId="0" fontId="1" fillId="9" borderId="15" xfId="0" applyFont="1" applyFill="1" applyBorder="1" applyAlignment="1">
      <alignment horizontal="center"/>
    </xf>
    <xf numFmtId="0" fontId="1" fillId="9" borderId="16" xfId="0" applyFont="1" applyFill="1" applyBorder="1" applyAlignment="1">
      <alignment horizontal="center"/>
    </xf>
    <xf numFmtId="0" fontId="2" fillId="9" borderId="41" xfId="0" applyFont="1" applyFill="1" applyBorder="1" applyAlignment="1">
      <alignment horizontal="center" vertical="center"/>
    </xf>
    <xf numFmtId="0" fontId="2" fillId="9" borderId="42" xfId="0" applyFont="1" applyFill="1" applyBorder="1" applyAlignment="1">
      <alignment horizontal="center" vertical="center"/>
    </xf>
    <xf numFmtId="0" fontId="2" fillId="9" borderId="43" xfId="0" applyFont="1" applyFill="1" applyBorder="1" applyAlignment="1">
      <alignment horizontal="center" vertical="center"/>
    </xf>
    <xf numFmtId="0" fontId="1" fillId="0" borderId="0" xfId="0" applyFont="1"/>
    <xf numFmtId="0" fontId="0" fillId="0" borderId="0" xfId="0"/>
    <xf numFmtId="0" fontId="2" fillId="9" borderId="20" xfId="0" applyFont="1" applyFill="1" applyBorder="1" applyAlignment="1">
      <alignment horizontal="center" textRotation="90"/>
    </xf>
    <xf numFmtId="0" fontId="2" fillId="9" borderId="0" xfId="0" applyFont="1" applyFill="1" applyBorder="1" applyAlignment="1">
      <alignment horizontal="center" textRotation="90"/>
    </xf>
    <xf numFmtId="14" fontId="1" fillId="9" borderId="0" xfId="0" applyNumberFormat="1" applyFont="1" applyFill="1" applyAlignment="1">
      <alignment horizontal="center"/>
    </xf>
    <xf numFmtId="0" fontId="13" fillId="9" borderId="0" xfId="0" applyFont="1" applyFill="1" applyAlignment="1">
      <alignment horizontal="center"/>
    </xf>
    <xf numFmtId="0" fontId="1" fillId="9" borderId="30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1" fillId="10" borderId="41" xfId="0" applyFont="1" applyFill="1" applyBorder="1" applyAlignment="1">
      <alignment horizontal="center" textRotation="90"/>
    </xf>
    <xf numFmtId="0" fontId="1" fillId="10" borderId="42" xfId="0" applyFont="1" applyFill="1" applyBorder="1" applyAlignment="1">
      <alignment horizontal="center" textRotation="90"/>
    </xf>
    <xf numFmtId="0" fontId="1" fillId="10" borderId="43" xfId="0" applyFont="1" applyFill="1" applyBorder="1" applyAlignment="1">
      <alignment horizontal="center" textRotation="90"/>
    </xf>
    <xf numFmtId="164" fontId="1" fillId="10" borderId="41" xfId="0" applyNumberFormat="1" applyFont="1" applyFill="1" applyBorder="1" applyAlignment="1">
      <alignment horizontal="center"/>
    </xf>
    <xf numFmtId="164" fontId="1" fillId="10" borderId="42" xfId="0" applyNumberFormat="1" applyFont="1" applyFill="1" applyBorder="1" applyAlignment="1">
      <alignment horizontal="center"/>
    </xf>
    <xf numFmtId="164" fontId="1" fillId="10" borderId="43" xfId="0" applyNumberFormat="1" applyFont="1" applyFill="1" applyBorder="1" applyAlignment="1">
      <alignment horizontal="center"/>
    </xf>
    <xf numFmtId="0" fontId="2" fillId="10" borderId="41" xfId="0" applyFont="1" applyFill="1" applyBorder="1" applyAlignment="1">
      <alignment horizontal="center" vertical="center" wrapText="1"/>
    </xf>
    <xf numFmtId="0" fontId="2" fillId="10" borderId="42" xfId="0" applyFont="1" applyFill="1" applyBorder="1" applyAlignment="1">
      <alignment horizontal="center" vertical="center" wrapText="1"/>
    </xf>
    <xf numFmtId="0" fontId="2" fillId="10" borderId="41" xfId="0" applyFont="1" applyFill="1" applyBorder="1" applyAlignment="1">
      <alignment horizontal="center" vertical="center"/>
    </xf>
    <xf numFmtId="0" fontId="2" fillId="10" borderId="42" xfId="0" applyFont="1" applyFill="1" applyBorder="1" applyAlignment="1">
      <alignment horizontal="center" vertical="center"/>
    </xf>
    <xf numFmtId="0" fontId="2" fillId="10" borderId="43" xfId="0" applyFont="1" applyFill="1" applyBorder="1" applyAlignment="1">
      <alignment horizontal="center" vertical="center" wrapText="1"/>
    </xf>
    <xf numFmtId="0" fontId="15" fillId="9" borderId="0" xfId="0" applyFont="1" applyFill="1" applyAlignment="1">
      <alignment horizontal="center" vertical="center"/>
    </xf>
    <xf numFmtId="0" fontId="1" fillId="9" borderId="30" xfId="0" applyFont="1" applyFill="1" applyBorder="1" applyAlignment="1">
      <alignment vertical="center" wrapText="1"/>
    </xf>
    <xf numFmtId="0" fontId="0" fillId="0" borderId="40" xfId="0" applyBorder="1" applyAlignment="1">
      <alignment vertical="center" wrapText="1"/>
    </xf>
    <xf numFmtId="0" fontId="1" fillId="9" borderId="12" xfId="0" applyFont="1" applyFill="1" applyBorder="1" applyAlignment="1">
      <alignment horizontal="center"/>
    </xf>
    <xf numFmtId="0" fontId="2" fillId="9" borderId="21" xfId="0" applyFont="1" applyFill="1" applyBorder="1" applyAlignment="1">
      <alignment horizontal="center" textRotation="90"/>
    </xf>
    <xf numFmtId="0" fontId="2" fillId="9" borderId="36" xfId="0" applyFont="1" applyFill="1" applyBorder="1" applyAlignment="1">
      <alignment horizontal="center" textRotation="90"/>
    </xf>
    <xf numFmtId="0" fontId="1" fillId="9" borderId="0" xfId="0" applyFont="1" applyFill="1" applyAlignment="1">
      <alignment horizontal="center"/>
    </xf>
    <xf numFmtId="0" fontId="14" fillId="9" borderId="0" xfId="0" applyFont="1" applyFill="1" applyAlignment="1">
      <alignment horizontal="center"/>
    </xf>
    <xf numFmtId="0" fontId="2" fillId="9" borderId="71" xfId="0" applyFont="1" applyFill="1" applyBorder="1" applyAlignment="1">
      <alignment horizontal="center" vertical="center"/>
    </xf>
    <xf numFmtId="0" fontId="2" fillId="9" borderId="72" xfId="0" applyFont="1" applyFill="1" applyBorder="1" applyAlignment="1">
      <alignment horizontal="center" vertical="center"/>
    </xf>
    <xf numFmtId="0" fontId="2" fillId="9" borderId="68" xfId="0" applyFont="1" applyFill="1" applyBorder="1" applyAlignment="1">
      <alignment horizontal="center" vertical="center"/>
    </xf>
    <xf numFmtId="0" fontId="2" fillId="10" borderId="15" xfId="0" applyFont="1" applyFill="1" applyBorder="1" applyAlignment="1">
      <alignment horizontal="center" vertical="center" wrapText="1"/>
    </xf>
    <xf numFmtId="0" fontId="2" fillId="10" borderId="16" xfId="0" applyFont="1" applyFill="1" applyBorder="1" applyAlignment="1">
      <alignment horizontal="center" vertical="center" wrapText="1"/>
    </xf>
    <xf numFmtId="0" fontId="2" fillId="10" borderId="12" xfId="0" applyFont="1" applyFill="1" applyBorder="1" applyAlignment="1">
      <alignment horizontal="center" vertical="center" wrapText="1"/>
    </xf>
    <xf numFmtId="0" fontId="2" fillId="10" borderId="37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14" fontId="1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2" fillId="9" borderId="15" xfId="0" applyFont="1" applyFill="1" applyBorder="1" applyAlignment="1">
      <alignment horizontal="center" vertical="center"/>
    </xf>
    <xf numFmtId="0" fontId="2" fillId="9" borderId="16" xfId="0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164" fontId="1" fillId="10" borderId="79" xfId="0" applyNumberFormat="1" applyFont="1" applyFill="1" applyBorder="1" applyAlignment="1">
      <alignment horizontal="center"/>
    </xf>
    <xf numFmtId="164" fontId="1" fillId="10" borderId="16" xfId="0" applyNumberFormat="1" applyFont="1" applyFill="1" applyBorder="1" applyAlignment="1">
      <alignment horizontal="center"/>
    </xf>
    <xf numFmtId="164" fontId="1" fillId="10" borderId="12" xfId="0" applyNumberFormat="1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21" fillId="10" borderId="41" xfId="0" applyFont="1" applyFill="1" applyBorder="1" applyAlignment="1">
      <alignment horizontal="center" vertical="center"/>
    </xf>
    <xf numFmtId="0" fontId="21" fillId="10" borderId="42" xfId="0" applyFont="1" applyFill="1" applyBorder="1" applyAlignment="1">
      <alignment horizontal="center" vertical="center"/>
    </xf>
    <xf numFmtId="0" fontId="21" fillId="10" borderId="41" xfId="0" applyFont="1" applyFill="1" applyBorder="1" applyAlignment="1">
      <alignment horizontal="center" vertical="center" wrapText="1"/>
    </xf>
    <xf numFmtId="0" fontId="11" fillId="0" borderId="0" xfId="0" applyFont="1"/>
  </cellXfs>
  <cellStyles count="2">
    <cellStyle name="Normalny" xfId="0" builtinId="0"/>
    <cellStyle name="Normalny 2" xfId="1" xr:uid="{00000000-0005-0000-0000-000001000000}"/>
  </cellStyles>
  <dxfs count="25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3</xdr:col>
      <xdr:colOff>720</xdr:colOff>
      <xdr:row>4</xdr:row>
      <xdr:rowOff>76200</xdr:rowOff>
    </xdr:to>
    <xdr:pic>
      <xdr:nvPicPr>
        <xdr:cNvPr id="1280" name="Obraz 1">
          <a:extLst>
            <a:ext uri="{FF2B5EF4-FFF2-40B4-BE49-F238E27FC236}">
              <a16:creationId xmlns:a16="http://schemas.microsoft.com/office/drawing/2014/main" id="{E9A2FDC9-A92A-468E-8368-5917FFE465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26574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533400</xdr:colOff>
      <xdr:row>0</xdr:row>
      <xdr:rowOff>66675</xdr:rowOff>
    </xdr:from>
    <xdr:to>
      <xdr:col>2</xdr:col>
      <xdr:colOff>2295525</xdr:colOff>
      <xdr:row>4</xdr:row>
      <xdr:rowOff>161925</xdr:rowOff>
    </xdr:to>
    <xdr:pic>
      <xdr:nvPicPr>
        <xdr:cNvPr id="2288" name="Obraz 1">
          <a:extLst>
            <a:ext uri="{FF2B5EF4-FFF2-40B4-BE49-F238E27FC236}">
              <a16:creationId xmlns:a16="http://schemas.microsoft.com/office/drawing/2014/main" id="{849FAB73-D94D-45C6-BACD-72138F7390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66675"/>
          <a:ext cx="26574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3</xdr:col>
      <xdr:colOff>266700</xdr:colOff>
      <xdr:row>4</xdr:row>
      <xdr:rowOff>76200</xdr:rowOff>
    </xdr:to>
    <xdr:pic>
      <xdr:nvPicPr>
        <xdr:cNvPr id="3310" name="Obraz 1">
          <a:extLst>
            <a:ext uri="{FF2B5EF4-FFF2-40B4-BE49-F238E27FC236}">
              <a16:creationId xmlns:a16="http://schemas.microsoft.com/office/drawing/2014/main" id="{9D15BA59-B67A-4A80-8119-BF185F1082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282892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0</xdr:rowOff>
    </xdr:from>
    <xdr:to>
      <xdr:col>3</xdr:col>
      <xdr:colOff>1282</xdr:colOff>
      <xdr:row>4</xdr:row>
      <xdr:rowOff>28575</xdr:rowOff>
    </xdr:to>
    <xdr:pic>
      <xdr:nvPicPr>
        <xdr:cNvPr id="4333" name="Obraz 1">
          <a:extLst>
            <a:ext uri="{FF2B5EF4-FFF2-40B4-BE49-F238E27FC236}">
              <a16:creationId xmlns:a16="http://schemas.microsoft.com/office/drawing/2014/main" id="{3F82E09E-70ED-493A-AB19-35E6FE7DF7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" y="0"/>
          <a:ext cx="28289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47"/>
  <sheetViews>
    <sheetView showGridLines="0" showZeros="0" tabSelected="1" zoomScale="80" zoomScaleNormal="80" zoomScaleSheetLayoutView="100" zoomScalePageLayoutView="70" workbookViewId="0">
      <selection activeCell="M14" sqref="M14"/>
    </sheetView>
  </sheetViews>
  <sheetFormatPr defaultColWidth="0.42578125" defaultRowHeight="12.75" x14ac:dyDescent="0.2"/>
  <cols>
    <col min="1" max="1" width="4.42578125" style="29" customWidth="1"/>
    <col min="2" max="2" width="13.42578125" style="45" customWidth="1"/>
    <col min="3" max="3" width="40" style="29" customWidth="1"/>
    <col min="4" max="20" width="7.42578125" style="29" customWidth="1"/>
    <col min="21" max="21" width="7.42578125" style="30" customWidth="1"/>
    <col min="22" max="38" width="7.42578125" style="29" customWidth="1"/>
    <col min="39" max="39" width="7.42578125" style="30" customWidth="1"/>
    <col min="40" max="41" width="7.42578125" style="29" customWidth="1"/>
    <col min="42" max="256" width="8.7109375" style="29" customWidth="1"/>
    <col min="257" max="16384" width="0.42578125" style="29"/>
  </cols>
  <sheetData>
    <row r="1" spans="1:41" ht="15" customHeight="1" x14ac:dyDescent="0.2">
      <c r="AJ1" s="26"/>
      <c r="AK1" s="26"/>
      <c r="AL1" s="26"/>
      <c r="AM1" s="91"/>
      <c r="AN1" s="26"/>
      <c r="AO1" s="26"/>
    </row>
    <row r="2" spans="1:41" ht="15" customHeight="1" x14ac:dyDescent="0.2">
      <c r="AJ2" s="287"/>
      <c r="AK2" s="288"/>
      <c r="AL2" s="288"/>
      <c r="AM2" s="288"/>
      <c r="AN2" s="288"/>
      <c r="AO2" s="26"/>
    </row>
    <row r="3" spans="1:41" ht="15" customHeight="1" x14ac:dyDescent="0.2">
      <c r="AJ3" s="26"/>
      <c r="AK3" s="26"/>
      <c r="AL3" s="26"/>
      <c r="AM3" s="91"/>
      <c r="AN3" s="26"/>
      <c r="AO3" s="26"/>
    </row>
    <row r="4" spans="1:41" ht="15" customHeight="1" x14ac:dyDescent="0.2">
      <c r="AJ4" s="287"/>
      <c r="AK4" s="288"/>
      <c r="AL4" s="288"/>
      <c r="AM4" s="288"/>
      <c r="AN4" s="288"/>
      <c r="AO4" s="26"/>
    </row>
    <row r="5" spans="1:41" ht="15" customHeight="1" x14ac:dyDescent="0.2">
      <c r="AJ5" s="26"/>
      <c r="AK5" s="26"/>
      <c r="AL5" s="26"/>
      <c r="AM5" s="91"/>
      <c r="AN5" s="26"/>
      <c r="AO5" s="26"/>
    </row>
    <row r="6" spans="1:41" s="31" customFormat="1" ht="15" customHeight="1" x14ac:dyDescent="0.2">
      <c r="A6" s="281" t="s">
        <v>136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</row>
    <row r="7" spans="1:41" s="31" customFormat="1" ht="15" customHeight="1" x14ac:dyDescent="0.2">
      <c r="A7" s="32"/>
      <c r="B7" s="70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88"/>
      <c r="S7" s="88"/>
      <c r="T7" s="88"/>
      <c r="U7" s="33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3"/>
      <c r="AN7" s="32"/>
      <c r="AO7" s="32"/>
    </row>
    <row r="8" spans="1:41" ht="15" customHeight="1" x14ac:dyDescent="0.2">
      <c r="N8" s="34" t="s">
        <v>151</v>
      </c>
    </row>
    <row r="9" spans="1:41" s="34" customFormat="1" ht="15" customHeight="1" x14ac:dyDescent="0.25">
      <c r="A9" s="34" t="s">
        <v>163</v>
      </c>
      <c r="B9" s="71"/>
      <c r="N9" s="335" t="s">
        <v>164</v>
      </c>
      <c r="U9" s="35"/>
      <c r="AM9" s="35"/>
    </row>
    <row r="10" spans="1:41" s="34" customFormat="1" ht="15" customHeight="1" x14ac:dyDescent="0.25">
      <c r="A10" s="34" t="s">
        <v>148</v>
      </c>
      <c r="B10" s="71"/>
      <c r="U10" s="35"/>
      <c r="AM10" s="35"/>
    </row>
    <row r="11" spans="1:41" s="34" customFormat="1" ht="15" customHeight="1" x14ac:dyDescent="0.25">
      <c r="A11" s="34" t="s">
        <v>29</v>
      </c>
      <c r="B11" s="71"/>
      <c r="F11" s="222"/>
      <c r="U11" s="35"/>
      <c r="AM11" s="35"/>
    </row>
    <row r="12" spans="1:41" s="34" customFormat="1" ht="15" customHeight="1" x14ac:dyDescent="0.25">
      <c r="A12" s="34" t="s">
        <v>30</v>
      </c>
      <c r="B12" s="71"/>
      <c r="U12" s="35"/>
      <c r="AM12" s="35"/>
    </row>
    <row r="13" spans="1:41" ht="15" customHeight="1" x14ac:dyDescent="0.25">
      <c r="A13" s="36" t="s">
        <v>147</v>
      </c>
    </row>
    <row r="14" spans="1:41" ht="15" customHeight="1" x14ac:dyDescent="0.2"/>
    <row r="15" spans="1:41" ht="15" customHeight="1" thickBot="1" x14ac:dyDescent="0.25"/>
    <row r="16" spans="1:41" ht="13.5" customHeight="1" thickBot="1" x14ac:dyDescent="0.25">
      <c r="A16" s="275" t="s">
        <v>4</v>
      </c>
      <c r="B16" s="293" t="s">
        <v>25</v>
      </c>
      <c r="C16" s="277" t="s">
        <v>26</v>
      </c>
      <c r="D16" s="282" t="s">
        <v>7</v>
      </c>
      <c r="E16" s="283"/>
      <c r="F16" s="283"/>
      <c r="G16" s="283"/>
      <c r="H16" s="283"/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2" t="s">
        <v>8</v>
      </c>
      <c r="W16" s="283"/>
      <c r="X16" s="283"/>
      <c r="Y16" s="283"/>
      <c r="Z16" s="283"/>
      <c r="AA16" s="283"/>
      <c r="AB16" s="283"/>
      <c r="AC16" s="283"/>
      <c r="AD16" s="283"/>
      <c r="AE16" s="283"/>
      <c r="AF16" s="283"/>
      <c r="AG16" s="283"/>
      <c r="AH16" s="283"/>
      <c r="AI16" s="283"/>
      <c r="AJ16" s="283"/>
      <c r="AK16" s="283"/>
      <c r="AL16" s="283"/>
      <c r="AM16" s="283"/>
      <c r="AN16" s="289" t="s">
        <v>9</v>
      </c>
      <c r="AO16" s="279" t="s">
        <v>27</v>
      </c>
    </row>
    <row r="17" spans="1:41" ht="233.25" thickBot="1" x14ac:dyDescent="0.25">
      <c r="A17" s="276"/>
      <c r="B17" s="294"/>
      <c r="C17" s="278"/>
      <c r="D17" s="98" t="s">
        <v>10</v>
      </c>
      <c r="E17" s="99" t="s">
        <v>11</v>
      </c>
      <c r="F17" s="100" t="s">
        <v>12</v>
      </c>
      <c r="G17" s="100" t="s">
        <v>13</v>
      </c>
      <c r="H17" s="100" t="s">
        <v>14</v>
      </c>
      <c r="I17" s="100" t="s">
        <v>15</v>
      </c>
      <c r="J17" s="100" t="s">
        <v>16</v>
      </c>
      <c r="K17" s="100" t="s">
        <v>22</v>
      </c>
      <c r="L17" s="100" t="s">
        <v>23</v>
      </c>
      <c r="M17" s="100" t="s">
        <v>17</v>
      </c>
      <c r="N17" s="100" t="s">
        <v>21</v>
      </c>
      <c r="O17" s="100" t="s">
        <v>146</v>
      </c>
      <c r="P17" s="100" t="s">
        <v>18</v>
      </c>
      <c r="Q17" s="100" t="s">
        <v>0</v>
      </c>
      <c r="R17" s="100" t="s">
        <v>19</v>
      </c>
      <c r="S17" s="100" t="s">
        <v>6</v>
      </c>
      <c r="T17" s="100" t="s">
        <v>1</v>
      </c>
      <c r="U17" s="101" t="s">
        <v>28</v>
      </c>
      <c r="V17" s="98" t="s">
        <v>10</v>
      </c>
      <c r="W17" s="100" t="s">
        <v>11</v>
      </c>
      <c r="X17" s="100" t="s">
        <v>12</v>
      </c>
      <c r="Y17" s="100" t="s">
        <v>13</v>
      </c>
      <c r="Z17" s="99" t="s">
        <v>14</v>
      </c>
      <c r="AA17" s="99" t="s">
        <v>15</v>
      </c>
      <c r="AB17" s="99" t="s">
        <v>16</v>
      </c>
      <c r="AC17" s="100" t="s">
        <v>24</v>
      </c>
      <c r="AD17" s="100" t="s">
        <v>23</v>
      </c>
      <c r="AE17" s="100" t="s">
        <v>17</v>
      </c>
      <c r="AF17" s="100" t="s">
        <v>21</v>
      </c>
      <c r="AG17" s="100" t="s">
        <v>145</v>
      </c>
      <c r="AH17" s="100" t="s">
        <v>18</v>
      </c>
      <c r="AI17" s="100" t="s">
        <v>0</v>
      </c>
      <c r="AJ17" s="100" t="s">
        <v>19</v>
      </c>
      <c r="AK17" s="100" t="s">
        <v>6</v>
      </c>
      <c r="AL17" s="100" t="s">
        <v>1</v>
      </c>
      <c r="AM17" s="102" t="s">
        <v>28</v>
      </c>
      <c r="AN17" s="290"/>
      <c r="AO17" s="280"/>
    </row>
    <row r="18" spans="1:41" s="64" customFormat="1" ht="15" customHeight="1" thickTop="1" thickBot="1" x14ac:dyDescent="0.25">
      <c r="A18" s="303" t="s">
        <v>101</v>
      </c>
      <c r="B18" s="304"/>
      <c r="C18" s="304"/>
      <c r="D18" s="295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296"/>
      <c r="AH18" s="296"/>
      <c r="AI18" s="296"/>
      <c r="AJ18" s="296"/>
      <c r="AK18" s="296"/>
      <c r="AL18" s="296"/>
      <c r="AM18" s="296"/>
      <c r="AN18" s="296"/>
      <c r="AO18" s="297"/>
    </row>
    <row r="19" spans="1:41" ht="13.5" thickTop="1" x14ac:dyDescent="0.2">
      <c r="A19" s="137">
        <v>1</v>
      </c>
      <c r="B19" s="37" t="s">
        <v>20</v>
      </c>
      <c r="C19" s="228" t="s">
        <v>31</v>
      </c>
      <c r="D19" s="103">
        <v>50</v>
      </c>
      <c r="E19" s="103"/>
      <c r="F19" s="104"/>
      <c r="G19" s="104">
        <v>15</v>
      </c>
      <c r="H19" s="104"/>
      <c r="I19" s="104"/>
      <c r="J19" s="104"/>
      <c r="K19" s="104"/>
      <c r="L19" s="104"/>
      <c r="M19" s="104"/>
      <c r="N19" s="104"/>
      <c r="O19" s="104"/>
      <c r="P19" s="104"/>
      <c r="Q19" s="104">
        <v>15</v>
      </c>
      <c r="R19" s="104">
        <f>D19+E19+F19+G19+H19+I19+J19+K19+L19+M19+O19</f>
        <v>65</v>
      </c>
      <c r="S19" s="104">
        <f t="shared" ref="S19:S35" si="0">SUM(D19:Q19)</f>
        <v>80</v>
      </c>
      <c r="T19" s="105" t="s">
        <v>32</v>
      </c>
      <c r="U19" s="106">
        <v>3.5</v>
      </c>
      <c r="V19" s="103"/>
      <c r="W19" s="103"/>
      <c r="X19" s="103"/>
      <c r="Y19" s="103"/>
      <c r="Z19" s="103"/>
      <c r="AA19" s="103"/>
      <c r="AB19" s="103"/>
      <c r="AC19" s="103"/>
      <c r="AD19" s="104"/>
      <c r="AE19" s="104"/>
      <c r="AF19" s="104"/>
      <c r="AG19" s="104"/>
      <c r="AH19" s="104"/>
      <c r="AI19" s="104"/>
      <c r="AJ19" s="104">
        <f>SUM(V19:AG19)</f>
        <v>0</v>
      </c>
      <c r="AK19" s="104">
        <f t="shared" ref="AK19:AK35" si="1">SUM(V19:AI19)</f>
        <v>0</v>
      </c>
      <c r="AL19" s="105"/>
      <c r="AM19" s="124"/>
      <c r="AN19" s="127">
        <f t="shared" ref="AN19:AN35" si="2">S19+AK19</f>
        <v>80</v>
      </c>
      <c r="AO19" s="127">
        <f t="shared" ref="AO19:AO35" si="3">SUM(U19,AM19)</f>
        <v>3.5</v>
      </c>
    </row>
    <row r="20" spans="1:41" x14ac:dyDescent="0.2">
      <c r="A20" s="138">
        <v>2</v>
      </c>
      <c r="B20" s="72" t="s">
        <v>20</v>
      </c>
      <c r="C20" s="177" t="s">
        <v>33</v>
      </c>
      <c r="D20" s="43">
        <v>35</v>
      </c>
      <c r="E20" s="39"/>
      <c r="F20" s="40">
        <v>10</v>
      </c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>
        <v>15</v>
      </c>
      <c r="R20" s="40">
        <f t="shared" ref="R20:R35" si="4">D20+E20+F20+G20+H20+I20+J20+K20+L20+M20+O20</f>
        <v>45</v>
      </c>
      <c r="S20" s="40">
        <f t="shared" si="0"/>
        <v>60</v>
      </c>
      <c r="T20" s="41" t="s">
        <v>34</v>
      </c>
      <c r="U20" s="42">
        <v>2</v>
      </c>
      <c r="V20" s="39"/>
      <c r="W20" s="39"/>
      <c r="X20" s="39"/>
      <c r="Y20" s="39"/>
      <c r="Z20" s="39"/>
      <c r="AA20" s="39"/>
      <c r="AB20" s="39"/>
      <c r="AC20" s="39"/>
      <c r="AD20" s="40"/>
      <c r="AE20" s="40"/>
      <c r="AF20" s="40"/>
      <c r="AG20" s="40"/>
      <c r="AH20" s="40"/>
      <c r="AI20" s="40"/>
      <c r="AJ20" s="40">
        <f t="shared" ref="AJ20:AJ35" si="5">SUM(V20:AG20)</f>
        <v>0</v>
      </c>
      <c r="AK20" s="40">
        <f t="shared" si="1"/>
        <v>0</v>
      </c>
      <c r="AL20" s="41"/>
      <c r="AM20" s="125"/>
      <c r="AN20" s="128">
        <f t="shared" si="2"/>
        <v>60</v>
      </c>
      <c r="AO20" s="128">
        <f t="shared" si="3"/>
        <v>2</v>
      </c>
    </row>
    <row r="21" spans="1:41" x14ac:dyDescent="0.2">
      <c r="A21" s="138">
        <v>3</v>
      </c>
      <c r="B21" s="72" t="s">
        <v>20</v>
      </c>
      <c r="C21" s="180" t="s">
        <v>35</v>
      </c>
      <c r="D21" s="43">
        <v>35</v>
      </c>
      <c r="E21" s="39"/>
      <c r="F21" s="40">
        <v>10</v>
      </c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>
        <v>15</v>
      </c>
      <c r="R21" s="40">
        <f t="shared" si="4"/>
        <v>45</v>
      </c>
      <c r="S21" s="40">
        <f t="shared" si="0"/>
        <v>60</v>
      </c>
      <c r="T21" s="41" t="s">
        <v>34</v>
      </c>
      <c r="U21" s="42">
        <v>2.5</v>
      </c>
      <c r="V21" s="39"/>
      <c r="W21" s="39"/>
      <c r="X21" s="39"/>
      <c r="Y21" s="39"/>
      <c r="Z21" s="39"/>
      <c r="AA21" s="39"/>
      <c r="AB21" s="39"/>
      <c r="AC21" s="39"/>
      <c r="AD21" s="40"/>
      <c r="AE21" s="40"/>
      <c r="AF21" s="40"/>
      <c r="AG21" s="40"/>
      <c r="AH21" s="40"/>
      <c r="AI21" s="40"/>
      <c r="AJ21" s="40">
        <f t="shared" si="5"/>
        <v>0</v>
      </c>
      <c r="AK21" s="40">
        <f t="shared" si="1"/>
        <v>0</v>
      </c>
      <c r="AL21" s="41"/>
      <c r="AM21" s="125"/>
      <c r="AN21" s="128">
        <f t="shared" si="2"/>
        <v>60</v>
      </c>
      <c r="AO21" s="128">
        <f t="shared" si="3"/>
        <v>2.5</v>
      </c>
    </row>
    <row r="22" spans="1:41" x14ac:dyDescent="0.2">
      <c r="A22" s="138">
        <v>4</v>
      </c>
      <c r="B22" s="72" t="s">
        <v>20</v>
      </c>
      <c r="C22" s="180" t="s">
        <v>36</v>
      </c>
      <c r="D22" s="43"/>
      <c r="E22" s="39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>
        <f t="shared" si="4"/>
        <v>0</v>
      </c>
      <c r="S22" s="40">
        <f t="shared" si="0"/>
        <v>0</v>
      </c>
      <c r="T22" s="41"/>
      <c r="U22" s="42"/>
      <c r="V22" s="39">
        <v>50</v>
      </c>
      <c r="W22" s="39"/>
      <c r="X22" s="44"/>
      <c r="Y22" s="39"/>
      <c r="Z22" s="39"/>
      <c r="AA22" s="39"/>
      <c r="AB22" s="39"/>
      <c r="AC22" s="39"/>
      <c r="AD22" s="40"/>
      <c r="AE22" s="40"/>
      <c r="AF22" s="40"/>
      <c r="AG22" s="40"/>
      <c r="AH22" s="40"/>
      <c r="AI22" s="40">
        <v>15</v>
      </c>
      <c r="AJ22" s="40">
        <f t="shared" si="5"/>
        <v>50</v>
      </c>
      <c r="AK22" s="40">
        <f t="shared" si="1"/>
        <v>65</v>
      </c>
      <c r="AL22" s="41" t="s">
        <v>34</v>
      </c>
      <c r="AM22" s="125">
        <v>2.5</v>
      </c>
      <c r="AN22" s="128">
        <f t="shared" si="2"/>
        <v>65</v>
      </c>
      <c r="AO22" s="128">
        <f t="shared" si="3"/>
        <v>2.5</v>
      </c>
    </row>
    <row r="23" spans="1:41" x14ac:dyDescent="0.2">
      <c r="A23" s="138">
        <v>5</v>
      </c>
      <c r="B23" s="72" t="s">
        <v>20</v>
      </c>
      <c r="C23" s="180" t="s">
        <v>37</v>
      </c>
      <c r="D23" s="43"/>
      <c r="E23" s="39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>
        <f t="shared" si="4"/>
        <v>0</v>
      </c>
      <c r="S23" s="40">
        <f t="shared" si="0"/>
        <v>0</v>
      </c>
      <c r="T23" s="41"/>
      <c r="U23" s="42"/>
      <c r="V23" s="39">
        <v>40</v>
      </c>
      <c r="W23" s="39"/>
      <c r="X23" s="44">
        <v>10</v>
      </c>
      <c r="Y23" s="39"/>
      <c r="Z23" s="39"/>
      <c r="AA23" s="39"/>
      <c r="AB23" s="39"/>
      <c r="AC23" s="39"/>
      <c r="AD23" s="40"/>
      <c r="AE23" s="40"/>
      <c r="AF23" s="40"/>
      <c r="AG23" s="40"/>
      <c r="AH23" s="40"/>
      <c r="AI23" s="40">
        <v>15</v>
      </c>
      <c r="AJ23" s="40">
        <f t="shared" si="5"/>
        <v>50</v>
      </c>
      <c r="AK23" s="40">
        <f t="shared" si="1"/>
        <v>65</v>
      </c>
      <c r="AL23" s="41" t="s">
        <v>34</v>
      </c>
      <c r="AM23" s="125">
        <v>2.5</v>
      </c>
      <c r="AN23" s="128">
        <f t="shared" si="2"/>
        <v>65</v>
      </c>
      <c r="AO23" s="128">
        <f t="shared" si="3"/>
        <v>2.5</v>
      </c>
    </row>
    <row r="24" spans="1:41" x14ac:dyDescent="0.2">
      <c r="A24" s="138">
        <v>6</v>
      </c>
      <c r="B24" s="72" t="s">
        <v>20</v>
      </c>
      <c r="C24" s="180" t="s">
        <v>38</v>
      </c>
      <c r="D24" s="43">
        <v>30</v>
      </c>
      <c r="E24" s="39"/>
      <c r="F24" s="40">
        <v>20</v>
      </c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>
        <v>20</v>
      </c>
      <c r="R24" s="40">
        <f t="shared" si="4"/>
        <v>50</v>
      </c>
      <c r="S24" s="40">
        <f t="shared" si="0"/>
        <v>70</v>
      </c>
      <c r="T24" s="41" t="s">
        <v>32</v>
      </c>
      <c r="U24" s="42">
        <v>3</v>
      </c>
      <c r="V24" s="39"/>
      <c r="W24" s="39"/>
      <c r="X24" s="39"/>
      <c r="Y24" s="39"/>
      <c r="Z24" s="39"/>
      <c r="AA24" s="39"/>
      <c r="AB24" s="39"/>
      <c r="AC24" s="39"/>
      <c r="AD24" s="40"/>
      <c r="AE24" s="40"/>
      <c r="AF24" s="40"/>
      <c r="AG24" s="40"/>
      <c r="AH24" s="40"/>
      <c r="AI24" s="40"/>
      <c r="AJ24" s="40">
        <f t="shared" si="5"/>
        <v>0</v>
      </c>
      <c r="AK24" s="40">
        <f t="shared" si="1"/>
        <v>0</v>
      </c>
      <c r="AL24" s="41"/>
      <c r="AM24" s="125"/>
      <c r="AN24" s="128">
        <f t="shared" si="2"/>
        <v>70</v>
      </c>
      <c r="AO24" s="128">
        <f t="shared" si="3"/>
        <v>3</v>
      </c>
    </row>
    <row r="25" spans="1:41" ht="13.5" thickBot="1" x14ac:dyDescent="0.25">
      <c r="A25" s="139">
        <v>7</v>
      </c>
      <c r="B25" s="108" t="s">
        <v>20</v>
      </c>
      <c r="C25" s="178" t="s">
        <v>39</v>
      </c>
      <c r="D25" s="107"/>
      <c r="E25" s="112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>
        <f t="shared" si="4"/>
        <v>0</v>
      </c>
      <c r="S25" s="113">
        <f t="shared" si="0"/>
        <v>0</v>
      </c>
      <c r="T25" s="114"/>
      <c r="U25" s="115"/>
      <c r="V25" s="112">
        <v>40</v>
      </c>
      <c r="W25" s="112"/>
      <c r="X25" s="112">
        <v>10</v>
      </c>
      <c r="Y25" s="112"/>
      <c r="Z25" s="112"/>
      <c r="AA25" s="112"/>
      <c r="AB25" s="112"/>
      <c r="AC25" s="112"/>
      <c r="AD25" s="113"/>
      <c r="AE25" s="113"/>
      <c r="AF25" s="113"/>
      <c r="AG25" s="113"/>
      <c r="AH25" s="113"/>
      <c r="AI25" s="113">
        <v>20</v>
      </c>
      <c r="AJ25" s="113">
        <f t="shared" si="5"/>
        <v>50</v>
      </c>
      <c r="AK25" s="113">
        <f t="shared" si="1"/>
        <v>70</v>
      </c>
      <c r="AL25" s="114" t="s">
        <v>34</v>
      </c>
      <c r="AM25" s="126">
        <v>3</v>
      </c>
      <c r="AN25" s="129">
        <f t="shared" si="2"/>
        <v>70</v>
      </c>
      <c r="AO25" s="129">
        <f t="shared" si="3"/>
        <v>3</v>
      </c>
    </row>
    <row r="26" spans="1:41" s="64" customFormat="1" ht="13.9" customHeight="1" thickTop="1" thickBot="1" x14ac:dyDescent="0.25">
      <c r="A26" s="301" t="s">
        <v>152</v>
      </c>
      <c r="B26" s="302"/>
      <c r="C26" s="305"/>
      <c r="D26" s="298"/>
      <c r="E26" s="299"/>
      <c r="F26" s="299"/>
      <c r="G26" s="299"/>
      <c r="H26" s="299"/>
      <c r="I26" s="299"/>
      <c r="J26" s="299"/>
      <c r="K26" s="299"/>
      <c r="L26" s="299"/>
      <c r="M26" s="299"/>
      <c r="N26" s="299"/>
      <c r="O26" s="299"/>
      <c r="P26" s="299"/>
      <c r="Q26" s="299"/>
      <c r="R26" s="299"/>
      <c r="S26" s="299"/>
      <c r="T26" s="299"/>
      <c r="U26" s="299"/>
      <c r="V26" s="299"/>
      <c r="W26" s="299"/>
      <c r="X26" s="299"/>
      <c r="Y26" s="299"/>
      <c r="Z26" s="299"/>
      <c r="AA26" s="299"/>
      <c r="AB26" s="299"/>
      <c r="AC26" s="299"/>
      <c r="AD26" s="299"/>
      <c r="AE26" s="299"/>
      <c r="AF26" s="299"/>
      <c r="AG26" s="299"/>
      <c r="AH26" s="299"/>
      <c r="AI26" s="299"/>
      <c r="AJ26" s="299"/>
      <c r="AK26" s="299"/>
      <c r="AL26" s="299"/>
      <c r="AM26" s="299"/>
      <c r="AN26" s="299"/>
      <c r="AO26" s="300"/>
    </row>
    <row r="27" spans="1:41" s="64" customFormat="1" ht="13.5" thickTop="1" x14ac:dyDescent="0.2">
      <c r="A27" s="137">
        <v>8</v>
      </c>
      <c r="B27" s="110" t="s">
        <v>20</v>
      </c>
      <c r="C27" s="177" t="s">
        <v>48</v>
      </c>
      <c r="D27" s="109">
        <v>20</v>
      </c>
      <c r="E27" s="103"/>
      <c r="F27" s="104">
        <v>10</v>
      </c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>
        <v>20</v>
      </c>
      <c r="R27" s="104">
        <f t="shared" ref="R27:R30" si="6">D27+E27+F27+G27+H27+I27+J27+K27+L27+M27+O27</f>
        <v>30</v>
      </c>
      <c r="S27" s="104">
        <f t="shared" ref="S27:S30" si="7">SUM(D27:Q27)</f>
        <v>50</v>
      </c>
      <c r="T27" s="105" t="s">
        <v>34</v>
      </c>
      <c r="U27" s="106">
        <v>2</v>
      </c>
      <c r="V27" s="103"/>
      <c r="W27" s="103"/>
      <c r="X27" s="103"/>
      <c r="Y27" s="103"/>
      <c r="Z27" s="103"/>
      <c r="AA27" s="103"/>
      <c r="AB27" s="103"/>
      <c r="AC27" s="103"/>
      <c r="AD27" s="104"/>
      <c r="AE27" s="104"/>
      <c r="AF27" s="104"/>
      <c r="AG27" s="104"/>
      <c r="AH27" s="104"/>
      <c r="AI27" s="104"/>
      <c r="AJ27" s="104">
        <f t="shared" ref="AJ27:AJ31" si="8">SUM(V27:AG27)</f>
        <v>0</v>
      </c>
      <c r="AK27" s="104">
        <f t="shared" ref="AK27:AK31" si="9">SUM(V27:AI27)</f>
        <v>0</v>
      </c>
      <c r="AL27" s="105"/>
      <c r="AM27" s="124"/>
      <c r="AN27" s="127">
        <f t="shared" ref="AN27:AN31" si="10">S27+AK27</f>
        <v>50</v>
      </c>
      <c r="AO27" s="130">
        <f t="shared" ref="AO27:AO31" si="11">SUM(U27,AM27)</f>
        <v>2</v>
      </c>
    </row>
    <row r="28" spans="1:41" s="64" customFormat="1" x14ac:dyDescent="0.2">
      <c r="A28" s="138">
        <v>9</v>
      </c>
      <c r="B28" s="72" t="s">
        <v>20</v>
      </c>
      <c r="C28" s="180" t="s">
        <v>49</v>
      </c>
      <c r="D28" s="43">
        <v>35</v>
      </c>
      <c r="E28" s="39"/>
      <c r="F28" s="40">
        <v>15</v>
      </c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>
        <v>20</v>
      </c>
      <c r="R28" s="40">
        <f t="shared" si="6"/>
        <v>50</v>
      </c>
      <c r="S28" s="40">
        <f t="shared" si="7"/>
        <v>70</v>
      </c>
      <c r="T28" s="41" t="s">
        <v>34</v>
      </c>
      <c r="U28" s="42">
        <v>3</v>
      </c>
      <c r="V28" s="39"/>
      <c r="W28" s="39"/>
      <c r="X28" s="39"/>
      <c r="Y28" s="39"/>
      <c r="Z28" s="39"/>
      <c r="AA28" s="39"/>
      <c r="AB28" s="39"/>
      <c r="AC28" s="39"/>
      <c r="AD28" s="40"/>
      <c r="AE28" s="40"/>
      <c r="AF28" s="40"/>
      <c r="AG28" s="40"/>
      <c r="AH28" s="40"/>
      <c r="AI28" s="40"/>
      <c r="AJ28" s="40">
        <f t="shared" si="8"/>
        <v>0</v>
      </c>
      <c r="AK28" s="40">
        <f t="shared" si="9"/>
        <v>0</v>
      </c>
      <c r="AL28" s="41"/>
      <c r="AM28" s="125"/>
      <c r="AN28" s="128">
        <f t="shared" si="10"/>
        <v>70</v>
      </c>
      <c r="AO28" s="131">
        <f t="shared" si="11"/>
        <v>3</v>
      </c>
    </row>
    <row r="29" spans="1:41" s="64" customFormat="1" x14ac:dyDescent="0.2">
      <c r="A29" s="138">
        <v>10</v>
      </c>
      <c r="B29" s="72" t="s">
        <v>20</v>
      </c>
      <c r="C29" s="180" t="s">
        <v>50</v>
      </c>
      <c r="D29" s="43">
        <v>25</v>
      </c>
      <c r="E29" s="39"/>
      <c r="F29" s="40">
        <v>5</v>
      </c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>
        <v>20</v>
      </c>
      <c r="R29" s="40">
        <f t="shared" si="6"/>
        <v>30</v>
      </c>
      <c r="S29" s="40">
        <f t="shared" si="7"/>
        <v>50</v>
      </c>
      <c r="T29" s="41" t="s">
        <v>34</v>
      </c>
      <c r="U29" s="42">
        <v>2</v>
      </c>
      <c r="V29" s="39"/>
      <c r="W29" s="39"/>
      <c r="X29" s="39"/>
      <c r="Y29" s="39"/>
      <c r="Z29" s="39"/>
      <c r="AA29" s="39"/>
      <c r="AB29" s="39"/>
      <c r="AC29" s="39"/>
      <c r="AD29" s="40"/>
      <c r="AE29" s="40"/>
      <c r="AF29" s="40"/>
      <c r="AG29" s="40"/>
      <c r="AH29" s="40"/>
      <c r="AI29" s="40"/>
      <c r="AJ29" s="40">
        <f t="shared" si="8"/>
        <v>0</v>
      </c>
      <c r="AK29" s="40">
        <f t="shared" si="9"/>
        <v>0</v>
      </c>
      <c r="AL29" s="41"/>
      <c r="AM29" s="125"/>
      <c r="AN29" s="128">
        <f t="shared" si="10"/>
        <v>50</v>
      </c>
      <c r="AO29" s="131">
        <f t="shared" si="11"/>
        <v>2</v>
      </c>
    </row>
    <row r="30" spans="1:41" s="64" customFormat="1" x14ac:dyDescent="0.2">
      <c r="A30" s="138">
        <v>11</v>
      </c>
      <c r="B30" s="72" t="s">
        <v>20</v>
      </c>
      <c r="C30" s="180" t="s">
        <v>51</v>
      </c>
      <c r="D30" s="43">
        <v>30</v>
      </c>
      <c r="E30" s="39"/>
      <c r="F30" s="40">
        <v>10</v>
      </c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>
        <v>20</v>
      </c>
      <c r="R30" s="40">
        <f t="shared" si="6"/>
        <v>40</v>
      </c>
      <c r="S30" s="40">
        <f t="shared" si="7"/>
        <v>60</v>
      </c>
      <c r="T30" s="41" t="s">
        <v>34</v>
      </c>
      <c r="U30" s="42">
        <v>2.5</v>
      </c>
      <c r="V30" s="39"/>
      <c r="W30" s="39"/>
      <c r="X30" s="39"/>
      <c r="Y30" s="39"/>
      <c r="Z30" s="39"/>
      <c r="AA30" s="39"/>
      <c r="AB30" s="39"/>
      <c r="AC30" s="39"/>
      <c r="AD30" s="40"/>
      <c r="AE30" s="40"/>
      <c r="AF30" s="40"/>
      <c r="AG30" s="40"/>
      <c r="AH30" s="40"/>
      <c r="AI30" s="40"/>
      <c r="AJ30" s="40">
        <f t="shared" si="8"/>
        <v>0</v>
      </c>
      <c r="AK30" s="40">
        <f t="shared" si="9"/>
        <v>0</v>
      </c>
      <c r="AL30" s="41"/>
      <c r="AM30" s="125"/>
      <c r="AN30" s="128">
        <f t="shared" si="10"/>
        <v>60</v>
      </c>
      <c r="AO30" s="131">
        <f t="shared" si="11"/>
        <v>2.5</v>
      </c>
    </row>
    <row r="31" spans="1:41" s="64" customFormat="1" ht="13.5" thickBot="1" x14ac:dyDescent="0.25">
      <c r="A31" s="139">
        <v>12</v>
      </c>
      <c r="B31" s="108" t="s">
        <v>20</v>
      </c>
      <c r="C31" s="178" t="s">
        <v>52</v>
      </c>
      <c r="D31" s="107"/>
      <c r="E31" s="112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5"/>
      <c r="V31" s="112">
        <v>35</v>
      </c>
      <c r="W31" s="112"/>
      <c r="X31" s="112">
        <v>10</v>
      </c>
      <c r="Y31" s="112"/>
      <c r="Z31" s="112"/>
      <c r="AA31" s="112"/>
      <c r="AB31" s="112"/>
      <c r="AC31" s="112"/>
      <c r="AD31" s="113"/>
      <c r="AE31" s="113"/>
      <c r="AF31" s="113"/>
      <c r="AG31" s="113"/>
      <c r="AH31" s="113"/>
      <c r="AI31" s="113">
        <v>25</v>
      </c>
      <c r="AJ31" s="113">
        <f t="shared" si="8"/>
        <v>45</v>
      </c>
      <c r="AK31" s="113">
        <f t="shared" si="9"/>
        <v>70</v>
      </c>
      <c r="AL31" s="114" t="s">
        <v>34</v>
      </c>
      <c r="AM31" s="126">
        <v>2.5</v>
      </c>
      <c r="AN31" s="128">
        <f t="shared" si="10"/>
        <v>70</v>
      </c>
      <c r="AO31" s="132">
        <f t="shared" si="11"/>
        <v>2.5</v>
      </c>
    </row>
    <row r="32" spans="1:41" s="64" customFormat="1" ht="15" customHeight="1" thickTop="1" thickBot="1" x14ac:dyDescent="0.25">
      <c r="A32" s="301" t="s">
        <v>153</v>
      </c>
      <c r="B32" s="302"/>
      <c r="C32" s="305"/>
      <c r="D32" s="298"/>
      <c r="E32" s="299"/>
      <c r="F32" s="299"/>
      <c r="G32" s="299"/>
      <c r="H32" s="299"/>
      <c r="I32" s="299"/>
      <c r="J32" s="299"/>
      <c r="K32" s="299"/>
      <c r="L32" s="299"/>
      <c r="M32" s="299"/>
      <c r="N32" s="299"/>
      <c r="O32" s="299"/>
      <c r="P32" s="299"/>
      <c r="Q32" s="299"/>
      <c r="R32" s="299"/>
      <c r="S32" s="299"/>
      <c r="T32" s="299"/>
      <c r="U32" s="299"/>
      <c r="V32" s="299"/>
      <c r="W32" s="299"/>
      <c r="X32" s="299"/>
      <c r="Y32" s="299"/>
      <c r="Z32" s="299"/>
      <c r="AA32" s="299"/>
      <c r="AB32" s="299"/>
      <c r="AC32" s="299"/>
      <c r="AD32" s="299"/>
      <c r="AE32" s="299"/>
      <c r="AF32" s="299"/>
      <c r="AG32" s="299"/>
      <c r="AH32" s="299"/>
      <c r="AI32" s="299"/>
      <c r="AJ32" s="299"/>
      <c r="AK32" s="299"/>
      <c r="AL32" s="299"/>
      <c r="AM32" s="299"/>
      <c r="AN32" s="299"/>
      <c r="AO32" s="300"/>
    </row>
    <row r="33" spans="1:41" ht="13.5" thickTop="1" x14ac:dyDescent="0.2">
      <c r="A33" s="137">
        <v>13</v>
      </c>
      <c r="B33" s="110" t="s">
        <v>20</v>
      </c>
      <c r="C33" s="177" t="s">
        <v>40</v>
      </c>
      <c r="D33" s="109">
        <v>55</v>
      </c>
      <c r="E33" s="103"/>
      <c r="F33" s="104"/>
      <c r="G33" s="104"/>
      <c r="H33" s="104">
        <v>45</v>
      </c>
      <c r="I33" s="104"/>
      <c r="J33" s="104"/>
      <c r="K33" s="104"/>
      <c r="L33" s="104"/>
      <c r="M33" s="104"/>
      <c r="N33" s="104"/>
      <c r="O33" s="104"/>
      <c r="P33" s="104"/>
      <c r="Q33" s="104">
        <v>30</v>
      </c>
      <c r="R33" s="104">
        <f t="shared" si="4"/>
        <v>100</v>
      </c>
      <c r="S33" s="104">
        <f t="shared" si="0"/>
        <v>130</v>
      </c>
      <c r="T33" s="105" t="s">
        <v>34</v>
      </c>
      <c r="U33" s="106">
        <v>5.5</v>
      </c>
      <c r="V33" s="103">
        <v>45</v>
      </c>
      <c r="W33" s="103"/>
      <c r="X33" s="103"/>
      <c r="Y33" s="103"/>
      <c r="Z33" s="103">
        <v>45</v>
      </c>
      <c r="AA33" s="103"/>
      <c r="AB33" s="103"/>
      <c r="AC33" s="103">
        <v>80</v>
      </c>
      <c r="AD33" s="104"/>
      <c r="AE33" s="104"/>
      <c r="AF33" s="104"/>
      <c r="AG33" s="104"/>
      <c r="AH33" s="104"/>
      <c r="AI33" s="104">
        <v>15</v>
      </c>
      <c r="AJ33" s="104">
        <f t="shared" si="5"/>
        <v>170</v>
      </c>
      <c r="AK33" s="104">
        <f t="shared" si="1"/>
        <v>185</v>
      </c>
      <c r="AL33" s="105" t="s">
        <v>32</v>
      </c>
      <c r="AM33" s="124">
        <v>6</v>
      </c>
      <c r="AN33" s="127">
        <f t="shared" si="2"/>
        <v>315</v>
      </c>
      <c r="AO33" s="130">
        <f t="shared" si="3"/>
        <v>11.5</v>
      </c>
    </row>
    <row r="34" spans="1:41" x14ac:dyDescent="0.2">
      <c r="A34" s="138">
        <v>14</v>
      </c>
      <c r="B34" s="72" t="s">
        <v>20</v>
      </c>
      <c r="C34" s="180" t="s">
        <v>41</v>
      </c>
      <c r="D34" s="43"/>
      <c r="E34" s="39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>
        <f t="shared" si="4"/>
        <v>0</v>
      </c>
      <c r="S34" s="40">
        <f t="shared" si="0"/>
        <v>0</v>
      </c>
      <c r="T34" s="41"/>
      <c r="U34" s="42"/>
      <c r="V34" s="39">
        <v>20</v>
      </c>
      <c r="W34" s="39"/>
      <c r="X34" s="39"/>
      <c r="Y34" s="39"/>
      <c r="Z34" s="39"/>
      <c r="AA34" s="39"/>
      <c r="AB34" s="39"/>
      <c r="AC34" s="39"/>
      <c r="AD34" s="40"/>
      <c r="AE34" s="40"/>
      <c r="AF34" s="40"/>
      <c r="AG34" s="40"/>
      <c r="AH34" s="40"/>
      <c r="AI34" s="40">
        <v>30</v>
      </c>
      <c r="AJ34" s="40">
        <f t="shared" si="5"/>
        <v>20</v>
      </c>
      <c r="AK34" s="40">
        <f t="shared" si="1"/>
        <v>50</v>
      </c>
      <c r="AL34" s="41" t="s">
        <v>34</v>
      </c>
      <c r="AM34" s="125">
        <v>2</v>
      </c>
      <c r="AN34" s="128">
        <f t="shared" si="2"/>
        <v>50</v>
      </c>
      <c r="AO34" s="131">
        <f t="shared" si="3"/>
        <v>2</v>
      </c>
    </row>
    <row r="35" spans="1:41" ht="13.5" thickBot="1" x14ac:dyDescent="0.25">
      <c r="A35" s="139">
        <v>15</v>
      </c>
      <c r="B35" s="108" t="s">
        <v>20</v>
      </c>
      <c r="C35" s="178" t="s">
        <v>43</v>
      </c>
      <c r="D35" s="107"/>
      <c r="E35" s="112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>
        <f t="shared" si="4"/>
        <v>0</v>
      </c>
      <c r="S35" s="113">
        <f t="shared" si="0"/>
        <v>0</v>
      </c>
      <c r="T35" s="114"/>
      <c r="U35" s="115"/>
      <c r="V35" s="112">
        <v>15</v>
      </c>
      <c r="W35" s="112"/>
      <c r="X35" s="112"/>
      <c r="Y35" s="112"/>
      <c r="Z35" s="112">
        <v>25</v>
      </c>
      <c r="AA35" s="112"/>
      <c r="AB35" s="112"/>
      <c r="AC35" s="112"/>
      <c r="AD35" s="113"/>
      <c r="AE35" s="113"/>
      <c r="AF35" s="113"/>
      <c r="AG35" s="113"/>
      <c r="AH35" s="113"/>
      <c r="AI35" s="113">
        <v>10</v>
      </c>
      <c r="AJ35" s="113">
        <f t="shared" si="5"/>
        <v>40</v>
      </c>
      <c r="AK35" s="113">
        <f t="shared" si="1"/>
        <v>50</v>
      </c>
      <c r="AL35" s="114" t="s">
        <v>32</v>
      </c>
      <c r="AM35" s="126">
        <v>1.5</v>
      </c>
      <c r="AN35" s="129">
        <f t="shared" si="2"/>
        <v>50</v>
      </c>
      <c r="AO35" s="132">
        <f t="shared" si="3"/>
        <v>1.5</v>
      </c>
    </row>
    <row r="36" spans="1:41" s="64" customFormat="1" ht="15" customHeight="1" thickTop="1" thickBot="1" x14ac:dyDescent="0.25">
      <c r="A36" s="301" t="s">
        <v>104</v>
      </c>
      <c r="B36" s="302"/>
      <c r="C36" s="302"/>
      <c r="D36" s="298"/>
      <c r="E36" s="299"/>
      <c r="F36" s="299"/>
      <c r="G36" s="299"/>
      <c r="H36" s="299"/>
      <c r="I36" s="299"/>
      <c r="J36" s="299"/>
      <c r="K36" s="299"/>
      <c r="L36" s="299"/>
      <c r="M36" s="299"/>
      <c r="N36" s="299"/>
      <c r="O36" s="299"/>
      <c r="P36" s="299"/>
      <c r="Q36" s="299"/>
      <c r="R36" s="299"/>
      <c r="S36" s="299"/>
      <c r="T36" s="299"/>
      <c r="U36" s="299"/>
      <c r="V36" s="299"/>
      <c r="W36" s="299"/>
      <c r="X36" s="299"/>
      <c r="Y36" s="299"/>
      <c r="Z36" s="299"/>
      <c r="AA36" s="299"/>
      <c r="AB36" s="299"/>
      <c r="AC36" s="299"/>
      <c r="AD36" s="299"/>
      <c r="AE36" s="299"/>
      <c r="AF36" s="299"/>
      <c r="AG36" s="299"/>
      <c r="AH36" s="299"/>
      <c r="AI36" s="299"/>
      <c r="AJ36" s="299"/>
      <c r="AK36" s="299"/>
      <c r="AL36" s="299"/>
      <c r="AM36" s="299"/>
      <c r="AN36" s="299"/>
      <c r="AO36" s="300"/>
    </row>
    <row r="37" spans="1:41" s="64" customFormat="1" ht="15" customHeight="1" thickTop="1" thickBot="1" x14ac:dyDescent="0.25">
      <c r="A37" s="140">
        <v>16</v>
      </c>
      <c r="B37" s="117" t="s">
        <v>20</v>
      </c>
      <c r="C37" s="118" t="s">
        <v>45</v>
      </c>
      <c r="D37" s="119">
        <v>20</v>
      </c>
      <c r="E37" s="120"/>
      <c r="F37" s="121"/>
      <c r="G37" s="121"/>
      <c r="H37" s="121">
        <v>10</v>
      </c>
      <c r="I37" s="121"/>
      <c r="J37" s="121"/>
      <c r="K37" s="121"/>
      <c r="L37" s="121"/>
      <c r="M37" s="121"/>
      <c r="N37" s="121"/>
      <c r="O37" s="121"/>
      <c r="P37" s="121"/>
      <c r="Q37" s="121">
        <v>15</v>
      </c>
      <c r="R37" s="121">
        <f t="shared" ref="R37" si="12">D37+E37+F37+G37+H37+I37+J37+K37+L37+M37+O37</f>
        <v>30</v>
      </c>
      <c r="S37" s="121">
        <f t="shared" ref="S37" si="13">SUM(D37:Q37)</f>
        <v>45</v>
      </c>
      <c r="T37" s="122" t="s">
        <v>34</v>
      </c>
      <c r="U37" s="123">
        <v>1.5</v>
      </c>
      <c r="V37" s="120"/>
      <c r="W37" s="120"/>
      <c r="X37" s="120"/>
      <c r="Y37" s="120"/>
      <c r="Z37" s="120"/>
      <c r="AA37" s="120"/>
      <c r="AB37" s="120"/>
      <c r="AC37" s="120"/>
      <c r="AD37" s="121"/>
      <c r="AE37" s="121"/>
      <c r="AF37" s="121"/>
      <c r="AG37" s="121"/>
      <c r="AH37" s="121"/>
      <c r="AI37" s="121"/>
      <c r="AJ37" s="121">
        <f t="shared" ref="AJ37" si="14">SUM(V37:AG37)</f>
        <v>0</v>
      </c>
      <c r="AK37" s="121">
        <f t="shared" ref="AK37" si="15">SUM(V37:AI37)</f>
        <v>0</v>
      </c>
      <c r="AL37" s="122"/>
      <c r="AM37" s="133"/>
      <c r="AN37" s="134">
        <f t="shared" ref="AN37" si="16">S37+AK37</f>
        <v>45</v>
      </c>
      <c r="AO37" s="135">
        <f t="shared" ref="AO37" si="17">SUM(U37,AM37)</f>
        <v>1.5</v>
      </c>
    </row>
    <row r="38" spans="1:41" s="64" customFormat="1" ht="15" customHeight="1" thickTop="1" thickBot="1" x14ac:dyDescent="0.25">
      <c r="A38" s="301" t="s">
        <v>154</v>
      </c>
      <c r="B38" s="302"/>
      <c r="C38" s="302"/>
      <c r="D38" s="298"/>
      <c r="E38" s="299"/>
      <c r="F38" s="299"/>
      <c r="G38" s="299"/>
      <c r="H38" s="299"/>
      <c r="I38" s="299"/>
      <c r="J38" s="299"/>
      <c r="K38" s="299"/>
      <c r="L38" s="299"/>
      <c r="M38" s="299"/>
      <c r="N38" s="299"/>
      <c r="O38" s="299"/>
      <c r="P38" s="299"/>
      <c r="Q38" s="299"/>
      <c r="R38" s="299"/>
      <c r="S38" s="299"/>
      <c r="T38" s="299"/>
      <c r="U38" s="299"/>
      <c r="V38" s="299"/>
      <c r="W38" s="299"/>
      <c r="X38" s="299"/>
      <c r="Y38" s="299"/>
      <c r="Z38" s="299"/>
      <c r="AA38" s="299"/>
      <c r="AB38" s="299"/>
      <c r="AC38" s="299"/>
      <c r="AD38" s="299"/>
      <c r="AE38" s="299"/>
      <c r="AF38" s="299"/>
      <c r="AG38" s="299"/>
      <c r="AH38" s="299"/>
      <c r="AI38" s="299"/>
      <c r="AJ38" s="299"/>
      <c r="AK38" s="299"/>
      <c r="AL38" s="299"/>
      <c r="AM38" s="299"/>
      <c r="AN38" s="299"/>
      <c r="AO38" s="300"/>
    </row>
    <row r="39" spans="1:41" ht="27" thickTop="1" thickBot="1" x14ac:dyDescent="0.25">
      <c r="A39" s="138">
        <v>17</v>
      </c>
      <c r="B39" s="72" t="s">
        <v>20</v>
      </c>
      <c r="C39" s="180" t="s">
        <v>119</v>
      </c>
      <c r="D39" s="43"/>
      <c r="E39" s="39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>
        <f t="shared" ref="R39" si="18">D39+E39+F39+G39+H39+I39+J39+K39+L39+M39+O39</f>
        <v>0</v>
      </c>
      <c r="S39" s="40">
        <f t="shared" ref="S39" si="19">SUM(D39:Q39)</f>
        <v>0</v>
      </c>
      <c r="T39" s="41"/>
      <c r="U39" s="42"/>
      <c r="V39" s="39"/>
      <c r="W39" s="39"/>
      <c r="X39" s="39"/>
      <c r="Y39" s="39"/>
      <c r="Z39" s="39"/>
      <c r="AA39" s="39"/>
      <c r="AB39" s="39"/>
      <c r="AC39" s="39"/>
      <c r="AD39" s="40"/>
      <c r="AE39" s="40"/>
      <c r="AF39" s="40"/>
      <c r="AG39" s="40"/>
      <c r="AH39" s="40">
        <v>120</v>
      </c>
      <c r="AI39" s="40"/>
      <c r="AJ39" s="40">
        <f t="shared" ref="AJ39" si="20">SUM(V39:AG39)</f>
        <v>0</v>
      </c>
      <c r="AK39" s="40">
        <f t="shared" ref="AK39" si="21">SUM(V39:AI39)</f>
        <v>120</v>
      </c>
      <c r="AL39" s="41" t="s">
        <v>34</v>
      </c>
      <c r="AM39" s="125">
        <v>4</v>
      </c>
      <c r="AN39" s="128">
        <f t="shared" ref="AN39" si="22">S39+AK39</f>
        <v>120</v>
      </c>
      <c r="AO39" s="131">
        <f t="shared" ref="AO39" si="23">SUM(U39,AM39)</f>
        <v>4</v>
      </c>
    </row>
    <row r="40" spans="1:41" ht="14.25" thickTop="1" thickBot="1" x14ac:dyDescent="0.25">
      <c r="A40" s="284" t="s">
        <v>2</v>
      </c>
      <c r="B40" s="285"/>
      <c r="C40" s="286"/>
      <c r="D40" s="136">
        <f t="shared" ref="D40:S40" si="24">SUM(D19:D39)</f>
        <v>335</v>
      </c>
      <c r="E40" s="121">
        <f t="shared" si="24"/>
        <v>0</v>
      </c>
      <c r="F40" s="121">
        <f t="shared" si="24"/>
        <v>80</v>
      </c>
      <c r="G40" s="121">
        <f t="shared" si="24"/>
        <v>15</v>
      </c>
      <c r="H40" s="121">
        <f t="shared" si="24"/>
        <v>55</v>
      </c>
      <c r="I40" s="121">
        <f t="shared" si="24"/>
        <v>0</v>
      </c>
      <c r="J40" s="121">
        <f t="shared" si="24"/>
        <v>0</v>
      </c>
      <c r="K40" s="121">
        <f t="shared" si="24"/>
        <v>0</v>
      </c>
      <c r="L40" s="121">
        <f t="shared" si="24"/>
        <v>0</v>
      </c>
      <c r="M40" s="121">
        <f t="shared" si="24"/>
        <v>0</v>
      </c>
      <c r="N40" s="121">
        <f t="shared" si="24"/>
        <v>0</v>
      </c>
      <c r="O40" s="121">
        <f t="shared" si="24"/>
        <v>0</v>
      </c>
      <c r="P40" s="121">
        <f t="shared" si="24"/>
        <v>0</v>
      </c>
      <c r="Q40" s="121">
        <f t="shared" si="24"/>
        <v>190</v>
      </c>
      <c r="R40" s="121">
        <f t="shared" si="24"/>
        <v>485</v>
      </c>
      <c r="S40" s="121">
        <f t="shared" si="24"/>
        <v>675</v>
      </c>
      <c r="T40" s="121"/>
      <c r="U40" s="123">
        <f t="shared" ref="U40:AJ40" si="25">SUM(U19:U39)</f>
        <v>27.5</v>
      </c>
      <c r="V40" s="119">
        <f t="shared" si="25"/>
        <v>245</v>
      </c>
      <c r="W40" s="121">
        <f t="shared" si="25"/>
        <v>0</v>
      </c>
      <c r="X40" s="121">
        <f t="shared" si="25"/>
        <v>30</v>
      </c>
      <c r="Y40" s="121">
        <f t="shared" si="25"/>
        <v>0</v>
      </c>
      <c r="Z40" s="121">
        <f t="shared" si="25"/>
        <v>70</v>
      </c>
      <c r="AA40" s="121">
        <f t="shared" si="25"/>
        <v>0</v>
      </c>
      <c r="AB40" s="121">
        <f t="shared" si="25"/>
        <v>0</v>
      </c>
      <c r="AC40" s="121">
        <f t="shared" si="25"/>
        <v>80</v>
      </c>
      <c r="AD40" s="121">
        <f t="shared" si="25"/>
        <v>0</v>
      </c>
      <c r="AE40" s="121">
        <f t="shared" si="25"/>
        <v>0</v>
      </c>
      <c r="AF40" s="121">
        <f t="shared" si="25"/>
        <v>0</v>
      </c>
      <c r="AG40" s="121">
        <f t="shared" si="25"/>
        <v>0</v>
      </c>
      <c r="AH40" s="121">
        <f t="shared" si="25"/>
        <v>120</v>
      </c>
      <c r="AI40" s="121">
        <f t="shared" si="25"/>
        <v>130</v>
      </c>
      <c r="AJ40" s="121">
        <f t="shared" si="25"/>
        <v>425</v>
      </c>
      <c r="AK40" s="121">
        <f>SUM(AK19:AK39)</f>
        <v>675</v>
      </c>
      <c r="AL40" s="121"/>
      <c r="AM40" s="133">
        <f>SUM(AM19:AM39)</f>
        <v>24</v>
      </c>
      <c r="AN40" s="134">
        <f>SUM(S40,AK40)</f>
        <v>1350</v>
      </c>
      <c r="AO40" s="135">
        <f>SUM(AO19:AO39)</f>
        <v>51.5</v>
      </c>
    </row>
    <row r="41" spans="1:41" ht="15" customHeight="1" thickTop="1" x14ac:dyDescent="0.2"/>
    <row r="43" spans="1:41" x14ac:dyDescent="0.2">
      <c r="O43" s="64"/>
    </row>
    <row r="44" spans="1:41" x14ac:dyDescent="0.2">
      <c r="C44" s="66"/>
      <c r="N44" s="64" t="s">
        <v>150</v>
      </c>
      <c r="AF44" s="291" t="s">
        <v>158</v>
      </c>
      <c r="AG44" s="292"/>
      <c r="AH44" s="292"/>
      <c r="AI44" s="292"/>
      <c r="AJ44" s="292"/>
      <c r="AK44" s="292"/>
      <c r="AL44" s="292"/>
    </row>
    <row r="45" spans="1:41" x14ac:dyDescent="0.2">
      <c r="C45" s="232" t="s">
        <v>5</v>
      </c>
      <c r="M45" s="46"/>
      <c r="O45" s="233" t="s">
        <v>137</v>
      </c>
      <c r="P45" s="65"/>
      <c r="Q45" s="65"/>
      <c r="R45" s="65"/>
      <c r="S45" s="65"/>
      <c r="T45" s="65"/>
      <c r="U45" s="65"/>
      <c r="AF45" s="274" t="s">
        <v>3</v>
      </c>
      <c r="AG45" s="274"/>
      <c r="AH45" s="274"/>
      <c r="AI45" s="274"/>
      <c r="AJ45" s="274"/>
      <c r="AK45" s="274"/>
      <c r="AL45" s="274"/>
    </row>
    <row r="47" spans="1:41" x14ac:dyDescent="0.2">
      <c r="D47" s="97"/>
    </row>
  </sheetData>
  <mergeCells count="23">
    <mergeCell ref="AJ2:AN2"/>
    <mergeCell ref="AJ4:AN4"/>
    <mergeCell ref="AN16:AN17"/>
    <mergeCell ref="AF44:AL44"/>
    <mergeCell ref="B16:B17"/>
    <mergeCell ref="D18:AO18"/>
    <mergeCell ref="D32:AO32"/>
    <mergeCell ref="A36:C36"/>
    <mergeCell ref="D36:AO36"/>
    <mergeCell ref="A18:C18"/>
    <mergeCell ref="D26:AO26"/>
    <mergeCell ref="A26:C26"/>
    <mergeCell ref="A32:C32"/>
    <mergeCell ref="A38:C38"/>
    <mergeCell ref="D38:AO38"/>
    <mergeCell ref="AF45:AL45"/>
    <mergeCell ref="A16:A17"/>
    <mergeCell ref="C16:C17"/>
    <mergeCell ref="AO16:AO17"/>
    <mergeCell ref="A6:AO6"/>
    <mergeCell ref="V16:AM16"/>
    <mergeCell ref="D16:U16"/>
    <mergeCell ref="A40:C40"/>
  </mergeCells>
  <phoneticPr fontId="5" type="noConversion"/>
  <conditionalFormatting sqref="D19:AO25 D40:AO40 D36 D26 D33:AO35">
    <cfRule type="cellIs" dxfId="24" priority="5" stopIfTrue="1" operator="equal">
      <formula>0</formula>
    </cfRule>
  </conditionalFormatting>
  <conditionalFormatting sqref="D32 D27:AO31">
    <cfRule type="cellIs" dxfId="23" priority="4" stopIfTrue="1" operator="equal">
      <formula>0</formula>
    </cfRule>
  </conditionalFormatting>
  <conditionalFormatting sqref="D37:AO37">
    <cfRule type="cellIs" dxfId="22" priority="3" stopIfTrue="1" operator="equal">
      <formula>0</formula>
    </cfRule>
  </conditionalFormatting>
  <conditionalFormatting sqref="D39:AO39">
    <cfRule type="cellIs" dxfId="21" priority="1" stopIfTrue="1" operator="equal">
      <formula>0</formula>
    </cfRule>
  </conditionalFormatting>
  <conditionalFormatting sqref="D38">
    <cfRule type="cellIs" dxfId="20" priority="2" stopIfTrue="1" operator="equal">
      <formula>0</formula>
    </cfRule>
  </conditionalFormatting>
  <dataValidations count="1">
    <dataValidation type="list" allowBlank="1" showInputMessage="1" showErrorMessage="1" sqref="B19:B25 B27:B31 B37 B39 B33:B35" xr:uid="{00000000-0002-0000-0000-000000000000}">
      <formula1>RodzajeZajec</formula1>
    </dataValidation>
  </dataValidations>
  <printOptions horizontalCentered="1"/>
  <pageMargins left="0" right="0" top="0.98425196850393704" bottom="0.39370078740157483" header="0.51181102362204722" footer="0.19685039370078741"/>
  <pageSetup paperSize="9" scale="43" orientation="landscape" horizontalDpi="300" verticalDpi="300" r:id="rId1"/>
  <headerFooter alignWithMargins="0">
    <oddHeader xml:space="preserve">&amp;C
</oddHeader>
    <oddFooter>&amp;R&amp;P/&amp;N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P40"/>
  <sheetViews>
    <sheetView showGridLines="0" zoomScale="69" zoomScaleNormal="69" workbookViewId="0">
      <selection activeCell="O11" sqref="O11"/>
    </sheetView>
  </sheetViews>
  <sheetFormatPr defaultColWidth="8.7109375" defaultRowHeight="12.75" x14ac:dyDescent="0.2"/>
  <cols>
    <col min="1" max="1" width="4.42578125" style="47" customWidth="1"/>
    <col min="2" max="2" width="13.42578125" style="62" customWidth="1"/>
    <col min="3" max="3" width="36.42578125" style="95" customWidth="1"/>
    <col min="4" max="41" width="7.42578125" style="47" customWidth="1"/>
    <col min="42" max="16384" width="8.7109375" style="47"/>
  </cols>
  <sheetData>
    <row r="1" spans="1:41" ht="15" customHeight="1" x14ac:dyDescent="0.2">
      <c r="A1" s="29"/>
      <c r="B1" s="65"/>
      <c r="C1" s="93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6"/>
      <c r="AJ1" s="26"/>
      <c r="AK1" s="26"/>
      <c r="AL1" s="91"/>
      <c r="AM1" s="26"/>
      <c r="AN1" s="29"/>
      <c r="AO1" s="29"/>
    </row>
    <row r="2" spans="1:41" ht="15" customHeight="1" x14ac:dyDescent="0.2">
      <c r="A2" s="29"/>
      <c r="B2" s="65"/>
      <c r="C2" s="93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87"/>
      <c r="AJ2" s="288"/>
      <c r="AK2" s="288"/>
      <c r="AL2" s="288"/>
      <c r="AM2" s="288"/>
      <c r="AN2" s="29"/>
      <c r="AO2" s="29"/>
    </row>
    <row r="3" spans="1:41" ht="15" customHeight="1" x14ac:dyDescent="0.2">
      <c r="A3" s="29"/>
      <c r="B3" s="65"/>
      <c r="C3" s="93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6"/>
      <c r="AJ3" s="26"/>
      <c r="AK3" s="26"/>
      <c r="AL3" s="91"/>
      <c r="AM3" s="26"/>
      <c r="AN3" s="29"/>
      <c r="AO3" s="29"/>
    </row>
    <row r="4" spans="1:41" ht="15" customHeight="1" x14ac:dyDescent="0.2">
      <c r="A4" s="29"/>
      <c r="B4" s="65"/>
      <c r="C4" s="93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87"/>
      <c r="AJ4" s="288"/>
      <c r="AK4" s="288"/>
      <c r="AL4" s="288"/>
      <c r="AM4" s="288"/>
      <c r="AN4" s="29"/>
      <c r="AO4" s="29"/>
    </row>
    <row r="5" spans="1:41" ht="15" customHeight="1" x14ac:dyDescent="0.2">
      <c r="A5" s="29"/>
      <c r="B5" s="65"/>
      <c r="C5" s="9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30"/>
      <c r="AM5" s="29"/>
      <c r="AN5" s="29"/>
      <c r="AO5" s="29"/>
    </row>
    <row r="6" spans="1:41" ht="15" customHeight="1" x14ac:dyDescent="0.2">
      <c r="A6" s="281" t="s">
        <v>140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</row>
    <row r="7" spans="1:41" ht="15" customHeight="1" x14ac:dyDescent="0.2">
      <c r="A7" s="32"/>
      <c r="B7" s="56"/>
      <c r="C7" s="70"/>
      <c r="D7" s="32"/>
      <c r="E7" s="32"/>
      <c r="F7" s="32"/>
      <c r="G7" s="32"/>
      <c r="H7" s="32"/>
      <c r="I7" s="32"/>
      <c r="J7" s="32"/>
      <c r="K7" s="32"/>
      <c r="L7" s="32"/>
      <c r="M7" s="32"/>
      <c r="N7" s="306"/>
      <c r="O7" s="306"/>
      <c r="P7" s="306"/>
      <c r="Q7" s="306"/>
      <c r="R7" s="306"/>
      <c r="S7" s="306"/>
      <c r="T7" s="306"/>
      <c r="U7" s="306"/>
      <c r="V7" s="306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</row>
    <row r="8" spans="1:41" ht="15" customHeight="1" x14ac:dyDescent="0.2">
      <c r="A8" s="29"/>
      <c r="B8" s="65"/>
      <c r="C8" s="93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</row>
    <row r="9" spans="1:41" ht="15" customHeight="1" x14ac:dyDescent="0.2">
      <c r="A9" s="34" t="s">
        <v>163</v>
      </c>
      <c r="B9" s="65"/>
      <c r="C9" s="93"/>
      <c r="D9" s="29"/>
      <c r="E9" s="34"/>
      <c r="F9" s="34"/>
      <c r="G9" s="34"/>
      <c r="H9" s="34"/>
      <c r="I9" s="34"/>
      <c r="J9" s="34"/>
      <c r="K9" s="34"/>
      <c r="L9" s="34"/>
      <c r="M9" s="34"/>
      <c r="N9" s="34"/>
      <c r="O9" s="34" t="s">
        <v>151</v>
      </c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</row>
    <row r="10" spans="1:41" ht="15" customHeight="1" x14ac:dyDescent="0.25">
      <c r="A10" s="34" t="s">
        <v>149</v>
      </c>
      <c r="B10" s="58"/>
      <c r="C10" s="9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 t="s">
        <v>161</v>
      </c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</row>
    <row r="11" spans="1:41" ht="15" customHeight="1" x14ac:dyDescent="0.2">
      <c r="A11" s="34" t="s">
        <v>59</v>
      </c>
      <c r="B11" s="58"/>
      <c r="C11" s="9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35" t="s">
        <v>164</v>
      </c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</row>
    <row r="12" spans="1:41" ht="15" customHeight="1" x14ac:dyDescent="0.2">
      <c r="A12" s="34" t="s">
        <v>30</v>
      </c>
      <c r="B12" s="58"/>
      <c r="C12" s="9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</row>
    <row r="13" spans="1:41" ht="15" customHeight="1" x14ac:dyDescent="0.25">
      <c r="A13" s="36" t="s">
        <v>147</v>
      </c>
      <c r="B13" s="58"/>
      <c r="C13" s="94"/>
      <c r="D13" s="34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</row>
    <row r="14" spans="1:41" ht="15" customHeight="1" x14ac:dyDescent="0.2">
      <c r="B14" s="65"/>
      <c r="C14" s="93"/>
      <c r="D14" s="29"/>
    </row>
    <row r="15" spans="1:41" ht="15" customHeight="1" thickBot="1" x14ac:dyDescent="0.25"/>
    <row r="16" spans="1:41" ht="13.5" thickBot="1" x14ac:dyDescent="0.25">
      <c r="A16" s="275" t="s">
        <v>4</v>
      </c>
      <c r="B16" s="307" t="s">
        <v>25</v>
      </c>
      <c r="C16" s="277" t="s">
        <v>26</v>
      </c>
      <c r="D16" s="282" t="s">
        <v>7</v>
      </c>
      <c r="E16" s="283"/>
      <c r="F16" s="283"/>
      <c r="G16" s="283"/>
      <c r="H16" s="283"/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309"/>
      <c r="V16" s="282" t="s">
        <v>8</v>
      </c>
      <c r="W16" s="283"/>
      <c r="X16" s="283"/>
      <c r="Y16" s="283"/>
      <c r="Z16" s="283"/>
      <c r="AA16" s="283"/>
      <c r="AB16" s="283"/>
      <c r="AC16" s="283"/>
      <c r="AD16" s="283"/>
      <c r="AE16" s="283"/>
      <c r="AF16" s="283"/>
      <c r="AG16" s="283"/>
      <c r="AH16" s="283"/>
      <c r="AI16" s="283"/>
      <c r="AJ16" s="283"/>
      <c r="AK16" s="283"/>
      <c r="AL16" s="283"/>
      <c r="AM16" s="309"/>
      <c r="AN16" s="310" t="s">
        <v>9</v>
      </c>
      <c r="AO16" s="279" t="s">
        <v>27</v>
      </c>
    </row>
    <row r="17" spans="1:42" ht="234.75" thickBot="1" x14ac:dyDescent="0.25">
      <c r="A17" s="276"/>
      <c r="B17" s="308"/>
      <c r="C17" s="278"/>
      <c r="D17" s="98" t="s">
        <v>10</v>
      </c>
      <c r="E17" s="99" t="s">
        <v>11</v>
      </c>
      <c r="F17" s="100" t="s">
        <v>12</v>
      </c>
      <c r="G17" s="100" t="s">
        <v>13</v>
      </c>
      <c r="H17" s="100" t="s">
        <v>14</v>
      </c>
      <c r="I17" s="100" t="s">
        <v>15</v>
      </c>
      <c r="J17" s="100" t="s">
        <v>16</v>
      </c>
      <c r="K17" s="100" t="s">
        <v>22</v>
      </c>
      <c r="L17" s="100" t="s">
        <v>23</v>
      </c>
      <c r="M17" s="100" t="s">
        <v>17</v>
      </c>
      <c r="N17" s="100" t="s">
        <v>21</v>
      </c>
      <c r="O17" s="100" t="s">
        <v>145</v>
      </c>
      <c r="P17" s="100" t="s">
        <v>18</v>
      </c>
      <c r="Q17" s="100" t="s">
        <v>0</v>
      </c>
      <c r="R17" s="100" t="s">
        <v>19</v>
      </c>
      <c r="S17" s="100" t="s">
        <v>6</v>
      </c>
      <c r="T17" s="100" t="s">
        <v>1</v>
      </c>
      <c r="U17" s="101" t="s">
        <v>28</v>
      </c>
      <c r="V17" s="98" t="s">
        <v>10</v>
      </c>
      <c r="W17" s="100" t="s">
        <v>11</v>
      </c>
      <c r="X17" s="100" t="s">
        <v>12</v>
      </c>
      <c r="Y17" s="100" t="s">
        <v>13</v>
      </c>
      <c r="Z17" s="99" t="s">
        <v>14</v>
      </c>
      <c r="AA17" s="99" t="s">
        <v>15</v>
      </c>
      <c r="AB17" s="99" t="s">
        <v>16</v>
      </c>
      <c r="AC17" s="100" t="s">
        <v>24</v>
      </c>
      <c r="AD17" s="100" t="s">
        <v>23</v>
      </c>
      <c r="AE17" s="100" t="s">
        <v>17</v>
      </c>
      <c r="AF17" s="100" t="s">
        <v>21</v>
      </c>
      <c r="AG17" s="100" t="s">
        <v>145</v>
      </c>
      <c r="AH17" s="100" t="s">
        <v>18</v>
      </c>
      <c r="AI17" s="100" t="s">
        <v>0</v>
      </c>
      <c r="AJ17" s="100" t="s">
        <v>19</v>
      </c>
      <c r="AK17" s="100" t="s">
        <v>6</v>
      </c>
      <c r="AL17" s="100" t="s">
        <v>1</v>
      </c>
      <c r="AM17" s="102" t="s">
        <v>28</v>
      </c>
      <c r="AN17" s="311"/>
      <c r="AO17" s="280"/>
    </row>
    <row r="18" spans="1:42" ht="15" customHeight="1" thickTop="1" thickBot="1" x14ac:dyDescent="0.25">
      <c r="A18" s="303" t="s">
        <v>152</v>
      </c>
      <c r="B18" s="304"/>
      <c r="C18" s="304"/>
      <c r="D18" s="295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296"/>
      <c r="AH18" s="296"/>
      <c r="AI18" s="296"/>
      <c r="AJ18" s="296"/>
      <c r="AK18" s="296"/>
      <c r="AL18" s="296"/>
      <c r="AM18" s="296"/>
      <c r="AN18" s="296"/>
      <c r="AO18" s="297"/>
    </row>
    <row r="19" spans="1:42" ht="15" customHeight="1" thickTop="1" thickBot="1" x14ac:dyDescent="0.25">
      <c r="A19" s="183">
        <v>1</v>
      </c>
      <c r="B19" s="152" t="s">
        <v>20</v>
      </c>
      <c r="C19" s="176" t="s">
        <v>47</v>
      </c>
      <c r="D19" s="146"/>
      <c r="E19" s="147"/>
      <c r="F19" s="148"/>
      <c r="G19" s="148"/>
      <c r="H19" s="148"/>
      <c r="I19" s="148"/>
      <c r="J19" s="148"/>
      <c r="K19" s="148"/>
      <c r="L19" s="148"/>
      <c r="M19" s="148">
        <v>30</v>
      </c>
      <c r="N19" s="148"/>
      <c r="O19" s="148"/>
      <c r="P19" s="148"/>
      <c r="Q19" s="148"/>
      <c r="R19" s="148">
        <f t="shared" ref="R19" si="0">D19+E19+F19+G19+H19+I19+J19+K19+L19+M19+O19</f>
        <v>30</v>
      </c>
      <c r="S19" s="148">
        <f t="shared" ref="S19" si="1">SUM(D19:Q19)</f>
        <v>30</v>
      </c>
      <c r="T19" s="149" t="s">
        <v>34</v>
      </c>
      <c r="U19" s="150">
        <v>1</v>
      </c>
      <c r="V19" s="147"/>
      <c r="W19" s="147"/>
      <c r="X19" s="147"/>
      <c r="Y19" s="147"/>
      <c r="Z19" s="147"/>
      <c r="AA19" s="147"/>
      <c r="AB19" s="147"/>
      <c r="AC19" s="147"/>
      <c r="AD19" s="148"/>
      <c r="AE19" s="148">
        <v>30</v>
      </c>
      <c r="AF19" s="148"/>
      <c r="AG19" s="148"/>
      <c r="AH19" s="148"/>
      <c r="AI19" s="148"/>
      <c r="AJ19" s="148">
        <f t="shared" ref="AJ19" si="2">SUM(V19:AG19)</f>
        <v>30</v>
      </c>
      <c r="AK19" s="148">
        <f t="shared" ref="AK19" si="3">SUM(V19:AI19)</f>
        <v>30</v>
      </c>
      <c r="AL19" s="149" t="s">
        <v>34</v>
      </c>
      <c r="AM19" s="150">
        <v>1</v>
      </c>
      <c r="AN19" s="150">
        <f t="shared" ref="AN19" si="4">AK19+S19</f>
        <v>60</v>
      </c>
      <c r="AO19" s="151">
        <f t="shared" ref="AO19" si="5">SUM(U19,AM19)</f>
        <v>2</v>
      </c>
      <c r="AP19" s="64"/>
    </row>
    <row r="20" spans="1:42" ht="18.399999999999999" customHeight="1" thickTop="1" thickBot="1" x14ac:dyDescent="0.25">
      <c r="A20" s="301" t="s">
        <v>153</v>
      </c>
      <c r="B20" s="302"/>
      <c r="C20" s="302"/>
      <c r="D20" s="298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299"/>
      <c r="U20" s="299"/>
      <c r="V20" s="299"/>
      <c r="W20" s="299"/>
      <c r="X20" s="299"/>
      <c r="Y20" s="299"/>
      <c r="Z20" s="299"/>
      <c r="AA20" s="299"/>
      <c r="AB20" s="299"/>
      <c r="AC20" s="299"/>
      <c r="AD20" s="299"/>
      <c r="AE20" s="299"/>
      <c r="AF20" s="299"/>
      <c r="AG20" s="299"/>
      <c r="AH20" s="299"/>
      <c r="AI20" s="299"/>
      <c r="AJ20" s="299"/>
      <c r="AK20" s="299"/>
      <c r="AL20" s="299"/>
      <c r="AM20" s="299"/>
      <c r="AN20" s="299"/>
      <c r="AO20" s="300"/>
      <c r="AP20" s="64"/>
    </row>
    <row r="21" spans="1:42" ht="15" customHeight="1" thickTop="1" x14ac:dyDescent="0.2">
      <c r="A21" s="137">
        <v>2</v>
      </c>
      <c r="B21" s="155" t="s">
        <v>20</v>
      </c>
      <c r="C21" s="177" t="s">
        <v>53</v>
      </c>
      <c r="D21" s="141"/>
      <c r="E21" s="142"/>
      <c r="F21" s="143"/>
      <c r="G21" s="143"/>
      <c r="H21" s="143"/>
      <c r="I21" s="143"/>
      <c r="J21" s="143"/>
      <c r="K21" s="143"/>
      <c r="L21" s="143"/>
      <c r="M21" s="143"/>
      <c r="N21" s="143"/>
      <c r="O21" s="143"/>
      <c r="P21" s="143"/>
      <c r="Q21" s="143"/>
      <c r="R21" s="143">
        <f t="shared" ref="R21:R33" si="6">D21+E21+F21+G21+H21+I21+J21+K21+L21+M21+O21</f>
        <v>0</v>
      </c>
      <c r="S21" s="143">
        <f t="shared" ref="S21:S33" si="7">SUM(D21:Q21)</f>
        <v>0</v>
      </c>
      <c r="T21" s="144"/>
      <c r="U21" s="145"/>
      <c r="V21" s="142">
        <v>15</v>
      </c>
      <c r="W21" s="142"/>
      <c r="X21" s="154">
        <v>10</v>
      </c>
      <c r="Y21" s="142"/>
      <c r="Z21" s="142"/>
      <c r="AA21" s="142"/>
      <c r="AB21" s="142"/>
      <c r="AC21" s="142"/>
      <c r="AD21" s="143"/>
      <c r="AE21" s="143"/>
      <c r="AF21" s="143"/>
      <c r="AG21" s="143"/>
      <c r="AH21" s="143"/>
      <c r="AI21" s="54">
        <v>15</v>
      </c>
      <c r="AJ21" s="143">
        <f t="shared" ref="AJ21:AJ33" si="8">SUM(V21:AG21)</f>
        <v>25</v>
      </c>
      <c r="AK21" s="143">
        <f t="shared" ref="AK21:AK33" si="9">SUM(V21:AI21)</f>
        <v>40</v>
      </c>
      <c r="AL21" s="144" t="s">
        <v>32</v>
      </c>
      <c r="AM21" s="162">
        <v>1.5</v>
      </c>
      <c r="AN21" s="169">
        <f t="shared" ref="AN21:AN27" si="10">AK21+S21</f>
        <v>40</v>
      </c>
      <c r="AO21" s="173">
        <f t="shared" ref="AO21:AO34" si="11">SUM(U21,AM21)</f>
        <v>1.5</v>
      </c>
      <c r="AP21" s="64"/>
    </row>
    <row r="22" spans="1:42" ht="15" customHeight="1" thickBot="1" x14ac:dyDescent="0.25">
      <c r="A22" s="139">
        <v>3</v>
      </c>
      <c r="B22" s="161" t="s">
        <v>20</v>
      </c>
      <c r="C22" s="178" t="s">
        <v>42</v>
      </c>
      <c r="D22" s="156"/>
      <c r="E22" s="157"/>
      <c r="F22" s="158"/>
      <c r="G22" s="158"/>
      <c r="H22" s="158"/>
      <c r="I22" s="158"/>
      <c r="J22" s="158"/>
      <c r="K22" s="158"/>
      <c r="L22" s="158"/>
      <c r="M22" s="158"/>
      <c r="N22" s="158"/>
      <c r="O22" s="158"/>
      <c r="P22" s="158"/>
      <c r="Q22" s="158"/>
      <c r="R22" s="158"/>
      <c r="S22" s="158"/>
      <c r="T22" s="159"/>
      <c r="U22" s="160"/>
      <c r="V22" s="157">
        <v>10</v>
      </c>
      <c r="W22" s="157"/>
      <c r="X22" s="157"/>
      <c r="Y22" s="157"/>
      <c r="Z22" s="157"/>
      <c r="AA22" s="157"/>
      <c r="AB22" s="157"/>
      <c r="AC22" s="157">
        <v>20</v>
      </c>
      <c r="AD22" s="158"/>
      <c r="AE22" s="158"/>
      <c r="AF22" s="158"/>
      <c r="AG22" s="158"/>
      <c r="AH22" s="158"/>
      <c r="AI22" s="159">
        <v>30</v>
      </c>
      <c r="AJ22" s="158">
        <f t="shared" si="8"/>
        <v>30</v>
      </c>
      <c r="AK22" s="158">
        <f t="shared" si="9"/>
        <v>60</v>
      </c>
      <c r="AL22" s="159" t="s">
        <v>34</v>
      </c>
      <c r="AM22" s="172">
        <v>2</v>
      </c>
      <c r="AN22" s="175">
        <f t="shared" si="10"/>
        <v>60</v>
      </c>
      <c r="AO22" s="174">
        <f t="shared" si="11"/>
        <v>2</v>
      </c>
      <c r="AP22" s="64"/>
    </row>
    <row r="23" spans="1:42" ht="15" customHeight="1" thickTop="1" thickBot="1" x14ac:dyDescent="0.25">
      <c r="A23" s="301" t="s">
        <v>104</v>
      </c>
      <c r="B23" s="302"/>
      <c r="C23" s="302"/>
      <c r="D23" s="298"/>
      <c r="E23" s="299"/>
      <c r="F23" s="299"/>
      <c r="G23" s="299"/>
      <c r="H23" s="299"/>
      <c r="I23" s="299"/>
      <c r="J23" s="299"/>
      <c r="K23" s="299"/>
      <c r="L23" s="299"/>
      <c r="M23" s="299"/>
      <c r="N23" s="299"/>
      <c r="O23" s="299"/>
      <c r="P23" s="299"/>
      <c r="Q23" s="299"/>
      <c r="R23" s="299"/>
      <c r="S23" s="299"/>
      <c r="T23" s="299"/>
      <c r="U23" s="299"/>
      <c r="V23" s="299"/>
      <c r="W23" s="299"/>
      <c r="X23" s="299"/>
      <c r="Y23" s="299"/>
      <c r="Z23" s="299"/>
      <c r="AA23" s="299"/>
      <c r="AB23" s="299"/>
      <c r="AC23" s="299"/>
      <c r="AD23" s="299"/>
      <c r="AE23" s="299"/>
      <c r="AF23" s="299"/>
      <c r="AG23" s="299"/>
      <c r="AH23" s="299"/>
      <c r="AI23" s="299"/>
      <c r="AJ23" s="299"/>
      <c r="AK23" s="299"/>
      <c r="AL23" s="299"/>
      <c r="AM23" s="299"/>
      <c r="AN23" s="299"/>
      <c r="AO23" s="300"/>
      <c r="AP23" s="64"/>
    </row>
    <row r="24" spans="1:42" ht="13.5" thickTop="1" x14ac:dyDescent="0.2">
      <c r="A24" s="137">
        <v>4</v>
      </c>
      <c r="B24" s="155" t="s">
        <v>20</v>
      </c>
      <c r="C24" s="179" t="s">
        <v>44</v>
      </c>
      <c r="D24" s="141">
        <v>20</v>
      </c>
      <c r="E24" s="142"/>
      <c r="F24" s="143">
        <v>10</v>
      </c>
      <c r="G24" s="143"/>
      <c r="H24" s="143">
        <v>10</v>
      </c>
      <c r="I24" s="143"/>
      <c r="J24" s="143"/>
      <c r="K24" s="143"/>
      <c r="L24" s="143"/>
      <c r="M24" s="143"/>
      <c r="N24" s="143"/>
      <c r="O24" s="143"/>
      <c r="P24" s="143"/>
      <c r="Q24" s="143">
        <v>5</v>
      </c>
      <c r="R24" s="143">
        <f t="shared" si="6"/>
        <v>40</v>
      </c>
      <c r="S24" s="143">
        <f t="shared" si="7"/>
        <v>45</v>
      </c>
      <c r="T24" s="144" t="s">
        <v>34</v>
      </c>
      <c r="U24" s="145">
        <v>1.5</v>
      </c>
      <c r="V24" s="142"/>
      <c r="W24" s="142"/>
      <c r="X24" s="142"/>
      <c r="Y24" s="142"/>
      <c r="Z24" s="142"/>
      <c r="AA24" s="142"/>
      <c r="AB24" s="142"/>
      <c r="AC24" s="142"/>
      <c r="AD24" s="143"/>
      <c r="AE24" s="143"/>
      <c r="AF24" s="143"/>
      <c r="AG24" s="143"/>
      <c r="AH24" s="143"/>
      <c r="AI24" s="144"/>
      <c r="AJ24" s="143">
        <f t="shared" si="8"/>
        <v>0</v>
      </c>
      <c r="AK24" s="143">
        <f t="shared" si="9"/>
        <v>0</v>
      </c>
      <c r="AL24" s="144"/>
      <c r="AM24" s="162"/>
      <c r="AN24" s="169">
        <f t="shared" si="10"/>
        <v>45</v>
      </c>
      <c r="AO24" s="166">
        <f t="shared" si="11"/>
        <v>1.5</v>
      </c>
      <c r="AP24" s="64"/>
    </row>
    <row r="25" spans="1:42" x14ac:dyDescent="0.2">
      <c r="A25" s="138">
        <v>5</v>
      </c>
      <c r="B25" s="48" t="s">
        <v>20</v>
      </c>
      <c r="C25" s="180" t="s">
        <v>54</v>
      </c>
      <c r="D25" s="77">
        <v>25</v>
      </c>
      <c r="E25" s="49"/>
      <c r="F25" s="76"/>
      <c r="G25" s="76"/>
      <c r="H25" s="76"/>
      <c r="I25" s="76"/>
      <c r="J25" s="76"/>
      <c r="K25" s="76">
        <v>80</v>
      </c>
      <c r="L25" s="76"/>
      <c r="M25" s="76"/>
      <c r="N25" s="76"/>
      <c r="O25" s="76"/>
      <c r="P25" s="76"/>
      <c r="Q25" s="76">
        <v>20</v>
      </c>
      <c r="R25" s="76">
        <f t="shared" si="6"/>
        <v>105</v>
      </c>
      <c r="S25" s="76">
        <f t="shared" si="7"/>
        <v>125</v>
      </c>
      <c r="T25" s="53" t="s">
        <v>34</v>
      </c>
      <c r="U25" s="78">
        <v>5</v>
      </c>
      <c r="V25" s="49">
        <v>25</v>
      </c>
      <c r="W25" s="49"/>
      <c r="X25" s="49"/>
      <c r="Y25" s="49"/>
      <c r="Z25" s="49"/>
      <c r="AA25" s="49"/>
      <c r="AB25" s="49"/>
      <c r="AC25" s="49">
        <v>80</v>
      </c>
      <c r="AD25" s="76"/>
      <c r="AE25" s="76"/>
      <c r="AF25" s="76"/>
      <c r="AG25" s="76"/>
      <c r="AH25" s="76"/>
      <c r="AI25" s="76"/>
      <c r="AJ25" s="76">
        <f t="shared" si="8"/>
        <v>105</v>
      </c>
      <c r="AK25" s="76">
        <f t="shared" si="9"/>
        <v>105</v>
      </c>
      <c r="AL25" s="53" t="s">
        <v>32</v>
      </c>
      <c r="AM25" s="163">
        <v>3</v>
      </c>
      <c r="AN25" s="170">
        <f t="shared" si="10"/>
        <v>230</v>
      </c>
      <c r="AO25" s="167">
        <f t="shared" si="11"/>
        <v>8</v>
      </c>
      <c r="AP25" s="64"/>
    </row>
    <row r="26" spans="1:42" ht="25.5" x14ac:dyDescent="0.2">
      <c r="A26" s="138"/>
      <c r="B26" s="48" t="s">
        <v>20</v>
      </c>
      <c r="C26" s="225" t="s">
        <v>160</v>
      </c>
      <c r="D26" s="77">
        <v>50</v>
      </c>
      <c r="E26" s="49"/>
      <c r="F26" s="76"/>
      <c r="G26" s="76"/>
      <c r="H26" s="76"/>
      <c r="I26" s="76"/>
      <c r="J26" s="76"/>
      <c r="K26" s="76">
        <v>80</v>
      </c>
      <c r="L26" s="76"/>
      <c r="M26" s="76"/>
      <c r="N26" s="76"/>
      <c r="O26" s="76"/>
      <c r="P26" s="76"/>
      <c r="Q26" s="76">
        <v>20</v>
      </c>
      <c r="R26" s="76">
        <v>130</v>
      </c>
      <c r="S26" s="76">
        <v>150</v>
      </c>
      <c r="T26" s="53" t="s">
        <v>34</v>
      </c>
      <c r="U26" s="78">
        <v>5</v>
      </c>
      <c r="V26" s="49">
        <v>20</v>
      </c>
      <c r="W26" s="49"/>
      <c r="X26" s="49"/>
      <c r="Y26" s="49"/>
      <c r="Z26" s="49"/>
      <c r="AA26" s="49"/>
      <c r="AB26" s="49"/>
      <c r="AC26" s="49">
        <v>40</v>
      </c>
      <c r="AD26" s="76"/>
      <c r="AE26" s="76"/>
      <c r="AF26" s="76"/>
      <c r="AG26" s="76"/>
      <c r="AH26" s="76"/>
      <c r="AI26" s="76">
        <v>10</v>
      </c>
      <c r="AJ26" s="76">
        <v>60</v>
      </c>
      <c r="AK26" s="76">
        <v>70</v>
      </c>
      <c r="AL26" s="53" t="s">
        <v>32</v>
      </c>
      <c r="AM26" s="163">
        <v>2.5</v>
      </c>
      <c r="AN26" s="170">
        <v>220</v>
      </c>
      <c r="AO26" s="167">
        <f t="shared" si="11"/>
        <v>7.5</v>
      </c>
      <c r="AP26" s="64"/>
    </row>
    <row r="27" spans="1:42" x14ac:dyDescent="0.2">
      <c r="A27" s="138">
        <v>6</v>
      </c>
      <c r="B27" s="48" t="s">
        <v>20</v>
      </c>
      <c r="C27" s="181" t="s">
        <v>46</v>
      </c>
      <c r="D27" s="77">
        <v>50</v>
      </c>
      <c r="E27" s="49"/>
      <c r="F27" s="76"/>
      <c r="G27" s="76"/>
      <c r="H27" s="76"/>
      <c r="I27" s="76"/>
      <c r="J27" s="76"/>
      <c r="K27" s="76">
        <v>80</v>
      </c>
      <c r="L27" s="76"/>
      <c r="M27" s="76"/>
      <c r="N27" s="76"/>
      <c r="O27" s="76"/>
      <c r="P27" s="76"/>
      <c r="Q27" s="76">
        <v>30</v>
      </c>
      <c r="R27" s="76">
        <f t="shared" si="6"/>
        <v>130</v>
      </c>
      <c r="S27" s="76">
        <f t="shared" si="7"/>
        <v>160</v>
      </c>
      <c r="T27" s="53" t="s">
        <v>34</v>
      </c>
      <c r="U27" s="78">
        <v>5</v>
      </c>
      <c r="V27" s="49">
        <v>25</v>
      </c>
      <c r="W27" s="49"/>
      <c r="X27" s="49"/>
      <c r="Y27" s="49"/>
      <c r="Z27" s="49"/>
      <c r="AA27" s="49"/>
      <c r="AB27" s="49"/>
      <c r="AC27" s="49">
        <v>40</v>
      </c>
      <c r="AD27" s="76"/>
      <c r="AE27" s="76"/>
      <c r="AF27" s="76"/>
      <c r="AG27" s="76"/>
      <c r="AH27" s="76"/>
      <c r="AI27" s="76">
        <v>10</v>
      </c>
      <c r="AJ27" s="76">
        <f t="shared" si="8"/>
        <v>65</v>
      </c>
      <c r="AK27" s="76">
        <f t="shared" si="9"/>
        <v>75</v>
      </c>
      <c r="AL27" s="53" t="s">
        <v>32</v>
      </c>
      <c r="AM27" s="164">
        <v>3</v>
      </c>
      <c r="AN27" s="170">
        <f t="shared" si="10"/>
        <v>235</v>
      </c>
      <c r="AO27" s="167">
        <f t="shared" si="11"/>
        <v>8</v>
      </c>
      <c r="AP27" s="89"/>
    </row>
    <row r="28" spans="1:42" ht="27" customHeight="1" thickBot="1" x14ac:dyDescent="0.25">
      <c r="A28" s="139">
        <v>7</v>
      </c>
      <c r="B28" s="236" t="s">
        <v>20</v>
      </c>
      <c r="C28" s="182" t="s">
        <v>56</v>
      </c>
      <c r="D28" s="77">
        <v>30</v>
      </c>
      <c r="E28" s="49"/>
      <c r="F28" s="76"/>
      <c r="G28" s="76"/>
      <c r="H28" s="76"/>
      <c r="I28" s="76"/>
      <c r="J28" s="76"/>
      <c r="K28" s="87">
        <v>40</v>
      </c>
      <c r="L28" s="76"/>
      <c r="M28" s="76"/>
      <c r="N28" s="76"/>
      <c r="O28" s="76"/>
      <c r="P28" s="80"/>
      <c r="Q28" s="76">
        <v>20</v>
      </c>
      <c r="R28" s="76">
        <f t="shared" ref="R28" si="12">D28+E28+F28+G28+H28+I28+J28+K28+L28+M28+O28</f>
        <v>70</v>
      </c>
      <c r="S28" s="76">
        <f t="shared" ref="S28" si="13">SUM(D28:Q28)</f>
        <v>90</v>
      </c>
      <c r="T28" s="53" t="s">
        <v>34</v>
      </c>
      <c r="U28" s="78">
        <v>2.5</v>
      </c>
      <c r="V28" s="49"/>
      <c r="W28" s="49"/>
      <c r="X28" s="49"/>
      <c r="Y28" s="49"/>
      <c r="Z28" s="49"/>
      <c r="AA28" s="49"/>
      <c r="AB28" s="49"/>
      <c r="AC28" s="49">
        <v>40</v>
      </c>
      <c r="AD28" s="76"/>
      <c r="AE28" s="76"/>
      <c r="AF28" s="76"/>
      <c r="AG28" s="76"/>
      <c r="AH28" s="76"/>
      <c r="AI28" s="76"/>
      <c r="AJ28" s="76">
        <f t="shared" ref="AJ28" si="14">SUM(V28:AG28)</f>
        <v>40</v>
      </c>
      <c r="AK28" s="76">
        <f t="shared" ref="AK28" si="15">SUM(V28:AI28)</f>
        <v>40</v>
      </c>
      <c r="AL28" s="53" t="s">
        <v>34</v>
      </c>
      <c r="AM28" s="163">
        <v>1.5</v>
      </c>
      <c r="AN28" s="170">
        <f t="shared" ref="AN28" si="16">AK28+S28</f>
        <v>130</v>
      </c>
      <c r="AO28" s="167">
        <f t="shared" ref="AO28" si="17">SUM(U28,AM28)</f>
        <v>4</v>
      </c>
      <c r="AP28" s="89"/>
    </row>
    <row r="29" spans="1:42" ht="14.25" thickTop="1" thickBot="1" x14ac:dyDescent="0.25">
      <c r="A29" s="317" t="s">
        <v>154</v>
      </c>
      <c r="B29" s="318"/>
      <c r="C29" s="319"/>
      <c r="D29" s="299"/>
      <c r="E29" s="299"/>
      <c r="F29" s="299"/>
      <c r="G29" s="299"/>
      <c r="H29" s="299"/>
      <c r="I29" s="299"/>
      <c r="J29" s="299"/>
      <c r="K29" s="299"/>
      <c r="L29" s="299"/>
      <c r="M29" s="299"/>
      <c r="N29" s="299"/>
      <c r="O29" s="299"/>
      <c r="P29" s="299"/>
      <c r="Q29" s="299"/>
      <c r="R29" s="299"/>
      <c r="S29" s="299"/>
      <c r="T29" s="299"/>
      <c r="U29" s="299"/>
      <c r="V29" s="299"/>
      <c r="W29" s="299"/>
      <c r="X29" s="299"/>
      <c r="Y29" s="299"/>
      <c r="Z29" s="299"/>
      <c r="AA29" s="299"/>
      <c r="AB29" s="299"/>
      <c r="AC29" s="299"/>
      <c r="AD29" s="299"/>
      <c r="AE29" s="299"/>
      <c r="AF29" s="299"/>
      <c r="AG29" s="299"/>
      <c r="AH29" s="299"/>
      <c r="AI29" s="299"/>
      <c r="AJ29" s="299"/>
      <c r="AK29" s="299"/>
      <c r="AL29" s="299"/>
      <c r="AM29" s="299"/>
      <c r="AN29" s="299"/>
      <c r="AO29" s="300"/>
      <c r="AP29" s="64"/>
    </row>
    <row r="30" spans="1:42" ht="25.5" x14ac:dyDescent="0.2">
      <c r="A30" s="237">
        <v>8</v>
      </c>
      <c r="B30" s="238" t="s">
        <v>20</v>
      </c>
      <c r="C30" s="239" t="s">
        <v>120</v>
      </c>
      <c r="D30" s="49"/>
      <c r="E30" s="49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>
        <f t="shared" ref="R30:R32" si="18">D30+E30+F30+G30+H30+I30+J30+K30+L30+M30+O30</f>
        <v>0</v>
      </c>
      <c r="S30" s="76">
        <f t="shared" ref="S30:S32" si="19">SUM(D30:Q30)</f>
        <v>0</v>
      </c>
      <c r="T30" s="53"/>
      <c r="U30" s="78"/>
      <c r="V30" s="49"/>
      <c r="W30" s="49"/>
      <c r="X30" s="49"/>
      <c r="Y30" s="49"/>
      <c r="Z30" s="49"/>
      <c r="AA30" s="49"/>
      <c r="AB30" s="49"/>
      <c r="AC30" s="49"/>
      <c r="AD30" s="76"/>
      <c r="AE30" s="76"/>
      <c r="AF30" s="76"/>
      <c r="AG30" s="76"/>
      <c r="AH30" s="76">
        <v>160</v>
      </c>
      <c r="AI30" s="76"/>
      <c r="AJ30" s="76">
        <f t="shared" ref="AJ30:AJ32" si="20">SUM(V30:AG30)</f>
        <v>0</v>
      </c>
      <c r="AK30" s="76">
        <f t="shared" ref="AK30:AK32" si="21">SUM(V30:AI30)</f>
        <v>160</v>
      </c>
      <c r="AL30" s="53" t="s">
        <v>34</v>
      </c>
      <c r="AM30" s="163">
        <v>6</v>
      </c>
      <c r="AN30" s="170">
        <f t="shared" ref="AN30:AN32" si="22">AK30+S30</f>
        <v>160</v>
      </c>
      <c r="AO30" s="167">
        <f t="shared" ref="AO30:AO32" si="23">SUM(U30,AM30)</f>
        <v>6</v>
      </c>
      <c r="AP30" s="64"/>
    </row>
    <row r="31" spans="1:42" ht="34.5" customHeight="1" x14ac:dyDescent="0.2">
      <c r="A31" s="138">
        <v>9</v>
      </c>
      <c r="B31" s="48" t="s">
        <v>20</v>
      </c>
      <c r="C31" s="225" t="s">
        <v>121</v>
      </c>
      <c r="D31" s="49"/>
      <c r="E31" s="49"/>
      <c r="F31" s="76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>
        <f t="shared" si="18"/>
        <v>0</v>
      </c>
      <c r="S31" s="76">
        <f t="shared" si="19"/>
        <v>0</v>
      </c>
      <c r="T31" s="53"/>
      <c r="U31" s="78"/>
      <c r="V31" s="49"/>
      <c r="W31" s="49"/>
      <c r="X31" s="49"/>
      <c r="Y31" s="49"/>
      <c r="Z31" s="49"/>
      <c r="AA31" s="49"/>
      <c r="AB31" s="49"/>
      <c r="AC31" s="49"/>
      <c r="AD31" s="76"/>
      <c r="AE31" s="76"/>
      <c r="AF31" s="76"/>
      <c r="AG31" s="76"/>
      <c r="AH31" s="76">
        <v>160</v>
      </c>
      <c r="AI31" s="76"/>
      <c r="AJ31" s="76">
        <f t="shared" si="20"/>
        <v>0</v>
      </c>
      <c r="AK31" s="76">
        <f t="shared" si="21"/>
        <v>160</v>
      </c>
      <c r="AL31" s="53" t="s">
        <v>34</v>
      </c>
      <c r="AM31" s="163">
        <v>6</v>
      </c>
      <c r="AN31" s="170">
        <f t="shared" si="22"/>
        <v>160</v>
      </c>
      <c r="AO31" s="167">
        <f t="shared" si="23"/>
        <v>6</v>
      </c>
      <c r="AP31" s="64"/>
    </row>
    <row r="32" spans="1:42" ht="25.5" x14ac:dyDescent="0.2">
      <c r="A32" s="138">
        <v>10</v>
      </c>
      <c r="B32" s="48" t="s">
        <v>20</v>
      </c>
      <c r="C32" s="225" t="s">
        <v>122</v>
      </c>
      <c r="D32" s="49"/>
      <c r="E32" s="49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>
        <f t="shared" si="18"/>
        <v>0</v>
      </c>
      <c r="S32" s="76">
        <f t="shared" si="19"/>
        <v>0</v>
      </c>
      <c r="T32" s="53"/>
      <c r="U32" s="78"/>
      <c r="V32" s="49"/>
      <c r="W32" s="49"/>
      <c r="X32" s="49"/>
      <c r="Y32" s="49"/>
      <c r="Z32" s="49"/>
      <c r="AA32" s="49"/>
      <c r="AB32" s="49"/>
      <c r="AC32" s="49"/>
      <c r="AD32" s="76"/>
      <c r="AE32" s="76"/>
      <c r="AF32" s="76"/>
      <c r="AG32" s="76"/>
      <c r="AH32" s="76">
        <v>160</v>
      </c>
      <c r="AI32" s="76"/>
      <c r="AJ32" s="76">
        <f t="shared" si="20"/>
        <v>0</v>
      </c>
      <c r="AK32" s="76">
        <f t="shared" si="21"/>
        <v>160</v>
      </c>
      <c r="AL32" s="53" t="s">
        <v>34</v>
      </c>
      <c r="AM32" s="163">
        <v>6</v>
      </c>
      <c r="AN32" s="170">
        <f t="shared" si="22"/>
        <v>160</v>
      </c>
      <c r="AO32" s="167">
        <f t="shared" si="23"/>
        <v>6</v>
      </c>
      <c r="AP32" s="64"/>
    </row>
    <row r="33" spans="1:42" ht="26.25" thickBot="1" x14ac:dyDescent="0.25">
      <c r="A33" s="240">
        <v>11</v>
      </c>
      <c r="B33" s="241" t="s">
        <v>20</v>
      </c>
      <c r="C33" s="242" t="s">
        <v>123</v>
      </c>
      <c r="D33" s="49"/>
      <c r="E33" s="49"/>
      <c r="F33" s="76"/>
      <c r="G33" s="76"/>
      <c r="H33" s="76"/>
      <c r="I33" s="76"/>
      <c r="J33" s="76"/>
      <c r="K33" s="79"/>
      <c r="L33" s="76"/>
      <c r="M33" s="76"/>
      <c r="N33" s="76"/>
      <c r="O33" s="76"/>
      <c r="P33" s="244">
        <v>80</v>
      </c>
      <c r="Q33" s="76"/>
      <c r="R33" s="76">
        <f t="shared" si="6"/>
        <v>0</v>
      </c>
      <c r="S33" s="76">
        <f t="shared" si="7"/>
        <v>80</v>
      </c>
      <c r="T33" s="53" t="s">
        <v>34</v>
      </c>
      <c r="U33" s="78">
        <v>3</v>
      </c>
      <c r="V33" s="49"/>
      <c r="W33" s="49"/>
      <c r="X33" s="49"/>
      <c r="Y33" s="49"/>
      <c r="Z33" s="49"/>
      <c r="AA33" s="49"/>
      <c r="AB33" s="49"/>
      <c r="AC33" s="49"/>
      <c r="AD33" s="76"/>
      <c r="AE33" s="76"/>
      <c r="AF33" s="76"/>
      <c r="AG33" s="76"/>
      <c r="AH33" s="76"/>
      <c r="AI33" s="76"/>
      <c r="AJ33" s="76">
        <f t="shared" si="8"/>
        <v>0</v>
      </c>
      <c r="AK33" s="76">
        <f t="shared" si="9"/>
        <v>0</v>
      </c>
      <c r="AL33" s="53"/>
      <c r="AM33" s="163"/>
      <c r="AN33" s="170"/>
      <c r="AO33" s="167"/>
      <c r="AP33" s="64"/>
    </row>
    <row r="34" spans="1:42" ht="13.5" thickBot="1" x14ac:dyDescent="0.25">
      <c r="A34" s="314" t="s">
        <v>2</v>
      </c>
      <c r="B34" s="315"/>
      <c r="C34" s="316"/>
      <c r="D34" s="81">
        <f t="shared" ref="D34:L34" si="24">SUM(D21:D33)</f>
        <v>175</v>
      </c>
      <c r="E34" s="82">
        <f t="shared" si="24"/>
        <v>0</v>
      </c>
      <c r="F34" s="82">
        <f t="shared" si="24"/>
        <v>10</v>
      </c>
      <c r="G34" s="82">
        <f t="shared" si="24"/>
        <v>0</v>
      </c>
      <c r="H34" s="82">
        <f t="shared" si="24"/>
        <v>10</v>
      </c>
      <c r="I34" s="82">
        <f t="shared" si="24"/>
        <v>0</v>
      </c>
      <c r="J34" s="82">
        <f t="shared" si="24"/>
        <v>0</v>
      </c>
      <c r="K34" s="82">
        <f t="shared" si="24"/>
        <v>280</v>
      </c>
      <c r="L34" s="82">
        <f t="shared" si="24"/>
        <v>0</v>
      </c>
      <c r="M34" s="82">
        <f>SUM(M19:M33)</f>
        <v>30</v>
      </c>
      <c r="N34" s="82">
        <f>SUM(N21:N33)</f>
        <v>0</v>
      </c>
      <c r="O34" s="82">
        <f>SUM(O21:O33)</f>
        <v>0</v>
      </c>
      <c r="P34" s="243">
        <f>SUM(P21:P33)</f>
        <v>80</v>
      </c>
      <c r="Q34" s="82">
        <f>SUM(Q21:Q33)</f>
        <v>95</v>
      </c>
      <c r="R34" s="82">
        <f>SUM(R19:R33)</f>
        <v>505</v>
      </c>
      <c r="S34" s="82">
        <f>SUM(S19:S33)</f>
        <v>680</v>
      </c>
      <c r="T34" s="82"/>
      <c r="U34" s="83">
        <f>SUM(U19:U33)</f>
        <v>23</v>
      </c>
      <c r="V34" s="81">
        <f t="shared" ref="V34:AD34" si="25">SUM(V21:V33)</f>
        <v>95</v>
      </c>
      <c r="W34" s="82">
        <f t="shared" si="25"/>
        <v>0</v>
      </c>
      <c r="X34" s="82">
        <f t="shared" si="25"/>
        <v>10</v>
      </c>
      <c r="Y34" s="82">
        <f t="shared" si="25"/>
        <v>0</v>
      </c>
      <c r="Z34" s="82">
        <f t="shared" si="25"/>
        <v>0</v>
      </c>
      <c r="AA34" s="82">
        <f t="shared" si="25"/>
        <v>0</v>
      </c>
      <c r="AB34" s="82">
        <f t="shared" si="25"/>
        <v>0</v>
      </c>
      <c r="AC34" s="82">
        <f t="shared" si="25"/>
        <v>220</v>
      </c>
      <c r="AD34" s="82">
        <f t="shared" si="25"/>
        <v>0</v>
      </c>
      <c r="AE34" s="82">
        <f>SUM(AE19:AE33)</f>
        <v>30</v>
      </c>
      <c r="AF34" s="82">
        <f>SUM(AF21:AF33)</f>
        <v>0</v>
      </c>
      <c r="AG34" s="82">
        <f>SUM(AG21:AG33)</f>
        <v>0</v>
      </c>
      <c r="AH34" s="82">
        <f>SUM(AH21:AH33)</f>
        <v>480</v>
      </c>
      <c r="AI34" s="82">
        <f>SUM(AI21:AI33)</f>
        <v>65</v>
      </c>
      <c r="AJ34" s="82">
        <f>SUM(AJ19:AJ33)</f>
        <v>355</v>
      </c>
      <c r="AK34" s="82">
        <f>SUM(AK19:AK33)</f>
        <v>900</v>
      </c>
      <c r="AL34" s="82"/>
      <c r="AM34" s="165">
        <f>SUM(AM19:AM33)</f>
        <v>32.5</v>
      </c>
      <c r="AN34" s="171">
        <f>SUM(S34,AK34)</f>
        <v>1580</v>
      </c>
      <c r="AO34" s="168">
        <f t="shared" si="11"/>
        <v>55.5</v>
      </c>
    </row>
    <row r="38" spans="1:42" x14ac:dyDescent="0.2">
      <c r="C38" s="93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64"/>
      <c r="P38" s="29"/>
      <c r="Q38" s="29"/>
      <c r="R38" s="29"/>
      <c r="S38" s="29"/>
      <c r="T38" s="29"/>
      <c r="U38" s="30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</row>
    <row r="39" spans="1:42" x14ac:dyDescent="0.2">
      <c r="C39" s="66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64" t="s">
        <v>150</v>
      </c>
      <c r="O39" s="29"/>
      <c r="P39" s="29"/>
      <c r="Q39" s="29"/>
      <c r="R39" s="29"/>
      <c r="S39" s="29"/>
      <c r="T39" s="29"/>
      <c r="U39" s="30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1" t="s">
        <v>159</v>
      </c>
      <c r="AG39" s="312"/>
      <c r="AH39" s="312"/>
      <c r="AI39" s="312"/>
      <c r="AJ39" s="312"/>
      <c r="AK39" s="312"/>
      <c r="AL39" s="312"/>
    </row>
    <row r="40" spans="1:42" x14ac:dyDescent="0.2">
      <c r="C40" s="232" t="s">
        <v>5</v>
      </c>
      <c r="D40" s="29"/>
      <c r="E40" s="29"/>
      <c r="F40" s="29"/>
      <c r="G40" s="29"/>
      <c r="H40" s="29"/>
      <c r="I40" s="29"/>
      <c r="J40" s="29"/>
      <c r="K40" s="29"/>
      <c r="L40" s="29"/>
      <c r="M40" s="46"/>
      <c r="N40" s="29"/>
      <c r="O40" s="233" t="s">
        <v>139</v>
      </c>
      <c r="P40" s="65"/>
      <c r="Q40" s="65"/>
      <c r="R40" s="65"/>
      <c r="S40" s="65"/>
      <c r="T40" s="65"/>
      <c r="U40" s="65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74" t="s">
        <v>3</v>
      </c>
      <c r="AG40" s="313"/>
      <c r="AH40" s="313"/>
      <c r="AI40" s="313"/>
      <c r="AJ40" s="313"/>
      <c r="AK40" s="313"/>
      <c r="AL40" s="313"/>
    </row>
  </sheetData>
  <mergeCells count="22">
    <mergeCell ref="A23:C23"/>
    <mergeCell ref="D23:AO23"/>
    <mergeCell ref="AF39:AL39"/>
    <mergeCell ref="AF40:AL40"/>
    <mergeCell ref="A34:C34"/>
    <mergeCell ref="A29:C29"/>
    <mergeCell ref="D29:AO29"/>
    <mergeCell ref="A18:C18"/>
    <mergeCell ref="D18:AO18"/>
    <mergeCell ref="A20:C20"/>
    <mergeCell ref="AI2:AM2"/>
    <mergeCell ref="AI4:AM4"/>
    <mergeCell ref="A6:AO6"/>
    <mergeCell ref="N7:V7"/>
    <mergeCell ref="A16:A17"/>
    <mergeCell ref="B16:B17"/>
    <mergeCell ref="C16:C17"/>
    <mergeCell ref="D16:U16"/>
    <mergeCell ref="V16:AM16"/>
    <mergeCell ref="AN16:AN17"/>
    <mergeCell ref="AO16:AO17"/>
    <mergeCell ref="D20:AO20"/>
  </mergeCells>
  <conditionalFormatting sqref="D21:AO22 D23 D33:AO34 D24:AO27">
    <cfRule type="cellIs" dxfId="19" priority="7" stopIfTrue="1" operator="equal">
      <formula>0</formula>
    </cfRule>
  </conditionalFormatting>
  <conditionalFormatting sqref="D19:AO19 D20">
    <cfRule type="cellIs" dxfId="18" priority="6" stopIfTrue="1" operator="equal">
      <formula>0</formula>
    </cfRule>
  </conditionalFormatting>
  <conditionalFormatting sqref="D29">
    <cfRule type="cellIs" dxfId="17" priority="5" stopIfTrue="1" operator="equal">
      <formula>0</formula>
    </cfRule>
  </conditionalFormatting>
  <conditionalFormatting sqref="D30:AO30">
    <cfRule type="cellIs" dxfId="16" priority="3" stopIfTrue="1" operator="equal">
      <formula>0</formula>
    </cfRule>
  </conditionalFormatting>
  <conditionalFormatting sqref="D28:AO28">
    <cfRule type="cellIs" dxfId="15" priority="4" stopIfTrue="1" operator="equal">
      <formula>0</formula>
    </cfRule>
  </conditionalFormatting>
  <conditionalFormatting sqref="D31:AO31">
    <cfRule type="cellIs" dxfId="14" priority="2" stopIfTrue="1" operator="equal">
      <formula>0</formula>
    </cfRule>
  </conditionalFormatting>
  <conditionalFormatting sqref="D32:AO32">
    <cfRule type="cellIs" dxfId="13" priority="1" stopIfTrue="1" operator="equal">
      <formula>0</formula>
    </cfRule>
  </conditionalFormatting>
  <dataValidations count="1">
    <dataValidation type="list" allowBlank="1" showInputMessage="1" showErrorMessage="1" sqref="B19 B21:B22 B30:B34 B24:B28" xr:uid="{00000000-0002-0000-0100-000000000000}">
      <formula1>RodzajeZajec</formula1>
    </dataValidation>
  </dataValidations>
  <pageMargins left="0.7" right="0.7" top="0.75" bottom="0.75" header="0.3" footer="0.3"/>
  <pageSetup paperSize="9" scale="38" orientation="landscape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46"/>
  <sheetViews>
    <sheetView showGridLines="0" zoomScale="65" zoomScaleNormal="65" workbookViewId="0">
      <selection activeCell="O11" sqref="O11"/>
    </sheetView>
  </sheetViews>
  <sheetFormatPr defaultColWidth="9.140625" defaultRowHeight="12.75" x14ac:dyDescent="0.2"/>
  <cols>
    <col min="1" max="1" width="4.42578125" style="3" customWidth="1"/>
    <col min="2" max="2" width="13.42578125" style="3" customWidth="1"/>
    <col min="3" max="3" width="36.42578125" style="11" customWidth="1"/>
    <col min="4" max="10" width="7.42578125" style="3" customWidth="1"/>
    <col min="11" max="11" width="7.42578125" style="11" customWidth="1"/>
    <col min="12" max="15" width="7.42578125" style="3" customWidth="1"/>
    <col min="16" max="21" width="7.42578125" style="11" customWidth="1"/>
    <col min="22" max="41" width="7.42578125" style="3" customWidth="1"/>
    <col min="42" max="256" width="8.7109375" style="3" customWidth="1"/>
    <col min="257" max="16384" width="9.140625" style="3"/>
  </cols>
  <sheetData>
    <row r="1" spans="1:41" ht="15" customHeight="1" x14ac:dyDescent="0.2">
      <c r="A1" s="1"/>
      <c r="B1" s="1"/>
      <c r="C1" s="9"/>
      <c r="D1" s="1"/>
      <c r="E1" s="1"/>
      <c r="F1" s="1"/>
      <c r="G1" s="1"/>
      <c r="H1" s="1"/>
      <c r="I1" s="1"/>
      <c r="J1" s="1"/>
      <c r="K1" s="9"/>
      <c r="L1" s="1"/>
      <c r="M1" s="1"/>
      <c r="N1" s="1"/>
      <c r="O1" s="1"/>
      <c r="P1" s="9"/>
      <c r="Q1" s="9"/>
      <c r="R1" s="9"/>
      <c r="S1" s="9"/>
      <c r="T1" s="9"/>
      <c r="U1" s="12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6"/>
      <c r="AK1" s="26"/>
      <c r="AL1" s="26"/>
      <c r="AM1" s="91"/>
      <c r="AN1" s="26"/>
      <c r="AO1" s="26"/>
    </row>
    <row r="2" spans="1:41" ht="15" customHeight="1" x14ac:dyDescent="0.2">
      <c r="A2" s="1"/>
      <c r="B2" s="1"/>
      <c r="C2" s="9"/>
      <c r="D2" s="1"/>
      <c r="E2" s="1"/>
      <c r="F2" s="1"/>
      <c r="G2" s="1"/>
      <c r="H2" s="1"/>
      <c r="I2" s="1"/>
      <c r="J2" s="1"/>
      <c r="K2" s="9"/>
      <c r="L2" s="1"/>
      <c r="M2" s="1"/>
      <c r="N2" s="1"/>
      <c r="O2" s="1"/>
      <c r="P2" s="9"/>
      <c r="Q2" s="9"/>
      <c r="R2" s="9"/>
      <c r="S2" s="9"/>
      <c r="T2" s="9"/>
      <c r="U2" s="12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87"/>
      <c r="AK2" s="288"/>
      <c r="AL2" s="288"/>
      <c r="AM2" s="288"/>
      <c r="AN2" s="288"/>
      <c r="AO2" s="26"/>
    </row>
    <row r="3" spans="1:41" ht="15" customHeight="1" x14ac:dyDescent="0.2">
      <c r="A3" s="1"/>
      <c r="B3" s="1"/>
      <c r="C3" s="9"/>
      <c r="D3" s="1"/>
      <c r="E3" s="1"/>
      <c r="F3" s="1"/>
      <c r="G3" s="1"/>
      <c r="H3" s="1"/>
      <c r="I3" s="1"/>
      <c r="J3" s="1"/>
      <c r="K3" s="9"/>
      <c r="L3" s="1"/>
      <c r="M3" s="1"/>
      <c r="N3" s="1"/>
      <c r="O3" s="1"/>
      <c r="P3" s="9"/>
      <c r="Q3" s="9"/>
      <c r="R3" s="9"/>
      <c r="S3" s="9"/>
      <c r="T3" s="9"/>
      <c r="U3" s="12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26"/>
      <c r="AK3" s="26"/>
      <c r="AL3" s="26"/>
      <c r="AM3" s="91"/>
      <c r="AN3" s="26"/>
      <c r="AO3" s="26"/>
    </row>
    <row r="4" spans="1:41" ht="15" customHeight="1" x14ac:dyDescent="0.2">
      <c r="A4" s="1"/>
      <c r="B4" s="1"/>
      <c r="C4" s="9"/>
      <c r="D4" s="1"/>
      <c r="E4" s="1"/>
      <c r="F4" s="1"/>
      <c r="G4" s="1"/>
      <c r="H4" s="1"/>
      <c r="I4" s="1"/>
      <c r="J4" s="1"/>
      <c r="K4" s="9"/>
      <c r="L4" s="1"/>
      <c r="M4" s="1"/>
      <c r="N4" s="1"/>
      <c r="O4" s="1"/>
      <c r="P4" s="9"/>
      <c r="Q4" s="9"/>
      <c r="R4" s="9"/>
      <c r="S4" s="9"/>
      <c r="T4" s="9"/>
      <c r="U4" s="12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287"/>
      <c r="AK4" s="288"/>
      <c r="AL4" s="288"/>
      <c r="AM4" s="288"/>
      <c r="AN4" s="288"/>
      <c r="AO4" s="26"/>
    </row>
    <row r="5" spans="1:41" ht="15" customHeight="1" x14ac:dyDescent="0.2">
      <c r="A5" s="1"/>
      <c r="B5" s="1"/>
      <c r="C5" s="9"/>
      <c r="D5" s="1"/>
      <c r="E5" s="1"/>
      <c r="F5" s="1"/>
      <c r="G5" s="1"/>
      <c r="H5" s="1"/>
      <c r="I5" s="1"/>
      <c r="J5" s="1"/>
      <c r="K5" s="9"/>
      <c r="L5" s="1"/>
      <c r="M5" s="1"/>
      <c r="N5" s="1"/>
      <c r="O5" s="1"/>
      <c r="P5" s="9"/>
      <c r="Q5" s="9"/>
      <c r="R5" s="9"/>
      <c r="S5" s="9"/>
      <c r="T5" s="9"/>
      <c r="U5" s="12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26"/>
      <c r="AK5" s="26"/>
      <c r="AL5" s="26"/>
      <c r="AM5" s="91"/>
      <c r="AN5" s="26"/>
      <c r="AO5" s="26"/>
    </row>
    <row r="6" spans="1:41" ht="15" customHeight="1" x14ac:dyDescent="0.2">
      <c r="A6" s="321" t="s">
        <v>141</v>
      </c>
      <c r="B6" s="321"/>
      <c r="C6" s="321"/>
      <c r="D6" s="321"/>
      <c r="E6" s="321"/>
      <c r="F6" s="321"/>
      <c r="G6" s="321"/>
      <c r="H6" s="321"/>
      <c r="I6" s="321"/>
      <c r="J6" s="321"/>
      <c r="K6" s="321"/>
      <c r="L6" s="321"/>
      <c r="M6" s="321"/>
      <c r="N6" s="321"/>
      <c r="O6" s="321"/>
      <c r="P6" s="321"/>
      <c r="Q6" s="321"/>
      <c r="R6" s="321"/>
      <c r="S6" s="321"/>
      <c r="T6" s="321"/>
      <c r="U6" s="321"/>
      <c r="V6" s="321"/>
      <c r="W6" s="321"/>
      <c r="X6" s="321"/>
      <c r="Y6" s="321"/>
      <c r="Z6" s="321"/>
      <c r="AA6" s="321"/>
      <c r="AB6" s="321"/>
      <c r="AC6" s="321"/>
      <c r="AD6" s="321"/>
      <c r="AE6" s="321"/>
      <c r="AF6" s="321"/>
      <c r="AG6" s="321"/>
      <c r="AH6" s="321"/>
      <c r="AI6" s="321"/>
      <c r="AJ6" s="321"/>
      <c r="AK6" s="321"/>
      <c r="AL6" s="321"/>
      <c r="AM6" s="321"/>
      <c r="AN6" s="321"/>
      <c r="AO6" s="321"/>
    </row>
    <row r="7" spans="1:41" ht="15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90"/>
      <c r="S7" s="4"/>
      <c r="T7" s="4"/>
      <c r="U7" s="5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5"/>
      <c r="AN7" s="4"/>
      <c r="AO7" s="4"/>
    </row>
    <row r="8" spans="1:41" ht="15" customHeight="1" x14ac:dyDescent="0.2">
      <c r="A8" s="1"/>
      <c r="B8" s="1"/>
      <c r="C8" s="9"/>
      <c r="D8" s="1"/>
      <c r="E8" s="1"/>
      <c r="F8" s="1"/>
      <c r="G8" s="1"/>
      <c r="H8" s="1"/>
      <c r="I8" s="1"/>
      <c r="J8" s="1"/>
      <c r="K8" s="9"/>
      <c r="L8" s="1"/>
      <c r="M8" s="1"/>
      <c r="N8" s="1"/>
      <c r="O8" s="1"/>
      <c r="P8" s="9"/>
      <c r="Q8" s="9"/>
      <c r="R8" s="9"/>
      <c r="S8" s="9"/>
      <c r="T8" s="9"/>
      <c r="U8" s="12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2"/>
      <c r="AN8" s="1"/>
      <c r="AO8" s="1"/>
    </row>
    <row r="9" spans="1:41" ht="15" customHeight="1" x14ac:dyDescent="0.25">
      <c r="A9" s="34" t="s">
        <v>163</v>
      </c>
      <c r="B9" s="6"/>
      <c r="C9" s="10"/>
      <c r="D9" s="6"/>
      <c r="E9" s="6"/>
      <c r="F9" s="6"/>
      <c r="G9" s="6"/>
      <c r="H9" s="6"/>
      <c r="I9" s="6"/>
      <c r="J9" s="6"/>
      <c r="K9" s="10"/>
      <c r="L9" s="6"/>
      <c r="M9" s="6"/>
      <c r="N9" s="6"/>
      <c r="O9" s="34" t="s">
        <v>151</v>
      </c>
      <c r="P9" s="10"/>
      <c r="Q9" s="10"/>
      <c r="R9" s="10"/>
      <c r="S9" s="10"/>
      <c r="T9" s="10"/>
      <c r="U9" s="13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7"/>
      <c r="AN9" s="6"/>
      <c r="AO9" s="6"/>
    </row>
    <row r="10" spans="1:41" ht="15" customHeight="1" x14ac:dyDescent="0.25">
      <c r="A10" s="6" t="s">
        <v>148</v>
      </c>
      <c r="B10" s="6"/>
      <c r="C10" s="10"/>
      <c r="D10" s="6"/>
      <c r="E10" s="6"/>
      <c r="F10" s="6"/>
      <c r="G10" s="6"/>
      <c r="H10" s="6"/>
      <c r="I10" s="6"/>
      <c r="J10" s="6"/>
      <c r="K10" s="10"/>
      <c r="L10" s="6"/>
      <c r="M10" s="6"/>
      <c r="N10" s="6"/>
      <c r="O10" s="34" t="s">
        <v>161</v>
      </c>
      <c r="P10" s="10"/>
      <c r="Q10" s="10"/>
      <c r="R10" s="10"/>
      <c r="S10" s="10"/>
      <c r="T10" s="10"/>
      <c r="U10" s="13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7"/>
      <c r="AN10" s="6"/>
      <c r="AO10" s="6"/>
    </row>
    <row r="11" spans="1:41" ht="15" customHeight="1" x14ac:dyDescent="0.25">
      <c r="A11" s="6" t="s">
        <v>57</v>
      </c>
      <c r="B11" s="6"/>
      <c r="C11" s="10"/>
      <c r="D11" s="6"/>
      <c r="E11" s="6"/>
      <c r="F11" s="6"/>
      <c r="G11" s="6"/>
      <c r="H11" s="6"/>
      <c r="I11" s="6"/>
      <c r="J11" s="6"/>
      <c r="K11" s="10"/>
      <c r="L11" s="6"/>
      <c r="M11" s="6"/>
      <c r="N11" s="6"/>
      <c r="O11" s="335" t="s">
        <v>164</v>
      </c>
      <c r="P11" s="10"/>
      <c r="Q11" s="10"/>
      <c r="R11" s="10"/>
      <c r="S11" s="10"/>
      <c r="T11" s="10"/>
      <c r="U11" s="13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7"/>
      <c r="AN11" s="6"/>
      <c r="AO11" s="6"/>
    </row>
    <row r="12" spans="1:41" ht="15" customHeight="1" x14ac:dyDescent="0.25">
      <c r="A12" s="6" t="s">
        <v>30</v>
      </c>
      <c r="B12" s="6"/>
      <c r="C12" s="10"/>
      <c r="D12" s="6"/>
      <c r="E12" s="6"/>
      <c r="F12" s="6"/>
      <c r="G12" s="6"/>
      <c r="H12" s="6"/>
      <c r="I12" s="6"/>
      <c r="J12" s="6"/>
      <c r="K12" s="10"/>
      <c r="L12" s="6"/>
      <c r="M12" s="6"/>
      <c r="N12" s="6"/>
      <c r="O12" s="6"/>
      <c r="P12" s="10"/>
      <c r="Q12" s="10"/>
      <c r="R12" s="10"/>
      <c r="S12" s="10"/>
      <c r="T12" s="10"/>
      <c r="U12" s="13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7"/>
      <c r="AN12" s="6"/>
      <c r="AO12" s="6"/>
    </row>
    <row r="13" spans="1:41" ht="15" customHeight="1" x14ac:dyDescent="0.25">
      <c r="A13" s="8" t="s">
        <v>147</v>
      </c>
      <c r="B13" s="1"/>
      <c r="C13" s="92"/>
      <c r="D13" s="1"/>
      <c r="E13" s="1"/>
      <c r="F13" s="1"/>
      <c r="G13" s="1"/>
      <c r="H13" s="1"/>
      <c r="I13" s="1"/>
      <c r="J13" s="1"/>
      <c r="K13" s="9"/>
      <c r="L13" s="1"/>
      <c r="M13" s="1"/>
      <c r="N13" s="1"/>
      <c r="O13" s="1"/>
      <c r="P13" s="9"/>
      <c r="Q13" s="9"/>
      <c r="R13" s="9"/>
      <c r="S13" s="9"/>
      <c r="T13" s="9"/>
      <c r="U13" s="12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2"/>
      <c r="AN13" s="1"/>
      <c r="AO13" s="1"/>
    </row>
    <row r="14" spans="1:41" ht="15" customHeight="1" x14ac:dyDescent="0.2">
      <c r="A14" s="1"/>
      <c r="B14" s="1"/>
      <c r="C14" s="9"/>
      <c r="D14" s="1"/>
      <c r="E14" s="1"/>
      <c r="F14" s="1"/>
      <c r="G14" s="1"/>
      <c r="H14" s="1"/>
      <c r="I14" s="1"/>
      <c r="J14" s="1"/>
      <c r="K14" s="9"/>
      <c r="L14" s="1"/>
      <c r="M14" s="1"/>
      <c r="N14" s="1"/>
      <c r="O14" s="1"/>
      <c r="P14" s="9"/>
      <c r="Q14" s="9"/>
      <c r="R14" s="9"/>
      <c r="S14" s="9"/>
      <c r="T14" s="9"/>
      <c r="U14" s="12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2"/>
      <c r="AN14" s="1"/>
      <c r="AO14" s="1"/>
    </row>
    <row r="15" spans="1:41" ht="15" customHeight="1" thickBot="1" x14ac:dyDescent="0.25">
      <c r="A15" s="1"/>
      <c r="B15" s="1"/>
      <c r="C15" s="9"/>
      <c r="D15" s="1"/>
      <c r="E15" s="1"/>
      <c r="F15" s="1"/>
      <c r="G15" s="1"/>
      <c r="H15" s="1"/>
      <c r="I15" s="1"/>
      <c r="J15" s="1"/>
      <c r="K15" s="9"/>
      <c r="L15" s="1"/>
      <c r="M15" s="1"/>
      <c r="N15" s="1"/>
      <c r="O15" s="1"/>
      <c r="P15" s="9"/>
      <c r="Q15" s="9"/>
      <c r="R15" s="9"/>
      <c r="S15" s="9"/>
      <c r="T15" s="9"/>
      <c r="U15" s="12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2"/>
      <c r="AN15" s="1"/>
      <c r="AO15" s="1"/>
    </row>
    <row r="16" spans="1:41" ht="13.5" thickBot="1" x14ac:dyDescent="0.25">
      <c r="A16" s="275" t="s">
        <v>4</v>
      </c>
      <c r="B16" s="293" t="s">
        <v>25</v>
      </c>
      <c r="C16" s="277" t="s">
        <v>26</v>
      </c>
      <c r="D16" s="282" t="s">
        <v>7</v>
      </c>
      <c r="E16" s="283"/>
      <c r="F16" s="283"/>
      <c r="G16" s="283"/>
      <c r="H16" s="283"/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2" t="s">
        <v>8</v>
      </c>
      <c r="W16" s="283"/>
      <c r="X16" s="283"/>
      <c r="Y16" s="283"/>
      <c r="Z16" s="283"/>
      <c r="AA16" s="283"/>
      <c r="AB16" s="283"/>
      <c r="AC16" s="283"/>
      <c r="AD16" s="283"/>
      <c r="AE16" s="283"/>
      <c r="AF16" s="283"/>
      <c r="AG16" s="283"/>
      <c r="AH16" s="283"/>
      <c r="AI16" s="283"/>
      <c r="AJ16" s="283"/>
      <c r="AK16" s="283"/>
      <c r="AL16" s="283"/>
      <c r="AM16" s="283"/>
      <c r="AN16" s="289" t="s">
        <v>9</v>
      </c>
      <c r="AO16" s="279" t="s">
        <v>27</v>
      </c>
    </row>
    <row r="17" spans="1:42" ht="234.75" thickBot="1" x14ac:dyDescent="0.25">
      <c r="A17" s="276"/>
      <c r="B17" s="294"/>
      <c r="C17" s="278"/>
      <c r="D17" s="98" t="s">
        <v>10</v>
      </c>
      <c r="E17" s="99" t="s">
        <v>11</v>
      </c>
      <c r="F17" s="100" t="s">
        <v>12</v>
      </c>
      <c r="G17" s="100" t="s">
        <v>13</v>
      </c>
      <c r="H17" s="100" t="s">
        <v>14</v>
      </c>
      <c r="I17" s="100" t="s">
        <v>15</v>
      </c>
      <c r="J17" s="100" t="s">
        <v>16</v>
      </c>
      <c r="K17" s="100" t="s">
        <v>22</v>
      </c>
      <c r="L17" s="100" t="s">
        <v>23</v>
      </c>
      <c r="M17" s="100" t="s">
        <v>17</v>
      </c>
      <c r="N17" s="100" t="s">
        <v>21</v>
      </c>
      <c r="O17" s="100" t="s">
        <v>145</v>
      </c>
      <c r="P17" s="100" t="s">
        <v>18</v>
      </c>
      <c r="Q17" s="100" t="s">
        <v>0</v>
      </c>
      <c r="R17" s="100" t="s">
        <v>19</v>
      </c>
      <c r="S17" s="100" t="s">
        <v>6</v>
      </c>
      <c r="T17" s="100" t="s">
        <v>1</v>
      </c>
      <c r="U17" s="101" t="s">
        <v>28</v>
      </c>
      <c r="V17" s="98" t="s">
        <v>10</v>
      </c>
      <c r="W17" s="100" t="s">
        <v>11</v>
      </c>
      <c r="X17" s="100" t="s">
        <v>12</v>
      </c>
      <c r="Y17" s="100" t="s">
        <v>13</v>
      </c>
      <c r="Z17" s="99" t="s">
        <v>14</v>
      </c>
      <c r="AA17" s="99" t="s">
        <v>15</v>
      </c>
      <c r="AB17" s="99" t="s">
        <v>16</v>
      </c>
      <c r="AC17" s="100" t="s">
        <v>24</v>
      </c>
      <c r="AD17" s="100" t="s">
        <v>23</v>
      </c>
      <c r="AE17" s="100" t="s">
        <v>17</v>
      </c>
      <c r="AF17" s="100" t="s">
        <v>21</v>
      </c>
      <c r="AG17" s="100" t="s">
        <v>145</v>
      </c>
      <c r="AH17" s="100" t="s">
        <v>18</v>
      </c>
      <c r="AI17" s="100" t="s">
        <v>0</v>
      </c>
      <c r="AJ17" s="100" t="s">
        <v>19</v>
      </c>
      <c r="AK17" s="100" t="s">
        <v>6</v>
      </c>
      <c r="AL17" s="100" t="s">
        <v>1</v>
      </c>
      <c r="AM17" s="102" t="s">
        <v>28</v>
      </c>
      <c r="AN17" s="290"/>
      <c r="AO17" s="280"/>
    </row>
    <row r="18" spans="1:42" ht="18" customHeight="1" thickTop="1" thickBot="1" x14ac:dyDescent="0.25">
      <c r="A18" s="320" t="s">
        <v>152</v>
      </c>
      <c r="B18" s="320"/>
      <c r="C18" s="320"/>
      <c r="D18" s="295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296"/>
      <c r="AH18" s="296"/>
      <c r="AI18" s="296"/>
      <c r="AJ18" s="296"/>
      <c r="AK18" s="296"/>
      <c r="AL18" s="296"/>
      <c r="AM18" s="296"/>
      <c r="AN18" s="296"/>
      <c r="AO18" s="297"/>
    </row>
    <row r="19" spans="1:42" ht="14.25" thickTop="1" thickBot="1" x14ac:dyDescent="0.25">
      <c r="A19" s="183">
        <v>1</v>
      </c>
      <c r="B19" s="198" t="s">
        <v>20</v>
      </c>
      <c r="C19" s="227" t="s">
        <v>47</v>
      </c>
      <c r="D19" s="147"/>
      <c r="E19" s="187"/>
      <c r="F19" s="188"/>
      <c r="G19" s="188"/>
      <c r="H19" s="188"/>
      <c r="I19" s="188"/>
      <c r="J19" s="188"/>
      <c r="K19" s="189"/>
      <c r="L19" s="188"/>
      <c r="M19" s="188">
        <v>30</v>
      </c>
      <c r="N19" s="188"/>
      <c r="O19" s="188"/>
      <c r="P19" s="189"/>
      <c r="Q19" s="189"/>
      <c r="R19" s="189">
        <f t="shared" ref="R19" si="0">D19+E19+F19+G19+H19+I19+J19+K19+L19+M19+O19</f>
        <v>30</v>
      </c>
      <c r="S19" s="189">
        <f>SUM(D19:Q19)</f>
        <v>30</v>
      </c>
      <c r="T19" s="190" t="s">
        <v>34</v>
      </c>
      <c r="U19" s="191">
        <v>1.5</v>
      </c>
      <c r="V19" s="187"/>
      <c r="W19" s="187"/>
      <c r="X19" s="187"/>
      <c r="Y19" s="187"/>
      <c r="Z19" s="187"/>
      <c r="AA19" s="187"/>
      <c r="AB19" s="187"/>
      <c r="AC19" s="187"/>
      <c r="AD19" s="188"/>
      <c r="AE19" s="188">
        <v>30</v>
      </c>
      <c r="AF19" s="188"/>
      <c r="AG19" s="188"/>
      <c r="AH19" s="188"/>
      <c r="AI19" s="188"/>
      <c r="AJ19" s="188">
        <v>30</v>
      </c>
      <c r="AK19" s="188">
        <f>SUM(V19:AI19)</f>
        <v>30</v>
      </c>
      <c r="AL19" s="192" t="s">
        <v>32</v>
      </c>
      <c r="AM19" s="193">
        <v>1.5</v>
      </c>
      <c r="AN19" s="193">
        <v>60</v>
      </c>
      <c r="AO19" s="116">
        <v>3</v>
      </c>
      <c r="AP19" s="1"/>
    </row>
    <row r="20" spans="1:42" ht="14.25" thickTop="1" thickBot="1" x14ac:dyDescent="0.25">
      <c r="A20" s="301" t="s">
        <v>153</v>
      </c>
      <c r="B20" s="302"/>
      <c r="C20" s="302"/>
      <c r="D20" s="298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299"/>
      <c r="U20" s="299"/>
      <c r="V20" s="299"/>
      <c r="W20" s="299"/>
      <c r="X20" s="299"/>
      <c r="Y20" s="299"/>
      <c r="Z20" s="299"/>
      <c r="AA20" s="299"/>
      <c r="AB20" s="299"/>
      <c r="AC20" s="299"/>
      <c r="AD20" s="299"/>
      <c r="AE20" s="299"/>
      <c r="AF20" s="299"/>
      <c r="AG20" s="299"/>
      <c r="AH20" s="299"/>
      <c r="AI20" s="299"/>
      <c r="AJ20" s="299"/>
      <c r="AK20" s="299"/>
      <c r="AL20" s="299"/>
      <c r="AM20" s="299"/>
      <c r="AN20" s="299"/>
      <c r="AO20" s="300"/>
      <c r="AP20" s="1"/>
    </row>
    <row r="21" spans="1:42" ht="14.25" thickTop="1" thickBot="1" x14ac:dyDescent="0.25">
      <c r="A21" s="137">
        <v>2</v>
      </c>
      <c r="B21" s="110" t="s">
        <v>20</v>
      </c>
      <c r="C21" s="223" t="s">
        <v>63</v>
      </c>
      <c r="D21" s="142">
        <v>10</v>
      </c>
      <c r="E21" s="103"/>
      <c r="F21" s="104"/>
      <c r="G21" s="104"/>
      <c r="H21" s="104"/>
      <c r="I21" s="104"/>
      <c r="J21" s="104"/>
      <c r="K21" s="184">
        <v>80</v>
      </c>
      <c r="L21" s="104"/>
      <c r="M21" s="104"/>
      <c r="N21" s="104"/>
      <c r="O21" s="104"/>
      <c r="P21" s="184"/>
      <c r="Q21" s="184">
        <v>25</v>
      </c>
      <c r="R21" s="184">
        <f t="shared" ref="R21" si="1">D21+E21+F21+G21+H21+I21+J21+K21+L21+M21+O21</f>
        <v>90</v>
      </c>
      <c r="S21" s="184">
        <f>SUM(D21:Q21)</f>
        <v>115</v>
      </c>
      <c r="T21" s="185" t="s">
        <v>34</v>
      </c>
      <c r="U21" s="186">
        <v>5</v>
      </c>
      <c r="V21" s="103">
        <v>10</v>
      </c>
      <c r="W21" s="103"/>
      <c r="X21" s="103"/>
      <c r="Y21" s="103"/>
      <c r="Z21" s="103"/>
      <c r="AA21" s="103"/>
      <c r="AB21" s="103"/>
      <c r="AC21" s="103">
        <v>40</v>
      </c>
      <c r="AD21" s="104"/>
      <c r="AE21" s="104"/>
      <c r="AF21" s="104"/>
      <c r="AG21" s="104"/>
      <c r="AH21" s="104"/>
      <c r="AI21" s="104">
        <v>30</v>
      </c>
      <c r="AJ21" s="104">
        <f t="shared" ref="AJ21" si="2">V21+W21+X21+Y21+Z21+AA21+AB21+AC21+AD21+AE21+AG21</f>
        <v>50</v>
      </c>
      <c r="AK21" s="104">
        <f>SUM(V21:AI21)</f>
        <v>80</v>
      </c>
      <c r="AL21" s="105" t="s">
        <v>32</v>
      </c>
      <c r="AM21" s="124">
        <v>2</v>
      </c>
      <c r="AN21" s="200">
        <f t="shared" ref="AN21" si="3">AK21+S21</f>
        <v>195</v>
      </c>
      <c r="AO21" s="130">
        <f t="shared" ref="AO21" si="4">SUM(U21,AM21)</f>
        <v>7</v>
      </c>
      <c r="AP21" s="1"/>
    </row>
    <row r="22" spans="1:42" ht="14.25" thickTop="1" thickBot="1" x14ac:dyDescent="0.25">
      <c r="A22" s="301" t="s">
        <v>104</v>
      </c>
      <c r="B22" s="302"/>
      <c r="C22" s="302"/>
      <c r="D22" s="298"/>
      <c r="E22" s="299"/>
      <c r="F22" s="299"/>
      <c r="G22" s="299"/>
      <c r="H22" s="299"/>
      <c r="I22" s="299"/>
      <c r="J22" s="299"/>
      <c r="K22" s="299"/>
      <c r="L22" s="299"/>
      <c r="M22" s="299"/>
      <c r="N22" s="299"/>
      <c r="O22" s="299"/>
      <c r="P22" s="299"/>
      <c r="Q22" s="299"/>
      <c r="R22" s="299"/>
      <c r="S22" s="299"/>
      <c r="T22" s="299"/>
      <c r="U22" s="299"/>
      <c r="V22" s="299"/>
      <c r="W22" s="299"/>
      <c r="X22" s="299"/>
      <c r="Y22" s="299"/>
      <c r="Z22" s="299"/>
      <c r="AA22" s="299"/>
      <c r="AB22" s="299"/>
      <c r="AC22" s="299"/>
      <c r="AD22" s="299"/>
      <c r="AE22" s="299"/>
      <c r="AF22" s="299"/>
      <c r="AG22" s="299"/>
      <c r="AH22" s="299"/>
      <c r="AI22" s="299"/>
      <c r="AJ22" s="299"/>
      <c r="AK22" s="299"/>
      <c r="AL22" s="299"/>
      <c r="AM22" s="299"/>
      <c r="AN22" s="299"/>
      <c r="AO22" s="300"/>
      <c r="AP22" s="1"/>
    </row>
    <row r="23" spans="1:42" ht="26.25" thickTop="1" x14ac:dyDescent="0.2">
      <c r="A23" s="137">
        <v>3</v>
      </c>
      <c r="B23" s="110" t="s">
        <v>20</v>
      </c>
      <c r="C23" s="223" t="s">
        <v>60</v>
      </c>
      <c r="D23" s="142">
        <v>50</v>
      </c>
      <c r="E23" s="103"/>
      <c r="F23" s="104"/>
      <c r="G23" s="104"/>
      <c r="H23" s="104">
        <v>10</v>
      </c>
      <c r="I23" s="104"/>
      <c r="J23" s="104"/>
      <c r="K23" s="184">
        <v>30</v>
      </c>
      <c r="L23" s="104"/>
      <c r="M23" s="104"/>
      <c r="N23" s="104"/>
      <c r="O23" s="104"/>
      <c r="P23" s="184"/>
      <c r="Q23" s="184">
        <v>25</v>
      </c>
      <c r="R23" s="184">
        <f>D23+E23+F23+G23+H23+I23+J23+K23+L23+M23+O23</f>
        <v>90</v>
      </c>
      <c r="S23" s="184">
        <f>SUM(D23:Q23)</f>
        <v>115</v>
      </c>
      <c r="T23" s="185" t="s">
        <v>34</v>
      </c>
      <c r="U23" s="186">
        <v>4.5</v>
      </c>
      <c r="V23" s="103"/>
      <c r="W23" s="103"/>
      <c r="X23" s="103"/>
      <c r="Y23" s="103"/>
      <c r="Z23" s="103">
        <v>10</v>
      </c>
      <c r="AA23" s="103"/>
      <c r="AB23" s="103"/>
      <c r="AC23" s="103">
        <v>30</v>
      </c>
      <c r="AD23" s="104"/>
      <c r="AE23" s="104"/>
      <c r="AF23" s="104"/>
      <c r="AG23" s="104"/>
      <c r="AH23" s="104"/>
      <c r="AI23" s="104"/>
      <c r="AJ23" s="104">
        <f>V23+W23+X23+Y23+Z23+AA23+AB23+AC23+AD23+AE23+AG23</f>
        <v>40</v>
      </c>
      <c r="AK23" s="104">
        <f t="shared" ref="AK23:AK25" si="5">SUM(V23:AI23)</f>
        <v>40</v>
      </c>
      <c r="AL23" s="105" t="s">
        <v>32</v>
      </c>
      <c r="AM23" s="124">
        <v>1.5</v>
      </c>
      <c r="AN23" s="200">
        <f t="shared" ref="AN23:AN35" si="6">AK23+S23</f>
        <v>155</v>
      </c>
      <c r="AO23" s="130">
        <f t="shared" ref="AO23:AO35" si="7">SUM(U23,AM23)</f>
        <v>6</v>
      </c>
      <c r="AP23" s="1"/>
    </row>
    <row r="24" spans="1:42" ht="38.25" customHeight="1" x14ac:dyDescent="0.2">
      <c r="A24" s="138">
        <v>4</v>
      </c>
      <c r="B24" s="72" t="s">
        <v>20</v>
      </c>
      <c r="C24" s="224" t="s">
        <v>131</v>
      </c>
      <c r="D24" s="49">
        <v>30</v>
      </c>
      <c r="E24" s="39"/>
      <c r="F24" s="40"/>
      <c r="G24" s="40"/>
      <c r="H24" s="40"/>
      <c r="I24" s="40"/>
      <c r="J24" s="40"/>
      <c r="K24" s="50">
        <v>60</v>
      </c>
      <c r="L24" s="40"/>
      <c r="M24" s="40"/>
      <c r="N24" s="40"/>
      <c r="O24" s="40"/>
      <c r="P24" s="50"/>
      <c r="Q24" s="50">
        <v>10</v>
      </c>
      <c r="R24" s="50">
        <f t="shared" ref="R24:R35" si="8">D24+E24+F24+G24+H24+I24+J24+K24+L24+M24+O24</f>
        <v>90</v>
      </c>
      <c r="S24" s="50">
        <f>SUM(D24:Q24)</f>
        <v>100</v>
      </c>
      <c r="T24" s="51" t="s">
        <v>34</v>
      </c>
      <c r="U24" s="52">
        <v>4</v>
      </c>
      <c r="V24" s="39"/>
      <c r="W24" s="39"/>
      <c r="X24" s="39"/>
      <c r="Y24" s="39"/>
      <c r="Z24" s="39">
        <v>5</v>
      </c>
      <c r="AA24" s="39"/>
      <c r="AB24" s="39"/>
      <c r="AC24" s="39">
        <v>15</v>
      </c>
      <c r="AD24" s="40"/>
      <c r="AE24" s="40"/>
      <c r="AF24" s="40"/>
      <c r="AG24" s="40"/>
      <c r="AH24" s="40"/>
      <c r="AI24" s="40">
        <v>20</v>
      </c>
      <c r="AJ24" s="40">
        <f t="shared" ref="AJ24:AJ35" si="9">V24+W24+X24+Y24+Z24+AA24+AB24+AC24+AD24+AE24+AG24</f>
        <v>20</v>
      </c>
      <c r="AK24" s="40">
        <f t="shared" si="5"/>
        <v>40</v>
      </c>
      <c r="AL24" s="41" t="s">
        <v>32</v>
      </c>
      <c r="AM24" s="125">
        <v>1</v>
      </c>
      <c r="AN24" s="204">
        <f t="shared" si="6"/>
        <v>140</v>
      </c>
      <c r="AO24" s="131">
        <f t="shared" si="7"/>
        <v>5</v>
      </c>
      <c r="AP24" s="1"/>
    </row>
    <row r="25" spans="1:42" ht="25.5" customHeight="1" x14ac:dyDescent="0.2">
      <c r="A25" s="138">
        <v>5</v>
      </c>
      <c r="B25" s="72" t="s">
        <v>20</v>
      </c>
      <c r="C25" s="224" t="s">
        <v>61</v>
      </c>
      <c r="D25" s="49">
        <v>25</v>
      </c>
      <c r="E25" s="39"/>
      <c r="F25" s="40"/>
      <c r="G25" s="40"/>
      <c r="H25" s="40"/>
      <c r="I25" s="40"/>
      <c r="J25" s="40"/>
      <c r="K25" s="50">
        <v>60</v>
      </c>
      <c r="L25" s="40"/>
      <c r="M25" s="40"/>
      <c r="N25" s="40"/>
      <c r="O25" s="40"/>
      <c r="P25" s="50"/>
      <c r="Q25" s="50"/>
      <c r="R25" s="50">
        <f t="shared" si="8"/>
        <v>85</v>
      </c>
      <c r="S25" s="50">
        <f>SUM(D25:Q25)</f>
        <v>85</v>
      </c>
      <c r="T25" s="51" t="s">
        <v>34</v>
      </c>
      <c r="U25" s="52">
        <v>3</v>
      </c>
      <c r="V25" s="39">
        <v>25</v>
      </c>
      <c r="W25" s="39"/>
      <c r="X25" s="39"/>
      <c r="Y25" s="39"/>
      <c r="Z25" s="39">
        <v>5</v>
      </c>
      <c r="AA25" s="39"/>
      <c r="AB25" s="39"/>
      <c r="AC25" s="39">
        <v>15</v>
      </c>
      <c r="AD25" s="40"/>
      <c r="AE25" s="40"/>
      <c r="AF25" s="40"/>
      <c r="AG25" s="40"/>
      <c r="AH25" s="40"/>
      <c r="AI25" s="40">
        <v>25</v>
      </c>
      <c r="AJ25" s="40">
        <f t="shared" si="9"/>
        <v>45</v>
      </c>
      <c r="AK25" s="40">
        <f t="shared" si="5"/>
        <v>70</v>
      </c>
      <c r="AL25" s="41" t="s">
        <v>32</v>
      </c>
      <c r="AM25" s="125">
        <v>2.5</v>
      </c>
      <c r="AN25" s="204">
        <f t="shared" si="6"/>
        <v>155</v>
      </c>
      <c r="AO25" s="131">
        <f t="shared" si="7"/>
        <v>5.5</v>
      </c>
      <c r="AP25" s="1"/>
    </row>
    <row r="26" spans="1:42" ht="25.5" customHeight="1" thickBot="1" x14ac:dyDescent="0.25">
      <c r="A26" s="138">
        <v>6</v>
      </c>
      <c r="B26" s="72" t="s">
        <v>20</v>
      </c>
      <c r="C26" s="225" t="s">
        <v>55</v>
      </c>
      <c r="D26" s="49">
        <v>30</v>
      </c>
      <c r="E26" s="49"/>
      <c r="F26" s="76"/>
      <c r="G26" s="76"/>
      <c r="H26" s="76"/>
      <c r="I26" s="76"/>
      <c r="J26" s="76"/>
      <c r="K26" s="50">
        <v>40</v>
      </c>
      <c r="L26" s="76"/>
      <c r="M26" s="76"/>
      <c r="N26" s="76"/>
      <c r="O26" s="76"/>
      <c r="P26" s="50"/>
      <c r="Q26" s="50">
        <v>20</v>
      </c>
      <c r="R26" s="50">
        <f t="shared" si="8"/>
        <v>70</v>
      </c>
      <c r="S26" s="50">
        <f>SUM(D26:Q26)</f>
        <v>90</v>
      </c>
      <c r="T26" s="51" t="s">
        <v>32</v>
      </c>
      <c r="U26" s="52">
        <v>2.5</v>
      </c>
      <c r="V26" s="39"/>
      <c r="W26" s="39"/>
      <c r="X26" s="39"/>
      <c r="Y26" s="39"/>
      <c r="Z26" s="39"/>
      <c r="AA26" s="39"/>
      <c r="AB26" s="39"/>
      <c r="AC26" s="39"/>
      <c r="AD26" s="40"/>
      <c r="AE26" s="40"/>
      <c r="AF26" s="40"/>
      <c r="AG26" s="40"/>
      <c r="AH26" s="40"/>
      <c r="AI26" s="40"/>
      <c r="AJ26" s="40">
        <f t="shared" si="9"/>
        <v>0</v>
      </c>
      <c r="AK26" s="40">
        <f t="shared" ref="AK26:AK34" si="10">SUM(V26:AI26)</f>
        <v>0</v>
      </c>
      <c r="AL26" s="41"/>
      <c r="AM26" s="125"/>
      <c r="AN26" s="204">
        <f>AK26+S26</f>
        <v>90</v>
      </c>
      <c r="AO26" s="131">
        <f t="shared" si="7"/>
        <v>2.5</v>
      </c>
      <c r="AP26" s="1"/>
    </row>
    <row r="27" spans="1:42" ht="13.5" thickBot="1" x14ac:dyDescent="0.25">
      <c r="A27" s="317" t="s">
        <v>154</v>
      </c>
      <c r="B27" s="318"/>
      <c r="C27" s="318"/>
      <c r="D27" s="328"/>
      <c r="E27" s="329"/>
      <c r="F27" s="329"/>
      <c r="G27" s="329"/>
      <c r="H27" s="329"/>
      <c r="I27" s="329"/>
      <c r="J27" s="329"/>
      <c r="K27" s="329"/>
      <c r="L27" s="329"/>
      <c r="M27" s="329"/>
      <c r="N27" s="329"/>
      <c r="O27" s="329"/>
      <c r="P27" s="329"/>
      <c r="Q27" s="329"/>
      <c r="R27" s="329"/>
      <c r="S27" s="329"/>
      <c r="T27" s="329"/>
      <c r="U27" s="329"/>
      <c r="V27" s="329"/>
      <c r="W27" s="329"/>
      <c r="X27" s="329"/>
      <c r="Y27" s="329"/>
      <c r="Z27" s="329"/>
      <c r="AA27" s="329"/>
      <c r="AB27" s="329"/>
      <c r="AC27" s="329"/>
      <c r="AD27" s="329"/>
      <c r="AE27" s="329"/>
      <c r="AF27" s="329"/>
      <c r="AG27" s="329"/>
      <c r="AH27" s="329"/>
      <c r="AI27" s="329"/>
      <c r="AJ27" s="329"/>
      <c r="AK27" s="329"/>
      <c r="AL27" s="329"/>
      <c r="AM27" s="329"/>
      <c r="AN27" s="329"/>
      <c r="AO27" s="330"/>
      <c r="AP27" s="1"/>
    </row>
    <row r="28" spans="1:42" ht="36" customHeight="1" x14ac:dyDescent="0.2">
      <c r="A28" s="257">
        <v>7</v>
      </c>
      <c r="B28" s="258" t="s">
        <v>20</v>
      </c>
      <c r="C28" s="259" t="s">
        <v>128</v>
      </c>
      <c r="D28" s="147"/>
      <c r="E28" s="187"/>
      <c r="F28" s="188"/>
      <c r="G28" s="188"/>
      <c r="H28" s="188"/>
      <c r="I28" s="188"/>
      <c r="J28" s="188"/>
      <c r="K28" s="189"/>
      <c r="L28" s="188"/>
      <c r="M28" s="188"/>
      <c r="N28" s="188"/>
      <c r="O28" s="188"/>
      <c r="P28" s="189"/>
      <c r="Q28" s="189"/>
      <c r="R28" s="189">
        <f t="shared" ref="R28:R32" si="11">D28+E28+F28+G28+H28+I28+J28+K28+L28+M28+O28</f>
        <v>0</v>
      </c>
      <c r="S28" s="189">
        <f t="shared" ref="S28" si="12">SUM(D28:Q28)</f>
        <v>0</v>
      </c>
      <c r="T28" s="190"/>
      <c r="U28" s="191"/>
      <c r="V28" s="187"/>
      <c r="W28" s="187"/>
      <c r="X28" s="187"/>
      <c r="Y28" s="187"/>
      <c r="Z28" s="187"/>
      <c r="AA28" s="187"/>
      <c r="AB28" s="187"/>
      <c r="AC28" s="187"/>
      <c r="AD28" s="188"/>
      <c r="AE28" s="188"/>
      <c r="AF28" s="188"/>
      <c r="AG28" s="188"/>
      <c r="AH28" s="188">
        <v>160</v>
      </c>
      <c r="AI28" s="188"/>
      <c r="AJ28" s="188">
        <f t="shared" ref="AJ28:AJ32" si="13">V28+W28+X28+Y28+Z28+AA28+AB28+AC28+AD28+AE28+AG28</f>
        <v>0</v>
      </c>
      <c r="AK28" s="188">
        <f>SUM(V28:AI28)</f>
        <v>160</v>
      </c>
      <c r="AL28" s="192" t="s">
        <v>34</v>
      </c>
      <c r="AM28" s="199">
        <v>6</v>
      </c>
      <c r="AN28" s="262">
        <f t="shared" ref="AN28:AN31" si="14">AK28+S28</f>
        <v>160</v>
      </c>
      <c r="AO28" s="265">
        <f t="shared" ref="AO28:AO32" si="15">SUM(U28,AM28)</f>
        <v>6</v>
      </c>
      <c r="AP28" s="1"/>
    </row>
    <row r="29" spans="1:42" ht="38.25" x14ac:dyDescent="0.2">
      <c r="A29" s="138">
        <v>8</v>
      </c>
      <c r="B29" s="72" t="s">
        <v>20</v>
      </c>
      <c r="C29" s="223" t="s">
        <v>124</v>
      </c>
      <c r="D29" s="49"/>
      <c r="E29" s="39"/>
      <c r="F29" s="40"/>
      <c r="G29" s="40"/>
      <c r="H29" s="40"/>
      <c r="I29" s="40"/>
      <c r="J29" s="40"/>
      <c r="K29" s="50"/>
      <c r="L29" s="40"/>
      <c r="M29" s="40"/>
      <c r="N29" s="40"/>
      <c r="O29" s="40"/>
      <c r="P29" s="50"/>
      <c r="Q29" s="50"/>
      <c r="R29" s="50">
        <f t="shared" si="11"/>
        <v>0</v>
      </c>
      <c r="S29" s="50">
        <f t="shared" ref="S29:S32" si="16">SUM(D29:Q29)</f>
        <v>0</v>
      </c>
      <c r="T29" s="51"/>
      <c r="U29" s="52"/>
      <c r="V29" s="39"/>
      <c r="W29" s="39"/>
      <c r="X29" s="39"/>
      <c r="Y29" s="39"/>
      <c r="Z29" s="39"/>
      <c r="AA29" s="39"/>
      <c r="AB29" s="39"/>
      <c r="AC29" s="39"/>
      <c r="AD29" s="40"/>
      <c r="AE29" s="40"/>
      <c r="AF29" s="40"/>
      <c r="AG29" s="40"/>
      <c r="AH29" s="40">
        <v>80</v>
      </c>
      <c r="AI29" s="40"/>
      <c r="AJ29" s="40">
        <f t="shared" si="13"/>
        <v>0</v>
      </c>
      <c r="AK29" s="40">
        <f t="shared" ref="AK29:AK31" si="17">SUM(V29:AI29)</f>
        <v>80</v>
      </c>
      <c r="AL29" s="41" t="s">
        <v>34</v>
      </c>
      <c r="AM29" s="125">
        <v>3</v>
      </c>
      <c r="AN29" s="263">
        <f t="shared" si="14"/>
        <v>80</v>
      </c>
      <c r="AO29" s="266">
        <f t="shared" si="15"/>
        <v>3</v>
      </c>
      <c r="AP29" s="1"/>
    </row>
    <row r="30" spans="1:42" ht="38.25" x14ac:dyDescent="0.2">
      <c r="A30" s="138">
        <v>9</v>
      </c>
      <c r="B30" s="72" t="s">
        <v>20</v>
      </c>
      <c r="C30" s="226" t="s">
        <v>125</v>
      </c>
      <c r="D30" s="49"/>
      <c r="E30" s="39"/>
      <c r="F30" s="40"/>
      <c r="G30" s="40"/>
      <c r="H30" s="40"/>
      <c r="I30" s="40"/>
      <c r="J30" s="40"/>
      <c r="K30" s="50"/>
      <c r="L30" s="40"/>
      <c r="M30" s="40"/>
      <c r="N30" s="40"/>
      <c r="O30" s="40"/>
      <c r="P30" s="50"/>
      <c r="Q30" s="50"/>
      <c r="R30" s="50">
        <f t="shared" si="11"/>
        <v>0</v>
      </c>
      <c r="S30" s="50">
        <f t="shared" si="16"/>
        <v>0</v>
      </c>
      <c r="T30" s="51"/>
      <c r="U30" s="52"/>
      <c r="V30" s="39"/>
      <c r="W30" s="39"/>
      <c r="X30" s="39"/>
      <c r="Y30" s="39"/>
      <c r="Z30" s="39"/>
      <c r="AA30" s="39"/>
      <c r="AB30" s="39"/>
      <c r="AC30" s="39"/>
      <c r="AD30" s="40"/>
      <c r="AE30" s="40"/>
      <c r="AF30" s="40"/>
      <c r="AG30" s="40"/>
      <c r="AH30" s="40">
        <v>40</v>
      </c>
      <c r="AI30" s="40"/>
      <c r="AJ30" s="40">
        <f t="shared" si="13"/>
        <v>0</v>
      </c>
      <c r="AK30" s="40">
        <f t="shared" si="17"/>
        <v>40</v>
      </c>
      <c r="AL30" s="41" t="s">
        <v>34</v>
      </c>
      <c r="AM30" s="125">
        <v>2</v>
      </c>
      <c r="AN30" s="263">
        <f t="shared" si="14"/>
        <v>40</v>
      </c>
      <c r="AO30" s="267">
        <f t="shared" si="15"/>
        <v>2</v>
      </c>
      <c r="AP30" s="1"/>
    </row>
    <row r="31" spans="1:42" ht="34.5" customHeight="1" x14ac:dyDescent="0.2">
      <c r="A31" s="138">
        <v>10</v>
      </c>
      <c r="B31" s="72" t="s">
        <v>20</v>
      </c>
      <c r="C31" s="225" t="s">
        <v>126</v>
      </c>
      <c r="D31" s="49"/>
      <c r="E31" s="39"/>
      <c r="F31" s="40"/>
      <c r="G31" s="40"/>
      <c r="H31" s="40"/>
      <c r="I31" s="40"/>
      <c r="J31" s="40"/>
      <c r="K31" s="50"/>
      <c r="L31" s="40"/>
      <c r="M31" s="40"/>
      <c r="N31" s="40"/>
      <c r="O31" s="40"/>
      <c r="P31" s="50"/>
      <c r="Q31" s="50"/>
      <c r="R31" s="50">
        <f t="shared" si="11"/>
        <v>0</v>
      </c>
      <c r="S31" s="50">
        <f t="shared" si="16"/>
        <v>0</v>
      </c>
      <c r="T31" s="51"/>
      <c r="U31" s="52"/>
      <c r="V31" s="39"/>
      <c r="W31" s="39"/>
      <c r="X31" s="39"/>
      <c r="Y31" s="39"/>
      <c r="Z31" s="39"/>
      <c r="AA31" s="39"/>
      <c r="AB31" s="39"/>
      <c r="AC31" s="39"/>
      <c r="AD31" s="40"/>
      <c r="AE31" s="40"/>
      <c r="AF31" s="40"/>
      <c r="AG31" s="40"/>
      <c r="AH31" s="40">
        <v>80</v>
      </c>
      <c r="AI31" s="40"/>
      <c r="AJ31" s="40">
        <f t="shared" si="13"/>
        <v>0</v>
      </c>
      <c r="AK31" s="40">
        <f t="shared" si="17"/>
        <v>80</v>
      </c>
      <c r="AL31" s="41" t="s">
        <v>34</v>
      </c>
      <c r="AM31" s="125">
        <v>3</v>
      </c>
      <c r="AN31" s="263">
        <f t="shared" si="14"/>
        <v>80</v>
      </c>
      <c r="AO31" s="267">
        <f t="shared" si="15"/>
        <v>3</v>
      </c>
      <c r="AP31" s="1"/>
    </row>
    <row r="32" spans="1:42" ht="26.25" thickBot="1" x14ac:dyDescent="0.25">
      <c r="A32" s="240">
        <v>11</v>
      </c>
      <c r="B32" s="260" t="s">
        <v>20</v>
      </c>
      <c r="C32" s="261" t="s">
        <v>127</v>
      </c>
      <c r="D32" s="157"/>
      <c r="E32" s="157"/>
      <c r="F32" s="158"/>
      <c r="G32" s="158"/>
      <c r="H32" s="158"/>
      <c r="I32" s="158"/>
      <c r="J32" s="158"/>
      <c r="K32" s="195"/>
      <c r="L32" s="158"/>
      <c r="M32" s="158"/>
      <c r="N32" s="158"/>
      <c r="O32" s="158"/>
      <c r="P32" s="195">
        <v>40</v>
      </c>
      <c r="Q32" s="195"/>
      <c r="R32" s="195">
        <f t="shared" si="11"/>
        <v>0</v>
      </c>
      <c r="S32" s="195">
        <f t="shared" si="16"/>
        <v>40</v>
      </c>
      <c r="T32" s="196" t="s">
        <v>34</v>
      </c>
      <c r="U32" s="197">
        <v>2</v>
      </c>
      <c r="V32" s="112"/>
      <c r="W32" s="112"/>
      <c r="X32" s="112"/>
      <c r="Y32" s="112"/>
      <c r="Z32" s="112"/>
      <c r="AA32" s="112"/>
      <c r="AB32" s="112"/>
      <c r="AC32" s="112"/>
      <c r="AD32" s="113"/>
      <c r="AE32" s="113"/>
      <c r="AF32" s="113"/>
      <c r="AG32" s="113"/>
      <c r="AH32" s="113"/>
      <c r="AI32" s="113"/>
      <c r="AJ32" s="113">
        <f t="shared" si="13"/>
        <v>0</v>
      </c>
      <c r="AK32" s="113">
        <f t="shared" ref="AK32" si="18">SUM(V32:AI32)</f>
        <v>0</v>
      </c>
      <c r="AL32" s="114"/>
      <c r="AM32" s="126"/>
      <c r="AN32" s="264">
        <f>AK32+S32</f>
        <v>40</v>
      </c>
      <c r="AO32" s="268">
        <f t="shared" si="15"/>
        <v>2</v>
      </c>
      <c r="AP32" s="1"/>
    </row>
    <row r="33" spans="1:42" ht="13.5" thickBot="1" x14ac:dyDescent="0.25">
      <c r="A33" s="249"/>
      <c r="B33" s="250"/>
      <c r="C33" s="251"/>
      <c r="D33" s="252"/>
      <c r="E33" s="252"/>
      <c r="F33" s="252"/>
      <c r="G33" s="252"/>
      <c r="H33" s="252"/>
      <c r="I33" s="252"/>
      <c r="J33" s="252"/>
      <c r="K33" s="253"/>
      <c r="L33" s="252"/>
      <c r="M33" s="252"/>
      <c r="N33" s="252"/>
      <c r="O33" s="252"/>
      <c r="P33" s="253"/>
      <c r="Q33" s="253"/>
      <c r="R33" s="253"/>
      <c r="S33" s="253"/>
      <c r="T33" s="254"/>
      <c r="U33" s="253"/>
      <c r="V33" s="255"/>
      <c r="W33" s="255"/>
      <c r="X33" s="255"/>
      <c r="Y33" s="255"/>
      <c r="Z33" s="255"/>
      <c r="AA33" s="255"/>
      <c r="AB33" s="255"/>
      <c r="AC33" s="255"/>
      <c r="AD33" s="255"/>
      <c r="AE33" s="255"/>
      <c r="AF33" s="255"/>
      <c r="AG33" s="255"/>
      <c r="AH33" s="255"/>
      <c r="AI33" s="255"/>
      <c r="AJ33" s="255"/>
      <c r="AK33" s="255"/>
      <c r="AL33" s="256"/>
      <c r="AM33" s="255"/>
      <c r="AN33" s="255"/>
      <c r="AO33" s="248"/>
      <c r="AP33" s="1"/>
    </row>
    <row r="34" spans="1:42" ht="25.5" x14ac:dyDescent="0.2">
      <c r="A34" s="137">
        <v>12</v>
      </c>
      <c r="B34" s="110" t="s">
        <v>20</v>
      </c>
      <c r="C34" s="246" t="s">
        <v>142</v>
      </c>
      <c r="D34" s="142"/>
      <c r="E34" s="103"/>
      <c r="F34" s="104"/>
      <c r="G34" s="104"/>
      <c r="H34" s="104"/>
      <c r="I34" s="104"/>
      <c r="J34" s="104"/>
      <c r="K34" s="184"/>
      <c r="L34" s="104"/>
      <c r="M34" s="104"/>
      <c r="N34" s="104"/>
      <c r="O34" s="104"/>
      <c r="P34" s="184"/>
      <c r="Q34" s="184"/>
      <c r="R34" s="184">
        <f t="shared" si="8"/>
        <v>0</v>
      </c>
      <c r="S34" s="184">
        <f t="shared" ref="S34:S35" si="19">SUM(D34:Q34)</f>
        <v>0</v>
      </c>
      <c r="T34" s="185"/>
      <c r="U34" s="186"/>
      <c r="V34" s="103">
        <v>20</v>
      </c>
      <c r="W34" s="103"/>
      <c r="X34" s="103"/>
      <c r="Y34" s="103"/>
      <c r="Z34" s="103"/>
      <c r="AA34" s="103"/>
      <c r="AB34" s="103"/>
      <c r="AC34" s="103"/>
      <c r="AD34" s="104"/>
      <c r="AE34" s="104"/>
      <c r="AF34" s="104"/>
      <c r="AG34" s="104"/>
      <c r="AH34" s="104"/>
      <c r="AI34" s="104">
        <v>10</v>
      </c>
      <c r="AJ34" s="104">
        <f t="shared" si="9"/>
        <v>20</v>
      </c>
      <c r="AK34" s="104">
        <f t="shared" si="10"/>
        <v>30</v>
      </c>
      <c r="AL34" s="105" t="s">
        <v>34</v>
      </c>
      <c r="AM34" s="124">
        <v>1</v>
      </c>
      <c r="AN34" s="247">
        <f t="shared" si="6"/>
        <v>30</v>
      </c>
      <c r="AO34" s="131">
        <f t="shared" si="7"/>
        <v>1</v>
      </c>
      <c r="AP34" s="1"/>
    </row>
    <row r="35" spans="1:42" ht="13.5" thickBot="1" x14ac:dyDescent="0.25">
      <c r="A35" s="138">
        <v>13</v>
      </c>
      <c r="B35" s="48" t="s">
        <v>20</v>
      </c>
      <c r="C35" s="96" t="s">
        <v>64</v>
      </c>
      <c r="D35" s="49"/>
      <c r="E35" s="39"/>
      <c r="F35" s="40"/>
      <c r="G35" s="40"/>
      <c r="H35" s="40"/>
      <c r="I35" s="40"/>
      <c r="J35" s="40"/>
      <c r="K35" s="50"/>
      <c r="L35" s="40"/>
      <c r="M35" s="40"/>
      <c r="N35" s="40"/>
      <c r="O35" s="40"/>
      <c r="P35" s="50"/>
      <c r="Q35" s="50"/>
      <c r="R35" s="50">
        <f t="shared" si="8"/>
        <v>0</v>
      </c>
      <c r="S35" s="50">
        <f t="shared" si="19"/>
        <v>0</v>
      </c>
      <c r="T35" s="51"/>
      <c r="U35" s="52"/>
      <c r="V35" s="64"/>
      <c r="W35" s="40">
        <v>1</v>
      </c>
      <c r="X35" s="39"/>
      <c r="Y35" s="39"/>
      <c r="Z35" s="39"/>
      <c r="AA35" s="39"/>
      <c r="AB35" s="39"/>
      <c r="AC35" s="39"/>
      <c r="AD35" s="40"/>
      <c r="AE35" s="40"/>
      <c r="AF35" s="40"/>
      <c r="AG35" s="40"/>
      <c r="AH35" s="40"/>
      <c r="AI35" s="40">
        <v>10</v>
      </c>
      <c r="AJ35" s="40">
        <f t="shared" si="9"/>
        <v>1</v>
      </c>
      <c r="AK35" s="40">
        <f>SUM(V35:AI35)</f>
        <v>11</v>
      </c>
      <c r="AL35" s="41" t="s">
        <v>34</v>
      </c>
      <c r="AM35" s="125">
        <v>0.5</v>
      </c>
      <c r="AN35" s="201">
        <f t="shared" si="6"/>
        <v>11</v>
      </c>
      <c r="AO35" s="132">
        <f t="shared" si="7"/>
        <v>0.5</v>
      </c>
      <c r="AP35" s="1"/>
    </row>
    <row r="36" spans="1:42" ht="14.25" thickTop="1" thickBot="1" x14ac:dyDescent="0.25">
      <c r="A36" s="325" t="s">
        <v>2</v>
      </c>
      <c r="B36" s="326"/>
      <c r="C36" s="327"/>
      <c r="D36" s="81">
        <f>SUM(D19:D35)</f>
        <v>145</v>
      </c>
      <c r="E36" s="74">
        <f t="shared" ref="E36:J36" si="20">SUM(E23:E35)</f>
        <v>0</v>
      </c>
      <c r="F36" s="74">
        <f t="shared" si="20"/>
        <v>0</v>
      </c>
      <c r="G36" s="74">
        <f t="shared" si="20"/>
        <v>0</v>
      </c>
      <c r="H36" s="74">
        <f t="shared" si="20"/>
        <v>10</v>
      </c>
      <c r="I36" s="74">
        <f t="shared" si="20"/>
        <v>0</v>
      </c>
      <c r="J36" s="74">
        <f t="shared" si="20"/>
        <v>0</v>
      </c>
      <c r="K36" s="85">
        <f>SUM(K19:K35)</f>
        <v>270</v>
      </c>
      <c r="L36" s="74">
        <f>SUM(L23:L35)</f>
        <v>0</v>
      </c>
      <c r="M36" s="74">
        <f>SUM(M19:M35)</f>
        <v>30</v>
      </c>
      <c r="N36" s="74">
        <f>SUM(N23:N35)</f>
        <v>0</v>
      </c>
      <c r="O36" s="74">
        <f>SUM(O23:O35)</f>
        <v>0</v>
      </c>
      <c r="P36" s="85">
        <f>SUM(P19:P35)</f>
        <v>40</v>
      </c>
      <c r="Q36" s="85">
        <f>SUM(Q19:Q35)</f>
        <v>80</v>
      </c>
      <c r="R36" s="85">
        <f>SUM(R19:R35)</f>
        <v>455</v>
      </c>
      <c r="S36" s="85">
        <f>SUM(S19:S35)</f>
        <v>575</v>
      </c>
      <c r="T36" s="85"/>
      <c r="U36" s="86">
        <f>SUM(U19:U35)</f>
        <v>22.5</v>
      </c>
      <c r="V36" s="73">
        <f>SUM(V19:V35)</f>
        <v>55</v>
      </c>
      <c r="W36" s="74">
        <f t="shared" ref="W36:AB36" si="21">SUM(W23:W35)</f>
        <v>1</v>
      </c>
      <c r="X36" s="74">
        <f t="shared" si="21"/>
        <v>0</v>
      </c>
      <c r="Y36" s="74">
        <f t="shared" si="21"/>
        <v>0</v>
      </c>
      <c r="Z36" s="74">
        <f t="shared" si="21"/>
        <v>20</v>
      </c>
      <c r="AA36" s="74">
        <f t="shared" si="21"/>
        <v>0</v>
      </c>
      <c r="AB36" s="74">
        <f t="shared" si="21"/>
        <v>0</v>
      </c>
      <c r="AC36" s="74">
        <f>SUM(AC19:AC35)</f>
        <v>100</v>
      </c>
      <c r="AD36" s="74">
        <f>SUM(AD23:AD35)</f>
        <v>0</v>
      </c>
      <c r="AE36" s="74">
        <f>SUM(AE19:AE35)</f>
        <v>30</v>
      </c>
      <c r="AF36" s="74">
        <f>SUM(AF23:AF35)</f>
        <v>0</v>
      </c>
      <c r="AG36" s="74">
        <f>SUM(AG23:AG35)</f>
        <v>0</v>
      </c>
      <c r="AH36" s="74">
        <f>SUM(AH19:AH35)</f>
        <v>360</v>
      </c>
      <c r="AI36" s="74">
        <f>SUM(AI19:AI35)</f>
        <v>95</v>
      </c>
      <c r="AJ36" s="74">
        <f>SUM(AJ19:AJ35)</f>
        <v>206</v>
      </c>
      <c r="AK36" s="74">
        <f>SUM(AK19:AK35)</f>
        <v>661</v>
      </c>
      <c r="AL36" s="74"/>
      <c r="AM36" s="202">
        <f>SUM(AM19:AM35)</f>
        <v>24</v>
      </c>
      <c r="AN36" s="129">
        <f>SUM(S36,AK36)</f>
        <v>1236</v>
      </c>
      <c r="AO36" s="203">
        <f>SUM(U36,AM36)</f>
        <v>46.5</v>
      </c>
    </row>
    <row r="37" spans="1:42" x14ac:dyDescent="0.2">
      <c r="A37" s="1"/>
      <c r="B37" s="1"/>
      <c r="C37" s="9"/>
      <c r="D37" s="1"/>
      <c r="E37" s="1"/>
      <c r="F37" s="1"/>
      <c r="G37" s="1"/>
      <c r="H37" s="1"/>
      <c r="I37" s="1"/>
      <c r="J37" s="1"/>
      <c r="K37" s="9"/>
      <c r="L37" s="1"/>
      <c r="M37" s="1"/>
      <c r="N37" s="1"/>
      <c r="O37" s="1"/>
      <c r="P37" s="9"/>
      <c r="Q37" s="9"/>
      <c r="R37" s="9"/>
      <c r="S37" s="9"/>
      <c r="T37" s="9"/>
      <c r="U37" s="12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2"/>
      <c r="AN37" s="1"/>
      <c r="AO37" s="1"/>
    </row>
    <row r="38" spans="1:42" x14ac:dyDescent="0.2">
      <c r="A38" s="1"/>
      <c r="B38" s="1"/>
      <c r="C38" s="9"/>
      <c r="D38" s="1"/>
      <c r="E38" s="1"/>
      <c r="F38" s="1"/>
      <c r="G38" s="1"/>
      <c r="H38" s="1"/>
      <c r="I38" s="1"/>
      <c r="J38" s="1"/>
      <c r="K38" s="9"/>
      <c r="L38" s="1"/>
      <c r="M38" s="1"/>
      <c r="N38" s="1"/>
      <c r="O38" s="1"/>
      <c r="P38" s="9"/>
      <c r="Q38" s="9"/>
      <c r="R38" s="9"/>
      <c r="S38" s="9"/>
      <c r="T38" s="9"/>
      <c r="U38" s="12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2"/>
      <c r="AN38" s="1"/>
      <c r="AO38" s="1"/>
    </row>
    <row r="39" spans="1:42" x14ac:dyDescent="0.2">
      <c r="A39" s="1"/>
      <c r="B39" s="1"/>
      <c r="C39" s="9"/>
      <c r="D39" s="1"/>
      <c r="E39" s="1"/>
      <c r="F39" s="1"/>
      <c r="G39" s="1"/>
      <c r="H39" s="1"/>
      <c r="I39" s="1"/>
      <c r="J39" s="1"/>
      <c r="K39" s="9"/>
      <c r="L39" s="1"/>
      <c r="M39" s="1"/>
      <c r="N39" s="1"/>
      <c r="O39" s="1"/>
      <c r="P39" s="9"/>
      <c r="Q39" s="9"/>
      <c r="R39" s="9"/>
      <c r="S39" s="9"/>
      <c r="T39" s="9"/>
      <c r="U39" s="12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2"/>
      <c r="AN39" s="1"/>
      <c r="AO39" s="1"/>
    </row>
    <row r="40" spans="1:42" x14ac:dyDescent="0.2">
      <c r="A40" s="1"/>
      <c r="B40" s="1"/>
      <c r="C40" s="68"/>
      <c r="D40" s="1"/>
      <c r="E40" s="1"/>
      <c r="F40" s="1"/>
      <c r="G40" s="1"/>
      <c r="H40" s="1"/>
      <c r="I40" s="1"/>
      <c r="J40" s="1"/>
      <c r="K40" s="9"/>
      <c r="L40" s="1" t="s">
        <v>138</v>
      </c>
      <c r="M40" s="1"/>
      <c r="N40" s="1"/>
      <c r="O40" s="1"/>
      <c r="P40" s="9"/>
      <c r="Q40" s="9"/>
      <c r="R40" s="9"/>
      <c r="S40" s="9"/>
      <c r="T40" s="9"/>
      <c r="U40" s="12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322" t="s">
        <v>157</v>
      </c>
      <c r="AG40" s="323"/>
      <c r="AH40" s="323"/>
      <c r="AI40" s="323"/>
      <c r="AJ40" s="323"/>
      <c r="AK40" s="323"/>
      <c r="AL40" s="323"/>
      <c r="AM40" s="2"/>
      <c r="AN40" s="1"/>
      <c r="AO40" s="1"/>
    </row>
    <row r="41" spans="1:42" x14ac:dyDescent="0.2">
      <c r="A41" s="1"/>
      <c r="B41" s="1"/>
      <c r="C41" s="234" t="s">
        <v>5</v>
      </c>
      <c r="D41" s="1"/>
      <c r="E41" s="1"/>
      <c r="F41" s="1"/>
      <c r="G41" s="1"/>
      <c r="H41" s="1"/>
      <c r="I41" s="1"/>
      <c r="J41" s="1"/>
      <c r="K41" s="9"/>
      <c r="L41" s="1"/>
      <c r="M41" s="9"/>
      <c r="N41" s="1"/>
      <c r="O41" s="235" t="s">
        <v>139</v>
      </c>
      <c r="P41" s="67"/>
      <c r="Q41" s="67"/>
      <c r="R41" s="67"/>
      <c r="S41" s="67"/>
      <c r="T41" s="67"/>
      <c r="U41" s="67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324" t="s">
        <v>3</v>
      </c>
      <c r="AG41" s="324"/>
      <c r="AH41" s="324"/>
      <c r="AI41" s="324"/>
      <c r="AJ41" s="324"/>
      <c r="AK41" s="324"/>
      <c r="AL41" s="324"/>
      <c r="AM41" s="2"/>
      <c r="AN41" s="1"/>
      <c r="AO41" s="1"/>
    </row>
    <row r="42" spans="1:42" x14ac:dyDescent="0.2">
      <c r="A42" s="1"/>
      <c r="B42" s="1"/>
      <c r="C42" s="9"/>
      <c r="D42" s="1"/>
      <c r="E42" s="1"/>
      <c r="F42" s="1"/>
      <c r="G42" s="1"/>
      <c r="H42" s="1"/>
      <c r="I42" s="1"/>
      <c r="J42" s="1"/>
      <c r="K42" s="9"/>
      <c r="L42" s="1"/>
      <c r="M42" s="1"/>
      <c r="N42" s="1"/>
      <c r="O42" s="1"/>
      <c r="P42" s="9"/>
      <c r="Q42" s="9"/>
      <c r="R42" s="9"/>
      <c r="S42" s="9"/>
      <c r="T42" s="9"/>
      <c r="U42" s="12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2"/>
      <c r="AN42" s="1"/>
      <c r="AO42" s="1"/>
    </row>
    <row r="43" spans="1:42" x14ac:dyDescent="0.2">
      <c r="A43" s="1"/>
      <c r="B43" s="1"/>
      <c r="C43" s="9"/>
      <c r="D43" s="1"/>
      <c r="E43" s="1"/>
      <c r="F43" s="1"/>
      <c r="G43" s="1"/>
      <c r="H43" s="1"/>
      <c r="I43" s="1"/>
      <c r="J43" s="1"/>
      <c r="K43" s="9"/>
      <c r="L43" s="1"/>
      <c r="M43" s="1"/>
      <c r="N43" s="1"/>
      <c r="O43" s="1"/>
      <c r="P43" s="9"/>
      <c r="Q43" s="9"/>
      <c r="R43" s="9"/>
      <c r="S43" s="9"/>
      <c r="T43" s="9"/>
      <c r="U43" s="12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2"/>
      <c r="AN43" s="1"/>
      <c r="AO43" s="1"/>
    </row>
    <row r="44" spans="1:42" x14ac:dyDescent="0.2">
      <c r="A44" s="1"/>
      <c r="B44" s="1"/>
      <c r="C44" s="9"/>
      <c r="D44" s="1"/>
      <c r="E44" s="1"/>
      <c r="F44" s="1"/>
      <c r="G44" s="1"/>
      <c r="H44" s="1"/>
      <c r="I44" s="1"/>
      <c r="J44" s="1"/>
      <c r="K44" s="9"/>
      <c r="L44" s="1"/>
      <c r="M44" s="1"/>
      <c r="N44" s="1"/>
      <c r="O44" s="1"/>
      <c r="P44" s="9"/>
      <c r="Q44" s="9"/>
      <c r="R44" s="9"/>
      <c r="S44" s="9"/>
      <c r="T44" s="9"/>
      <c r="U44" s="12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2"/>
      <c r="AN44" s="1"/>
      <c r="AO44" s="1"/>
    </row>
    <row r="45" spans="1:42" x14ac:dyDescent="0.2">
      <c r="A45" s="1"/>
      <c r="B45" s="1"/>
      <c r="C45" s="273" t="s">
        <v>162</v>
      </c>
      <c r="D45" s="1"/>
      <c r="E45" s="1"/>
      <c r="F45" s="1"/>
      <c r="G45" s="1"/>
      <c r="H45" s="1"/>
      <c r="I45" s="1"/>
      <c r="J45" s="1"/>
      <c r="K45" s="9"/>
      <c r="L45" s="1"/>
      <c r="M45" s="1"/>
      <c r="N45" s="1"/>
      <c r="O45" s="1"/>
      <c r="P45" s="9"/>
      <c r="Q45" s="9"/>
      <c r="R45" s="9"/>
      <c r="S45" s="9"/>
      <c r="T45" s="9"/>
      <c r="U45" s="12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2"/>
      <c r="AN45" s="1"/>
      <c r="AO45" s="1"/>
    </row>
    <row r="46" spans="1:42" x14ac:dyDescent="0.2">
      <c r="A46" s="1"/>
      <c r="B46" s="1"/>
      <c r="C46" s="9"/>
      <c r="D46" s="1"/>
      <c r="E46" s="1"/>
      <c r="F46" s="1"/>
      <c r="G46" s="1"/>
      <c r="H46" s="1"/>
      <c r="I46" s="1"/>
      <c r="J46" s="1"/>
      <c r="K46" s="9"/>
      <c r="L46" s="1"/>
      <c r="M46" s="1"/>
      <c r="N46" s="1"/>
      <c r="O46" s="1"/>
      <c r="P46" s="9"/>
      <c r="Q46" s="9"/>
      <c r="R46" s="9"/>
      <c r="S46" s="9"/>
      <c r="T46" s="9"/>
      <c r="U46" s="12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2"/>
      <c r="AN46" s="1"/>
      <c r="AO46" s="1"/>
    </row>
  </sheetData>
  <mergeCells count="21">
    <mergeCell ref="A22:C22"/>
    <mergeCell ref="D22:AO22"/>
    <mergeCell ref="AF40:AL40"/>
    <mergeCell ref="AF41:AL41"/>
    <mergeCell ref="A36:C36"/>
    <mergeCell ref="A27:C27"/>
    <mergeCell ref="D27:AO27"/>
    <mergeCell ref="A18:C18"/>
    <mergeCell ref="D18:AO18"/>
    <mergeCell ref="A20:C20"/>
    <mergeCell ref="AJ2:AN2"/>
    <mergeCell ref="AJ4:AN4"/>
    <mergeCell ref="A6:AO6"/>
    <mergeCell ref="A16:A17"/>
    <mergeCell ref="C16:C17"/>
    <mergeCell ref="D16:U16"/>
    <mergeCell ref="V16:AM16"/>
    <mergeCell ref="B16:B17"/>
    <mergeCell ref="AN16:AN17"/>
    <mergeCell ref="AO16:AO17"/>
    <mergeCell ref="D20:AO20"/>
  </mergeCells>
  <conditionalFormatting sqref="D33:AO36 D23:AO26">
    <cfRule type="cellIs" dxfId="12" priority="9" stopIfTrue="1" operator="equal">
      <formula>0</formula>
    </cfRule>
  </conditionalFormatting>
  <conditionalFormatting sqref="D19:AO19 D20">
    <cfRule type="cellIs" dxfId="11" priority="8" stopIfTrue="1" operator="equal">
      <formula>0</formula>
    </cfRule>
  </conditionalFormatting>
  <conditionalFormatting sqref="D21:AO21 D22">
    <cfRule type="cellIs" dxfId="10" priority="7" stopIfTrue="1" operator="equal">
      <formula>0</formula>
    </cfRule>
  </conditionalFormatting>
  <conditionalFormatting sqref="D27">
    <cfRule type="cellIs" dxfId="9" priority="6" stopIfTrue="1" operator="equal">
      <formula>0</formula>
    </cfRule>
  </conditionalFormatting>
  <conditionalFormatting sqref="D28:AO28">
    <cfRule type="cellIs" dxfId="8" priority="5" stopIfTrue="1" operator="equal">
      <formula>0</formula>
    </cfRule>
  </conditionalFormatting>
  <conditionalFormatting sqref="D29:AO29">
    <cfRule type="cellIs" dxfId="7" priority="4" stopIfTrue="1" operator="equal">
      <formula>0</formula>
    </cfRule>
  </conditionalFormatting>
  <conditionalFormatting sqref="D30:AO30">
    <cfRule type="cellIs" dxfId="6" priority="3" stopIfTrue="1" operator="equal">
      <formula>0</formula>
    </cfRule>
  </conditionalFormatting>
  <conditionalFormatting sqref="D31:AO31">
    <cfRule type="cellIs" dxfId="5" priority="2" stopIfTrue="1" operator="equal">
      <formula>0</formula>
    </cfRule>
  </conditionalFormatting>
  <conditionalFormatting sqref="D32:AO32">
    <cfRule type="cellIs" dxfId="4" priority="1" stopIfTrue="1" operator="equal">
      <formula>0</formula>
    </cfRule>
  </conditionalFormatting>
  <dataValidations count="1">
    <dataValidation type="list" allowBlank="1" showInputMessage="1" showErrorMessage="1" sqref="B34:B36 B19 B21 B23:B25 B28:B31" xr:uid="{00000000-0002-0000-0200-000000000000}">
      <formula1>RodzajeZajec</formula1>
    </dataValidation>
  </dataValidations>
  <pageMargins left="0.7" right="0.7" top="0.75" bottom="0.75" header="0.3" footer="0.3"/>
  <pageSetup paperSize="9" scale="3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P45"/>
  <sheetViews>
    <sheetView showGridLines="0" zoomScale="73" zoomScaleNormal="73" workbookViewId="0">
      <selection activeCell="O11" sqref="O11"/>
    </sheetView>
  </sheetViews>
  <sheetFormatPr defaultColWidth="9.140625" defaultRowHeight="12.75" x14ac:dyDescent="0.2"/>
  <cols>
    <col min="1" max="1" width="4.42578125" style="47" customWidth="1"/>
    <col min="2" max="2" width="13.42578125" style="63" customWidth="1"/>
    <col min="3" max="3" width="41.7109375" style="95" customWidth="1"/>
    <col min="4" max="41" width="7.42578125" style="47" customWidth="1"/>
    <col min="42" max="256" width="8.7109375" style="47" customWidth="1"/>
    <col min="257" max="16384" width="9.140625" style="47"/>
  </cols>
  <sheetData>
    <row r="1" spans="1:41" ht="15" customHeight="1" x14ac:dyDescent="0.2">
      <c r="A1" s="29"/>
      <c r="B1" s="54"/>
      <c r="C1" s="93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30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6"/>
      <c r="AK1" s="26"/>
      <c r="AL1" s="26"/>
      <c r="AM1" s="91"/>
      <c r="AN1" s="26"/>
      <c r="AO1" s="29"/>
    </row>
    <row r="2" spans="1:41" ht="15" customHeight="1" x14ac:dyDescent="0.2">
      <c r="A2" s="29"/>
      <c r="B2" s="54"/>
      <c r="C2" s="93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30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87"/>
      <c r="AK2" s="288"/>
      <c r="AL2" s="288"/>
      <c r="AM2" s="288"/>
      <c r="AN2" s="288"/>
      <c r="AO2" s="29"/>
    </row>
    <row r="3" spans="1:41" ht="15" customHeight="1" x14ac:dyDescent="0.2">
      <c r="A3" s="29"/>
      <c r="B3" s="54"/>
      <c r="C3" s="93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30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6"/>
      <c r="AK3" s="26"/>
      <c r="AL3" s="26"/>
      <c r="AM3" s="91"/>
      <c r="AN3" s="26"/>
      <c r="AO3" s="29"/>
    </row>
    <row r="4" spans="1:41" ht="15" customHeight="1" x14ac:dyDescent="0.2">
      <c r="A4" s="29"/>
      <c r="B4" s="54"/>
      <c r="C4" s="93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30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87"/>
      <c r="AK4" s="288"/>
      <c r="AL4" s="288"/>
      <c r="AM4" s="288"/>
      <c r="AN4" s="288"/>
      <c r="AO4" s="29"/>
    </row>
    <row r="5" spans="1:41" ht="15" customHeight="1" x14ac:dyDescent="0.2">
      <c r="A5" s="29"/>
      <c r="B5" s="54"/>
      <c r="C5" s="93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30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30"/>
      <c r="AN5" s="29"/>
      <c r="AO5" s="29"/>
    </row>
    <row r="6" spans="1:41" ht="15" customHeight="1" x14ac:dyDescent="0.2">
      <c r="A6" s="281" t="s">
        <v>144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1"/>
      <c r="U6" s="281"/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1"/>
      <c r="AO6" s="281"/>
    </row>
    <row r="7" spans="1:41" ht="15" customHeight="1" x14ac:dyDescent="0.2">
      <c r="A7" s="32"/>
      <c r="B7" s="55"/>
      <c r="C7" s="70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88"/>
      <c r="S7" s="32"/>
      <c r="T7" s="32"/>
      <c r="U7" s="33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3"/>
      <c r="AN7" s="32"/>
      <c r="AO7" s="32"/>
    </row>
    <row r="8" spans="1:41" ht="15" customHeight="1" x14ac:dyDescent="0.2">
      <c r="A8" s="29"/>
      <c r="B8" s="54"/>
      <c r="C8" s="93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30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30"/>
      <c r="AN8" s="29"/>
      <c r="AO8" s="29"/>
    </row>
    <row r="9" spans="1:41" ht="15" customHeight="1" x14ac:dyDescent="0.25">
      <c r="A9" s="34" t="s">
        <v>163</v>
      </c>
      <c r="B9" s="57"/>
      <c r="C9" s="9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 t="s">
        <v>151</v>
      </c>
      <c r="P9" s="34"/>
      <c r="Q9" s="34"/>
      <c r="R9" s="34"/>
      <c r="S9" s="34"/>
      <c r="T9" s="34"/>
      <c r="U9" s="35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5"/>
      <c r="AN9" s="34"/>
      <c r="AO9" s="34"/>
    </row>
    <row r="10" spans="1:41" ht="15" customHeight="1" x14ac:dyDescent="0.25">
      <c r="A10" s="34" t="s">
        <v>148</v>
      </c>
      <c r="B10" s="57"/>
      <c r="C10" s="9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 t="s">
        <v>161</v>
      </c>
      <c r="P10" s="34"/>
      <c r="Q10" s="34"/>
      <c r="R10" s="34"/>
      <c r="S10" s="34"/>
      <c r="T10" s="34"/>
      <c r="U10" s="35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5"/>
      <c r="AN10" s="34"/>
      <c r="AO10" s="34"/>
    </row>
    <row r="11" spans="1:41" ht="15" customHeight="1" x14ac:dyDescent="0.25">
      <c r="A11" s="34" t="s">
        <v>58</v>
      </c>
      <c r="B11" s="57"/>
      <c r="C11" s="9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35" t="s">
        <v>164</v>
      </c>
      <c r="P11" s="34"/>
      <c r="Q11" s="34"/>
      <c r="R11" s="34"/>
      <c r="S11" s="34"/>
      <c r="T11" s="34"/>
      <c r="U11" s="35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5"/>
      <c r="AN11" s="34"/>
      <c r="AO11" s="34"/>
    </row>
    <row r="12" spans="1:41" ht="15" customHeight="1" x14ac:dyDescent="0.25">
      <c r="A12" s="34" t="s">
        <v>30</v>
      </c>
      <c r="B12" s="57"/>
      <c r="C12" s="9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5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5"/>
      <c r="AN12" s="34"/>
      <c r="AO12" s="34"/>
    </row>
    <row r="13" spans="1:41" ht="15" customHeight="1" x14ac:dyDescent="0.25">
      <c r="A13" s="36" t="s">
        <v>147</v>
      </c>
      <c r="B13" s="54"/>
      <c r="C13" s="93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30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30"/>
      <c r="AN13" s="29"/>
      <c r="AO13" s="29"/>
    </row>
    <row r="14" spans="1:41" ht="15" customHeight="1" x14ac:dyDescent="0.2">
      <c r="A14" s="29"/>
      <c r="B14" s="54"/>
      <c r="C14" s="93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30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30"/>
      <c r="AN14" s="29"/>
      <c r="AO14" s="29"/>
    </row>
    <row r="15" spans="1:41" ht="15" customHeight="1" thickBot="1" x14ac:dyDescent="0.25">
      <c r="A15" s="29"/>
      <c r="B15" s="54"/>
      <c r="C15" s="93"/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30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30"/>
      <c r="AN15" s="29"/>
      <c r="AO15" s="29"/>
    </row>
    <row r="16" spans="1:41" ht="13.5" thickBot="1" x14ac:dyDescent="0.25">
      <c r="A16" s="275" t="s">
        <v>4</v>
      </c>
      <c r="B16" s="293" t="s">
        <v>25</v>
      </c>
      <c r="C16" s="277" t="s">
        <v>26</v>
      </c>
      <c r="D16" s="282" t="s">
        <v>7</v>
      </c>
      <c r="E16" s="283"/>
      <c r="F16" s="283"/>
      <c r="G16" s="283"/>
      <c r="H16" s="283"/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3"/>
      <c r="V16" s="282" t="s">
        <v>8</v>
      </c>
      <c r="W16" s="283"/>
      <c r="X16" s="283"/>
      <c r="Y16" s="283"/>
      <c r="Z16" s="283"/>
      <c r="AA16" s="283"/>
      <c r="AB16" s="283"/>
      <c r="AC16" s="283"/>
      <c r="AD16" s="283"/>
      <c r="AE16" s="283"/>
      <c r="AF16" s="283"/>
      <c r="AG16" s="283"/>
      <c r="AH16" s="283"/>
      <c r="AI16" s="283"/>
      <c r="AJ16" s="283"/>
      <c r="AK16" s="283"/>
      <c r="AL16" s="283"/>
      <c r="AM16" s="283"/>
      <c r="AN16" s="289" t="s">
        <v>9</v>
      </c>
      <c r="AO16" s="279" t="s">
        <v>27</v>
      </c>
    </row>
    <row r="17" spans="1:42" ht="233.25" thickBot="1" x14ac:dyDescent="0.25">
      <c r="A17" s="276"/>
      <c r="B17" s="294"/>
      <c r="C17" s="278"/>
      <c r="D17" s="98" t="s">
        <v>10</v>
      </c>
      <c r="E17" s="99" t="s">
        <v>11</v>
      </c>
      <c r="F17" s="100" t="s">
        <v>12</v>
      </c>
      <c r="G17" s="100" t="s">
        <v>13</v>
      </c>
      <c r="H17" s="100" t="s">
        <v>14</v>
      </c>
      <c r="I17" s="100" t="s">
        <v>15</v>
      </c>
      <c r="J17" s="100" t="s">
        <v>16</v>
      </c>
      <c r="K17" s="100" t="s">
        <v>22</v>
      </c>
      <c r="L17" s="100" t="s">
        <v>23</v>
      </c>
      <c r="M17" s="100" t="s">
        <v>17</v>
      </c>
      <c r="N17" s="100" t="s">
        <v>21</v>
      </c>
      <c r="O17" s="100" t="s">
        <v>145</v>
      </c>
      <c r="P17" s="100" t="s">
        <v>18</v>
      </c>
      <c r="Q17" s="100" t="s">
        <v>0</v>
      </c>
      <c r="R17" s="100" t="s">
        <v>19</v>
      </c>
      <c r="S17" s="100" t="s">
        <v>6</v>
      </c>
      <c r="T17" s="100" t="s">
        <v>1</v>
      </c>
      <c r="U17" s="101" t="s">
        <v>28</v>
      </c>
      <c r="V17" s="98" t="s">
        <v>10</v>
      </c>
      <c r="W17" s="100" t="s">
        <v>11</v>
      </c>
      <c r="X17" s="100" t="s">
        <v>12</v>
      </c>
      <c r="Y17" s="100" t="s">
        <v>13</v>
      </c>
      <c r="Z17" s="99" t="s">
        <v>14</v>
      </c>
      <c r="AA17" s="99" t="s">
        <v>15</v>
      </c>
      <c r="AB17" s="99" t="s">
        <v>16</v>
      </c>
      <c r="AC17" s="100" t="s">
        <v>24</v>
      </c>
      <c r="AD17" s="100" t="s">
        <v>23</v>
      </c>
      <c r="AE17" s="100" t="s">
        <v>17</v>
      </c>
      <c r="AF17" s="100" t="s">
        <v>21</v>
      </c>
      <c r="AG17" s="100" t="s">
        <v>145</v>
      </c>
      <c r="AH17" s="100" t="s">
        <v>18</v>
      </c>
      <c r="AI17" s="100" t="s">
        <v>0</v>
      </c>
      <c r="AJ17" s="100" t="s">
        <v>19</v>
      </c>
      <c r="AK17" s="100" t="s">
        <v>6</v>
      </c>
      <c r="AL17" s="100" t="s">
        <v>1</v>
      </c>
      <c r="AM17" s="102" t="s">
        <v>28</v>
      </c>
      <c r="AN17" s="290"/>
      <c r="AO17" s="280"/>
    </row>
    <row r="18" spans="1:42" ht="15" customHeight="1" thickTop="1" thickBot="1" x14ac:dyDescent="0.25">
      <c r="A18" s="332" t="s">
        <v>155</v>
      </c>
      <c r="B18" s="333"/>
      <c r="C18" s="333"/>
      <c r="D18" s="295"/>
      <c r="E18" s="296"/>
      <c r="F18" s="296"/>
      <c r="G18" s="296"/>
      <c r="H18" s="296"/>
      <c r="I18" s="296"/>
      <c r="J18" s="296"/>
      <c r="K18" s="296"/>
      <c r="L18" s="296"/>
      <c r="M18" s="296"/>
      <c r="N18" s="296"/>
      <c r="O18" s="296"/>
      <c r="P18" s="296"/>
      <c r="Q18" s="296"/>
      <c r="R18" s="296"/>
      <c r="S18" s="296"/>
      <c r="T18" s="296"/>
      <c r="U18" s="296"/>
      <c r="V18" s="296"/>
      <c r="W18" s="296"/>
      <c r="X18" s="296"/>
      <c r="Y18" s="296"/>
      <c r="Z18" s="296"/>
      <c r="AA18" s="296"/>
      <c r="AB18" s="296"/>
      <c r="AC18" s="296"/>
      <c r="AD18" s="296"/>
      <c r="AE18" s="296"/>
      <c r="AF18" s="296"/>
      <c r="AG18" s="296"/>
      <c r="AH18" s="296"/>
      <c r="AI18" s="296"/>
      <c r="AJ18" s="296"/>
      <c r="AK18" s="296"/>
      <c r="AL18" s="296"/>
      <c r="AM18" s="296"/>
      <c r="AN18" s="296"/>
      <c r="AO18" s="297"/>
    </row>
    <row r="19" spans="1:42" ht="15" customHeight="1" thickTop="1" thickBot="1" x14ac:dyDescent="0.25">
      <c r="A19" s="183">
        <v>1</v>
      </c>
      <c r="B19" s="149" t="s">
        <v>20</v>
      </c>
      <c r="C19" s="153" t="s">
        <v>66</v>
      </c>
      <c r="D19" s="208">
        <v>15</v>
      </c>
      <c r="E19" s="208"/>
      <c r="F19" s="209">
        <v>5</v>
      </c>
      <c r="G19" s="209"/>
      <c r="H19" s="209"/>
      <c r="I19" s="209"/>
      <c r="J19" s="209"/>
      <c r="K19" s="209"/>
      <c r="L19" s="209"/>
      <c r="M19" s="209"/>
      <c r="N19" s="209"/>
      <c r="O19" s="209"/>
      <c r="P19" s="209"/>
      <c r="Q19" s="209">
        <v>10</v>
      </c>
      <c r="R19" s="209">
        <f t="shared" ref="R19" si="0">D19+E19+F19+G19+H19+I19+J19+K19+L19+M19+O19</f>
        <v>20</v>
      </c>
      <c r="S19" s="209">
        <f>SUM(D19:Q19)</f>
        <v>30</v>
      </c>
      <c r="T19" s="194" t="s">
        <v>34</v>
      </c>
      <c r="U19" s="210">
        <v>1</v>
      </c>
      <c r="V19" s="187"/>
      <c r="W19" s="187"/>
      <c r="X19" s="187"/>
      <c r="Y19" s="187"/>
      <c r="Z19" s="187"/>
      <c r="AA19" s="187"/>
      <c r="AB19" s="187"/>
      <c r="AC19" s="187"/>
      <c r="AD19" s="188"/>
      <c r="AE19" s="188"/>
      <c r="AF19" s="188"/>
      <c r="AG19" s="188"/>
      <c r="AH19" s="188"/>
      <c r="AI19" s="188"/>
      <c r="AJ19" s="188"/>
      <c r="AK19" s="188"/>
      <c r="AL19" s="192"/>
      <c r="AM19" s="199"/>
      <c r="AN19" s="111">
        <f t="shared" ref="AN19" si="1">S19+AK19</f>
        <v>30</v>
      </c>
      <c r="AO19" s="220">
        <f t="shared" ref="AO19" si="2">SUM(U19,AM19)</f>
        <v>1</v>
      </c>
      <c r="AP19" s="221"/>
    </row>
    <row r="20" spans="1:42" ht="15" customHeight="1" thickTop="1" thickBot="1" x14ac:dyDescent="0.25">
      <c r="A20" s="334" t="s">
        <v>153</v>
      </c>
      <c r="B20" s="302"/>
      <c r="C20" s="302"/>
      <c r="D20" s="298"/>
      <c r="E20" s="299"/>
      <c r="F20" s="299"/>
      <c r="G20" s="299"/>
      <c r="H20" s="299"/>
      <c r="I20" s="299"/>
      <c r="J20" s="299"/>
      <c r="K20" s="299"/>
      <c r="L20" s="299"/>
      <c r="M20" s="299"/>
      <c r="N20" s="299"/>
      <c r="O20" s="299"/>
      <c r="P20" s="299"/>
      <c r="Q20" s="299"/>
      <c r="R20" s="299"/>
      <c r="S20" s="299"/>
      <c r="T20" s="299"/>
      <c r="U20" s="299"/>
      <c r="V20" s="299"/>
      <c r="W20" s="299"/>
      <c r="X20" s="299"/>
      <c r="Y20" s="299"/>
      <c r="Z20" s="299"/>
      <c r="AA20" s="299"/>
      <c r="AB20" s="299"/>
      <c r="AC20" s="299"/>
      <c r="AD20" s="299"/>
      <c r="AE20" s="299"/>
      <c r="AF20" s="299"/>
      <c r="AG20" s="299"/>
      <c r="AH20" s="299"/>
      <c r="AI20" s="299"/>
      <c r="AJ20" s="299"/>
      <c r="AK20" s="299"/>
      <c r="AL20" s="299"/>
      <c r="AM20" s="299"/>
      <c r="AN20" s="299"/>
      <c r="AO20" s="300"/>
      <c r="AP20" s="64"/>
    </row>
    <row r="21" spans="1:42" ht="13.5" thickTop="1" x14ac:dyDescent="0.2">
      <c r="A21" s="137">
        <v>2</v>
      </c>
      <c r="B21" s="144" t="s">
        <v>20</v>
      </c>
      <c r="C21" s="228" t="s">
        <v>65</v>
      </c>
      <c r="D21" s="205">
        <v>15</v>
      </c>
      <c r="E21" s="205"/>
      <c r="F21" s="211">
        <v>10</v>
      </c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206">
        <f>D21+E21+F21+G21+H21+I21+J21+K21+L21+M21+O21</f>
        <v>25</v>
      </c>
      <c r="S21" s="206">
        <f>SUM(D21:Q21)</f>
        <v>25</v>
      </c>
      <c r="T21" s="155" t="s">
        <v>34</v>
      </c>
      <c r="U21" s="207">
        <v>1</v>
      </c>
      <c r="V21" s="103"/>
      <c r="W21" s="103"/>
      <c r="X21" s="103"/>
      <c r="Y21" s="103"/>
      <c r="Z21" s="103"/>
      <c r="AA21" s="103"/>
      <c r="AB21" s="103"/>
      <c r="AC21" s="103"/>
      <c r="AD21" s="104"/>
      <c r="AE21" s="104"/>
      <c r="AF21" s="104"/>
      <c r="AG21" s="104"/>
      <c r="AH21" s="104"/>
      <c r="AI21" s="104"/>
      <c r="AJ21" s="104"/>
      <c r="AK21" s="104"/>
      <c r="AL21" s="105"/>
      <c r="AM21" s="124"/>
      <c r="AN21" s="200">
        <f>S21+AK21</f>
        <v>25</v>
      </c>
      <c r="AO21" s="217">
        <f>SUM(U21,AM21)</f>
        <v>1</v>
      </c>
      <c r="AP21" s="64"/>
    </row>
    <row r="22" spans="1:42" x14ac:dyDescent="0.2">
      <c r="A22" s="138">
        <v>3</v>
      </c>
      <c r="B22" s="53" t="s">
        <v>20</v>
      </c>
      <c r="C22" s="225" t="s">
        <v>67</v>
      </c>
      <c r="D22" s="59">
        <v>15</v>
      </c>
      <c r="E22" s="59"/>
      <c r="F22" s="60">
        <v>10</v>
      </c>
      <c r="G22" s="60"/>
      <c r="H22" s="60"/>
      <c r="I22" s="60"/>
      <c r="J22" s="60"/>
      <c r="K22" s="60"/>
      <c r="L22" s="60"/>
      <c r="M22" s="60"/>
      <c r="N22" s="60"/>
      <c r="O22" s="60"/>
      <c r="P22" s="60"/>
      <c r="Q22" s="60">
        <v>10</v>
      </c>
      <c r="R22" s="60">
        <f t="shared" ref="R22:R34" si="3">D22+E22+F22+G22+H22+I22+J22+K22+L22+M22+O22</f>
        <v>25</v>
      </c>
      <c r="S22" s="60">
        <f t="shared" ref="S22:S34" si="4">SUM(D22:Q22)</f>
        <v>35</v>
      </c>
      <c r="T22" s="48" t="s">
        <v>34</v>
      </c>
      <c r="U22" s="61">
        <v>1.5</v>
      </c>
      <c r="V22" s="64"/>
      <c r="W22" s="40"/>
      <c r="X22" s="39"/>
      <c r="Y22" s="39"/>
      <c r="Z22" s="39"/>
      <c r="AA22" s="39"/>
      <c r="AB22" s="39"/>
      <c r="AC22" s="39"/>
      <c r="AD22" s="40"/>
      <c r="AE22" s="40"/>
      <c r="AF22" s="40"/>
      <c r="AG22" s="40"/>
      <c r="AH22" s="40"/>
      <c r="AI22" s="64"/>
      <c r="AJ22" s="40"/>
      <c r="AK22" s="40"/>
      <c r="AL22" s="41"/>
      <c r="AM22" s="125"/>
      <c r="AN22" s="204">
        <f t="shared" ref="AN22:AN34" si="5">S22+AK22</f>
        <v>35</v>
      </c>
      <c r="AO22" s="218">
        <f t="shared" ref="AO22:AO34" si="6">SUM(U22,AM22)</f>
        <v>1.5</v>
      </c>
      <c r="AP22" s="64"/>
    </row>
    <row r="23" spans="1:42" x14ac:dyDescent="0.2">
      <c r="A23" s="138">
        <v>4</v>
      </c>
      <c r="B23" s="53" t="s">
        <v>20</v>
      </c>
      <c r="C23" s="225" t="s">
        <v>72</v>
      </c>
      <c r="D23" s="59">
        <v>5</v>
      </c>
      <c r="E23" s="59"/>
      <c r="F23" s="60">
        <v>10</v>
      </c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>
        <v>10</v>
      </c>
      <c r="R23" s="60">
        <f t="shared" si="3"/>
        <v>15</v>
      </c>
      <c r="S23" s="60">
        <f t="shared" si="4"/>
        <v>25</v>
      </c>
      <c r="T23" s="48" t="s">
        <v>34</v>
      </c>
      <c r="U23" s="61">
        <v>1</v>
      </c>
      <c r="V23" s="39"/>
      <c r="W23" s="39"/>
      <c r="X23" s="39"/>
      <c r="Y23" s="39"/>
      <c r="Z23" s="39"/>
      <c r="AA23" s="39"/>
      <c r="AB23" s="39"/>
      <c r="AC23" s="39"/>
      <c r="AD23" s="40"/>
      <c r="AE23" s="40"/>
      <c r="AF23" s="40"/>
      <c r="AG23" s="40"/>
      <c r="AH23" s="40"/>
      <c r="AI23" s="40"/>
      <c r="AJ23" s="40"/>
      <c r="AK23" s="40"/>
      <c r="AL23" s="41"/>
      <c r="AM23" s="125"/>
      <c r="AN23" s="204">
        <f t="shared" si="5"/>
        <v>25</v>
      </c>
      <c r="AO23" s="218">
        <f t="shared" si="6"/>
        <v>1</v>
      </c>
      <c r="AP23" s="221"/>
    </row>
    <row r="24" spans="1:42" ht="39" thickBot="1" x14ac:dyDescent="0.25">
      <c r="A24" s="139">
        <v>5</v>
      </c>
      <c r="B24" s="215" t="s">
        <v>68</v>
      </c>
      <c r="C24" s="231" t="s">
        <v>69</v>
      </c>
      <c r="D24" s="212">
        <v>10</v>
      </c>
      <c r="E24" s="212"/>
      <c r="F24" s="213">
        <v>10</v>
      </c>
      <c r="G24" s="213"/>
      <c r="H24" s="213"/>
      <c r="I24" s="213"/>
      <c r="J24" s="213"/>
      <c r="K24" s="213"/>
      <c r="L24" s="213"/>
      <c r="M24" s="213"/>
      <c r="N24" s="213"/>
      <c r="O24" s="213"/>
      <c r="P24" s="213"/>
      <c r="Q24" s="213">
        <v>5</v>
      </c>
      <c r="R24" s="213">
        <f t="shared" si="3"/>
        <v>20</v>
      </c>
      <c r="S24" s="213">
        <f t="shared" si="4"/>
        <v>25</v>
      </c>
      <c r="T24" s="161" t="s">
        <v>34</v>
      </c>
      <c r="U24" s="214">
        <v>1</v>
      </c>
      <c r="V24" s="113"/>
      <c r="W24" s="113"/>
      <c r="X24" s="112"/>
      <c r="Y24" s="112"/>
      <c r="Z24" s="112"/>
      <c r="AA24" s="112"/>
      <c r="AB24" s="112"/>
      <c r="AC24" s="112"/>
      <c r="AD24" s="113"/>
      <c r="AE24" s="113"/>
      <c r="AF24" s="113"/>
      <c r="AG24" s="113"/>
      <c r="AH24" s="113"/>
      <c r="AI24" s="114"/>
      <c r="AJ24" s="113"/>
      <c r="AK24" s="113"/>
      <c r="AL24" s="114"/>
      <c r="AM24" s="126"/>
      <c r="AN24" s="216">
        <f t="shared" si="5"/>
        <v>25</v>
      </c>
      <c r="AO24" s="201">
        <f>SUM(U24,AM24)</f>
        <v>1</v>
      </c>
      <c r="AP24" s="64"/>
    </row>
    <row r="25" spans="1:42" ht="15" customHeight="1" thickTop="1" thickBot="1" x14ac:dyDescent="0.25">
      <c r="A25" s="334" t="s">
        <v>104</v>
      </c>
      <c r="B25" s="302"/>
      <c r="C25" s="302"/>
      <c r="D25" s="298">
        <f>S25+AK25</f>
        <v>0</v>
      </c>
      <c r="E25" s="299"/>
      <c r="F25" s="299"/>
      <c r="G25" s="299"/>
      <c r="H25" s="299"/>
      <c r="I25" s="299"/>
      <c r="J25" s="299"/>
      <c r="K25" s="299"/>
      <c r="L25" s="299"/>
      <c r="M25" s="299"/>
      <c r="N25" s="299"/>
      <c r="O25" s="299"/>
      <c r="P25" s="299"/>
      <c r="Q25" s="299"/>
      <c r="R25" s="299"/>
      <c r="S25" s="299"/>
      <c r="T25" s="299"/>
      <c r="U25" s="299"/>
      <c r="V25" s="299"/>
      <c r="W25" s="299"/>
      <c r="X25" s="299"/>
      <c r="Y25" s="299"/>
      <c r="Z25" s="299"/>
      <c r="AA25" s="299"/>
      <c r="AB25" s="299"/>
      <c r="AC25" s="299"/>
      <c r="AD25" s="299"/>
      <c r="AE25" s="299"/>
      <c r="AF25" s="299"/>
      <c r="AG25" s="299"/>
      <c r="AH25" s="299"/>
      <c r="AI25" s="299"/>
      <c r="AJ25" s="299"/>
      <c r="AK25" s="299"/>
      <c r="AL25" s="299"/>
      <c r="AM25" s="299"/>
      <c r="AN25" s="299"/>
      <c r="AO25" s="300"/>
      <c r="AP25" s="64"/>
    </row>
    <row r="26" spans="1:42" ht="13.5" thickTop="1" x14ac:dyDescent="0.2">
      <c r="A26" s="137">
        <v>6</v>
      </c>
      <c r="B26" s="144" t="s">
        <v>20</v>
      </c>
      <c r="C26" s="228" t="s">
        <v>62</v>
      </c>
      <c r="D26" s="205">
        <v>50</v>
      </c>
      <c r="E26" s="205"/>
      <c r="F26" s="206"/>
      <c r="G26" s="206"/>
      <c r="H26" s="206"/>
      <c r="I26" s="206"/>
      <c r="J26" s="206"/>
      <c r="K26" s="206">
        <v>80</v>
      </c>
      <c r="L26" s="206"/>
      <c r="M26" s="206"/>
      <c r="N26" s="206"/>
      <c r="O26" s="206"/>
      <c r="P26" s="206"/>
      <c r="Q26" s="206">
        <v>25</v>
      </c>
      <c r="R26" s="206">
        <f t="shared" si="3"/>
        <v>130</v>
      </c>
      <c r="S26" s="206">
        <f t="shared" si="4"/>
        <v>155</v>
      </c>
      <c r="T26" s="155" t="s">
        <v>32</v>
      </c>
      <c r="U26" s="207">
        <v>5.5</v>
      </c>
      <c r="V26" s="103"/>
      <c r="W26" s="103"/>
      <c r="X26" s="103"/>
      <c r="Y26" s="103"/>
      <c r="Z26" s="103"/>
      <c r="AA26" s="103"/>
      <c r="AB26" s="103"/>
      <c r="AC26" s="103"/>
      <c r="AD26" s="104"/>
      <c r="AE26" s="104"/>
      <c r="AF26" s="104"/>
      <c r="AG26" s="104"/>
      <c r="AH26" s="104"/>
      <c r="AI26" s="105"/>
      <c r="AJ26" s="104"/>
      <c r="AK26" s="104"/>
      <c r="AL26" s="105"/>
      <c r="AM26" s="124"/>
      <c r="AN26" s="200">
        <f t="shared" si="5"/>
        <v>155</v>
      </c>
      <c r="AO26" s="204">
        <f t="shared" ref="AO26" si="7">SUM(U26,AM26)</f>
        <v>5.5</v>
      </c>
      <c r="AP26" s="64"/>
    </row>
    <row r="27" spans="1:42" ht="25.5" x14ac:dyDescent="0.2">
      <c r="A27" s="138">
        <v>8</v>
      </c>
      <c r="B27" s="53" t="s">
        <v>20</v>
      </c>
      <c r="C27" s="229" t="s">
        <v>143</v>
      </c>
      <c r="D27" s="84"/>
      <c r="E27" s="60"/>
      <c r="F27" s="48">
        <v>18</v>
      </c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60">
        <v>10</v>
      </c>
      <c r="R27" s="60">
        <f t="shared" si="3"/>
        <v>18</v>
      </c>
      <c r="S27" s="60">
        <f t="shared" si="4"/>
        <v>28</v>
      </c>
      <c r="T27" s="48" t="s">
        <v>34</v>
      </c>
      <c r="U27" s="61">
        <v>1</v>
      </c>
      <c r="V27" s="39"/>
      <c r="W27" s="39"/>
      <c r="X27" s="39"/>
      <c r="Y27" s="39"/>
      <c r="Z27" s="39"/>
      <c r="AA27" s="39"/>
      <c r="AB27" s="39"/>
      <c r="AC27" s="39"/>
      <c r="AD27" s="40"/>
      <c r="AE27" s="40"/>
      <c r="AF27" s="40"/>
      <c r="AG27" s="40"/>
      <c r="AH27" s="40"/>
      <c r="AI27" s="41"/>
      <c r="AJ27" s="40"/>
      <c r="AK27" s="40"/>
      <c r="AL27" s="41"/>
      <c r="AM27" s="125"/>
      <c r="AN27" s="204">
        <f t="shared" si="5"/>
        <v>28</v>
      </c>
      <c r="AO27" s="204">
        <f>SUM(U27,AM27)</f>
        <v>1</v>
      </c>
      <c r="AP27" s="64"/>
    </row>
    <row r="28" spans="1:42" ht="13.5" thickBot="1" x14ac:dyDescent="0.25">
      <c r="A28" s="138">
        <v>9</v>
      </c>
      <c r="B28" s="53" t="s">
        <v>20</v>
      </c>
      <c r="C28" s="225" t="s">
        <v>70</v>
      </c>
      <c r="D28" s="59">
        <v>40</v>
      </c>
      <c r="E28" s="59"/>
      <c r="F28" s="60"/>
      <c r="G28" s="60"/>
      <c r="H28" s="60"/>
      <c r="I28" s="60"/>
      <c r="J28" s="60"/>
      <c r="K28" s="60">
        <v>40</v>
      </c>
      <c r="L28" s="60"/>
      <c r="M28" s="60"/>
      <c r="N28" s="60"/>
      <c r="O28" s="60"/>
      <c r="P28" s="60"/>
      <c r="Q28" s="60">
        <v>20</v>
      </c>
      <c r="R28" s="60">
        <f t="shared" si="3"/>
        <v>80</v>
      </c>
      <c r="S28" s="60">
        <f t="shared" si="4"/>
        <v>100</v>
      </c>
      <c r="T28" s="48" t="s">
        <v>32</v>
      </c>
      <c r="U28" s="61">
        <v>4</v>
      </c>
      <c r="V28" s="39"/>
      <c r="W28" s="39"/>
      <c r="X28" s="39"/>
      <c r="Y28" s="39"/>
      <c r="Z28" s="39"/>
      <c r="AA28" s="39"/>
      <c r="AB28" s="39"/>
      <c r="AC28" s="39"/>
      <c r="AD28" s="40"/>
      <c r="AE28" s="40"/>
      <c r="AF28" s="40"/>
      <c r="AG28" s="40"/>
      <c r="AH28" s="40"/>
      <c r="AI28" s="40"/>
      <c r="AJ28" s="40"/>
      <c r="AK28" s="40"/>
      <c r="AL28" s="41"/>
      <c r="AM28" s="125"/>
      <c r="AN28" s="204">
        <f t="shared" si="5"/>
        <v>100</v>
      </c>
      <c r="AO28" s="204">
        <f t="shared" si="6"/>
        <v>4</v>
      </c>
      <c r="AP28" s="64"/>
    </row>
    <row r="29" spans="1:42" ht="14.25" thickTop="1" thickBot="1" x14ac:dyDescent="0.25">
      <c r="A29" s="334" t="s">
        <v>154</v>
      </c>
      <c r="B29" s="302"/>
      <c r="C29" s="302"/>
      <c r="D29" s="298">
        <f>S29+AK29</f>
        <v>0</v>
      </c>
      <c r="E29" s="299"/>
      <c r="F29" s="299"/>
      <c r="G29" s="299"/>
      <c r="H29" s="299"/>
      <c r="I29" s="299"/>
      <c r="J29" s="299"/>
      <c r="K29" s="299"/>
      <c r="L29" s="299"/>
      <c r="M29" s="299"/>
      <c r="N29" s="299"/>
      <c r="O29" s="299"/>
      <c r="P29" s="299"/>
      <c r="Q29" s="299"/>
      <c r="R29" s="299"/>
      <c r="S29" s="299"/>
      <c r="T29" s="299"/>
      <c r="U29" s="299"/>
      <c r="V29" s="299"/>
      <c r="W29" s="299"/>
      <c r="X29" s="299"/>
      <c r="Y29" s="299"/>
      <c r="Z29" s="299"/>
      <c r="AA29" s="299"/>
      <c r="AB29" s="299"/>
      <c r="AC29" s="299"/>
      <c r="AD29" s="299"/>
      <c r="AE29" s="299"/>
      <c r="AF29" s="299"/>
      <c r="AG29" s="299"/>
      <c r="AH29" s="299"/>
      <c r="AI29" s="299"/>
      <c r="AJ29" s="299"/>
      <c r="AK29" s="299"/>
      <c r="AL29" s="299"/>
      <c r="AM29" s="299"/>
      <c r="AN29" s="299"/>
      <c r="AO29" s="300"/>
      <c r="AP29" s="64"/>
    </row>
    <row r="30" spans="1:42" ht="26.25" thickTop="1" x14ac:dyDescent="0.2">
      <c r="A30" s="138">
        <v>7</v>
      </c>
      <c r="B30" s="53" t="s">
        <v>20</v>
      </c>
      <c r="C30" s="225" t="s">
        <v>129</v>
      </c>
      <c r="D30" s="59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60">
        <v>80</v>
      </c>
      <c r="Q30" s="60"/>
      <c r="R30" s="60">
        <f t="shared" ref="R30" si="8">D30+E30+F30+G30+H30+I30+J30+K30+L30+M30+O30</f>
        <v>0</v>
      </c>
      <c r="S30" s="60">
        <f t="shared" ref="S30" si="9">SUM(D30:Q30)</f>
        <v>80</v>
      </c>
      <c r="T30" s="48" t="s">
        <v>34</v>
      </c>
      <c r="U30" s="61">
        <v>3</v>
      </c>
      <c r="V30" s="39"/>
      <c r="W30" s="39"/>
      <c r="X30" s="39"/>
      <c r="Y30" s="39"/>
      <c r="Z30" s="39"/>
      <c r="AA30" s="39"/>
      <c r="AB30" s="39"/>
      <c r="AC30" s="39"/>
      <c r="AD30" s="40"/>
      <c r="AE30" s="40"/>
      <c r="AF30" s="40"/>
      <c r="AG30" s="40"/>
      <c r="AH30" s="40"/>
      <c r="AI30" s="41"/>
      <c r="AJ30" s="40"/>
      <c r="AK30" s="40"/>
      <c r="AL30" s="41"/>
      <c r="AM30" s="125"/>
      <c r="AN30" s="204">
        <f t="shared" ref="AN30" si="10">S30+AK30</f>
        <v>80</v>
      </c>
      <c r="AO30" s="204">
        <f t="shared" ref="AO30" si="11">SUM(U30,AM30)</f>
        <v>3</v>
      </c>
      <c r="AP30" s="64"/>
    </row>
    <row r="31" spans="1:42" ht="13.5" thickBot="1" x14ac:dyDescent="0.25">
      <c r="A31" s="139">
        <v>10</v>
      </c>
      <c r="B31" s="159" t="s">
        <v>20</v>
      </c>
      <c r="C31" s="231" t="s">
        <v>130</v>
      </c>
      <c r="D31" s="212"/>
      <c r="E31" s="212"/>
      <c r="F31" s="213"/>
      <c r="G31" s="213"/>
      <c r="H31" s="213"/>
      <c r="I31" s="213"/>
      <c r="J31" s="213"/>
      <c r="K31" s="213"/>
      <c r="L31" s="213"/>
      <c r="M31" s="213"/>
      <c r="N31" s="213"/>
      <c r="O31" s="213"/>
      <c r="P31" s="213">
        <v>40</v>
      </c>
      <c r="Q31" s="213"/>
      <c r="R31" s="213">
        <f t="shared" si="3"/>
        <v>0</v>
      </c>
      <c r="S31" s="213">
        <f t="shared" si="4"/>
        <v>40</v>
      </c>
      <c r="T31" s="161" t="s">
        <v>34</v>
      </c>
      <c r="U31" s="214">
        <v>2</v>
      </c>
      <c r="V31" s="112"/>
      <c r="W31" s="112"/>
      <c r="X31" s="112"/>
      <c r="Y31" s="112"/>
      <c r="Z31" s="112"/>
      <c r="AA31" s="112"/>
      <c r="AB31" s="112"/>
      <c r="AC31" s="112"/>
      <c r="AD31" s="113"/>
      <c r="AE31" s="113"/>
      <c r="AF31" s="113"/>
      <c r="AG31" s="113"/>
      <c r="AH31" s="113"/>
      <c r="AI31" s="113"/>
      <c r="AJ31" s="113"/>
      <c r="AK31" s="113"/>
      <c r="AL31" s="114"/>
      <c r="AM31" s="126"/>
      <c r="AN31" s="245">
        <f t="shared" si="5"/>
        <v>40</v>
      </c>
      <c r="AO31" s="245">
        <f t="shared" si="6"/>
        <v>2</v>
      </c>
      <c r="AP31" s="64"/>
    </row>
    <row r="32" spans="1:42" ht="13.5" thickBot="1" x14ac:dyDescent="0.25">
      <c r="A32" s="249"/>
      <c r="B32" s="269"/>
      <c r="C32" s="251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1"/>
      <c r="U32" s="270"/>
      <c r="V32" s="255"/>
      <c r="W32" s="255"/>
      <c r="X32" s="255"/>
      <c r="Y32" s="255"/>
      <c r="Z32" s="255"/>
      <c r="AA32" s="255"/>
      <c r="AB32" s="255"/>
      <c r="AC32" s="255"/>
      <c r="AD32" s="255"/>
      <c r="AE32" s="255"/>
      <c r="AF32" s="255"/>
      <c r="AG32" s="255"/>
      <c r="AH32" s="255"/>
      <c r="AI32" s="255"/>
      <c r="AJ32" s="255"/>
      <c r="AK32" s="255"/>
      <c r="AL32" s="256"/>
      <c r="AM32" s="255"/>
      <c r="AN32" s="255"/>
      <c r="AO32" s="272"/>
      <c r="AP32" s="64"/>
    </row>
    <row r="33" spans="1:42" x14ac:dyDescent="0.2">
      <c r="A33" s="137">
        <v>11</v>
      </c>
      <c r="B33" s="144" t="s">
        <v>20</v>
      </c>
      <c r="C33" s="228" t="s">
        <v>64</v>
      </c>
      <c r="D33" s="205"/>
      <c r="E33" s="205">
        <v>1</v>
      </c>
      <c r="F33" s="206"/>
      <c r="G33" s="206"/>
      <c r="H33" s="206"/>
      <c r="I33" s="206"/>
      <c r="J33" s="206"/>
      <c r="K33" s="206"/>
      <c r="L33" s="206"/>
      <c r="M33" s="206"/>
      <c r="N33" s="206"/>
      <c r="O33" s="206"/>
      <c r="P33" s="206"/>
      <c r="Q33" s="206">
        <v>10</v>
      </c>
      <c r="R33" s="206">
        <f t="shared" si="3"/>
        <v>1</v>
      </c>
      <c r="S33" s="206">
        <f t="shared" si="4"/>
        <v>11</v>
      </c>
      <c r="T33" s="155" t="s">
        <v>34</v>
      </c>
      <c r="U33" s="207">
        <v>0.5</v>
      </c>
      <c r="V33" s="103"/>
      <c r="W33" s="103"/>
      <c r="X33" s="103"/>
      <c r="Y33" s="103"/>
      <c r="Z33" s="103"/>
      <c r="AA33" s="103"/>
      <c r="AB33" s="103"/>
      <c r="AC33" s="103"/>
      <c r="AD33" s="104"/>
      <c r="AE33" s="104"/>
      <c r="AF33" s="104"/>
      <c r="AG33" s="104"/>
      <c r="AH33" s="104"/>
      <c r="AI33" s="104"/>
      <c r="AJ33" s="104"/>
      <c r="AK33" s="104"/>
      <c r="AL33" s="105"/>
      <c r="AM33" s="124"/>
      <c r="AN33" s="247">
        <f t="shared" si="5"/>
        <v>11</v>
      </c>
      <c r="AO33" s="247">
        <f t="shared" si="6"/>
        <v>0.5</v>
      </c>
      <c r="AP33" s="64"/>
    </row>
    <row r="34" spans="1:42" ht="13.5" thickBot="1" x14ac:dyDescent="0.25">
      <c r="A34" s="38">
        <v>12</v>
      </c>
      <c r="B34" s="53" t="s">
        <v>20</v>
      </c>
      <c r="C34" s="230" t="s">
        <v>71</v>
      </c>
      <c r="D34" s="59"/>
      <c r="E34" s="59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>
        <f t="shared" si="3"/>
        <v>0</v>
      </c>
      <c r="S34" s="60">
        <f t="shared" si="4"/>
        <v>0</v>
      </c>
      <c r="T34" s="48" t="s">
        <v>32</v>
      </c>
      <c r="U34" s="61">
        <v>5</v>
      </c>
      <c r="V34" s="39"/>
      <c r="W34" s="39"/>
      <c r="X34" s="39"/>
      <c r="Y34" s="39"/>
      <c r="Z34" s="39"/>
      <c r="AA34" s="39"/>
      <c r="AB34" s="39"/>
      <c r="AC34" s="39"/>
      <c r="AD34" s="40"/>
      <c r="AE34" s="40"/>
      <c r="AF34" s="40"/>
      <c r="AG34" s="40"/>
      <c r="AH34" s="40"/>
      <c r="AI34" s="40"/>
      <c r="AJ34" s="40"/>
      <c r="AK34" s="40"/>
      <c r="AL34" s="41"/>
      <c r="AM34" s="125"/>
      <c r="AN34" s="204">
        <f t="shared" si="5"/>
        <v>0</v>
      </c>
      <c r="AO34" s="204">
        <f t="shared" si="6"/>
        <v>5</v>
      </c>
      <c r="AP34" s="64"/>
    </row>
    <row r="35" spans="1:42" ht="13.5" thickBot="1" x14ac:dyDescent="0.25">
      <c r="A35" s="325" t="s">
        <v>2</v>
      </c>
      <c r="B35" s="326"/>
      <c r="C35" s="327"/>
      <c r="D35" s="73">
        <f>SUM(D19:D34)</f>
        <v>150</v>
      </c>
      <c r="E35" s="74">
        <f>SUM(E21:E34)</f>
        <v>1</v>
      </c>
      <c r="F35" s="74">
        <f>SUM(F19:F34)</f>
        <v>63</v>
      </c>
      <c r="G35" s="74">
        <f t="shared" ref="G35:P35" si="12">SUM(G21:G34)</f>
        <v>0</v>
      </c>
      <c r="H35" s="74">
        <f t="shared" si="12"/>
        <v>0</v>
      </c>
      <c r="I35" s="74">
        <f t="shared" si="12"/>
        <v>0</v>
      </c>
      <c r="J35" s="74">
        <f t="shared" si="12"/>
        <v>0</v>
      </c>
      <c r="K35" s="74">
        <f t="shared" si="12"/>
        <v>120</v>
      </c>
      <c r="L35" s="74">
        <f t="shared" si="12"/>
        <v>0</v>
      </c>
      <c r="M35" s="74">
        <f t="shared" si="12"/>
        <v>0</v>
      </c>
      <c r="N35" s="74">
        <f t="shared" si="12"/>
        <v>0</v>
      </c>
      <c r="O35" s="74">
        <f t="shared" si="12"/>
        <v>0</v>
      </c>
      <c r="P35" s="74">
        <f t="shared" si="12"/>
        <v>120</v>
      </c>
      <c r="Q35" s="74">
        <f>SUM(Q19:Q34)</f>
        <v>100</v>
      </c>
      <c r="R35" s="74">
        <f>SUM(R19:R34)</f>
        <v>334</v>
      </c>
      <c r="S35" s="74">
        <f>SUM(S19:S34)</f>
        <v>554</v>
      </c>
      <c r="T35" s="74">
        <f>SUM(T21:T34)</f>
        <v>0</v>
      </c>
      <c r="U35" s="75">
        <f>SUM(U19:U34)</f>
        <v>26.5</v>
      </c>
      <c r="V35" s="73">
        <f t="shared" ref="V35:AM35" si="13">SUM(V21:V34)</f>
        <v>0</v>
      </c>
      <c r="W35" s="74">
        <f t="shared" si="13"/>
        <v>0</v>
      </c>
      <c r="X35" s="74">
        <f t="shared" si="13"/>
        <v>0</v>
      </c>
      <c r="Y35" s="74">
        <f t="shared" si="13"/>
        <v>0</v>
      </c>
      <c r="Z35" s="74">
        <f t="shared" si="13"/>
        <v>0</v>
      </c>
      <c r="AA35" s="74">
        <f t="shared" si="13"/>
        <v>0</v>
      </c>
      <c r="AB35" s="74">
        <f t="shared" si="13"/>
        <v>0</v>
      </c>
      <c r="AC35" s="74">
        <f t="shared" si="13"/>
        <v>0</v>
      </c>
      <c r="AD35" s="74">
        <f t="shared" si="13"/>
        <v>0</v>
      </c>
      <c r="AE35" s="74">
        <f t="shared" si="13"/>
        <v>0</v>
      </c>
      <c r="AF35" s="74">
        <f t="shared" si="13"/>
        <v>0</v>
      </c>
      <c r="AG35" s="74">
        <f t="shared" si="13"/>
        <v>0</v>
      </c>
      <c r="AH35" s="74">
        <f t="shared" si="13"/>
        <v>0</v>
      </c>
      <c r="AI35" s="74">
        <f t="shared" si="13"/>
        <v>0</v>
      </c>
      <c r="AJ35" s="74">
        <f t="shared" si="13"/>
        <v>0</v>
      </c>
      <c r="AK35" s="74">
        <f t="shared" si="13"/>
        <v>0</v>
      </c>
      <c r="AL35" s="74">
        <f t="shared" si="13"/>
        <v>0</v>
      </c>
      <c r="AM35" s="202">
        <f t="shared" si="13"/>
        <v>0</v>
      </c>
      <c r="AN35" s="219">
        <f>SUM(AN19:AN34)</f>
        <v>554</v>
      </c>
      <c r="AO35" s="219">
        <f>SUM(AO19:AO34)</f>
        <v>26.5</v>
      </c>
    </row>
    <row r="36" spans="1:42" x14ac:dyDescent="0.2">
      <c r="A36" s="29"/>
      <c r="B36" s="54"/>
      <c r="C36" s="93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30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30"/>
      <c r="AN36" s="29"/>
      <c r="AO36" s="29"/>
    </row>
    <row r="37" spans="1:42" x14ac:dyDescent="0.2">
      <c r="A37" s="29"/>
      <c r="B37" s="54"/>
      <c r="C37" s="93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30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30"/>
      <c r="AN37" s="29"/>
      <c r="AO37" s="29"/>
    </row>
    <row r="38" spans="1:42" x14ac:dyDescent="0.2">
      <c r="A38" s="29"/>
      <c r="B38" s="54"/>
      <c r="C38" s="93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30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30"/>
      <c r="AN38" s="29"/>
      <c r="AO38" s="29"/>
    </row>
    <row r="39" spans="1:42" x14ac:dyDescent="0.2">
      <c r="A39" s="29"/>
      <c r="B39" s="54"/>
      <c r="C39" s="66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64" t="s">
        <v>150</v>
      </c>
      <c r="P39" s="29"/>
      <c r="Q39" s="29"/>
      <c r="R39" s="29"/>
      <c r="S39" s="29"/>
      <c r="T39" s="29"/>
      <c r="U39" s="30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1" t="s">
        <v>156</v>
      </c>
      <c r="AG39" s="292"/>
      <c r="AH39" s="292"/>
      <c r="AI39" s="292"/>
      <c r="AJ39" s="292"/>
      <c r="AK39" s="292"/>
      <c r="AL39" s="292"/>
      <c r="AM39" s="30"/>
      <c r="AN39" s="29"/>
      <c r="AO39" s="29"/>
    </row>
    <row r="40" spans="1:42" x14ac:dyDescent="0.2">
      <c r="A40" s="29"/>
      <c r="B40" s="54"/>
      <c r="C40" s="45" t="s">
        <v>5</v>
      </c>
      <c r="D40" s="29"/>
      <c r="E40" s="29"/>
      <c r="F40" s="29"/>
      <c r="G40" s="29"/>
      <c r="H40" s="29"/>
      <c r="I40" s="29"/>
      <c r="J40" s="29"/>
      <c r="K40" s="29"/>
      <c r="L40" s="29"/>
      <c r="M40" s="46"/>
      <c r="N40" s="29"/>
      <c r="O40" s="331" t="s">
        <v>139</v>
      </c>
      <c r="P40" s="312"/>
      <c r="Q40" s="312"/>
      <c r="R40" s="312"/>
      <c r="S40" s="312"/>
      <c r="T40" s="312"/>
      <c r="U40" s="312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74" t="s">
        <v>3</v>
      </c>
      <c r="AG40" s="313"/>
      <c r="AH40" s="313"/>
      <c r="AI40" s="313"/>
      <c r="AJ40" s="313"/>
      <c r="AK40" s="313"/>
      <c r="AL40" s="313"/>
      <c r="AM40" s="30"/>
      <c r="AN40" s="29"/>
      <c r="AO40" s="29"/>
    </row>
    <row r="41" spans="1:42" x14ac:dyDescent="0.2">
      <c r="A41" s="29"/>
      <c r="B41" s="54"/>
      <c r="C41" s="93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  <c r="R41" s="29"/>
      <c r="S41" s="29"/>
      <c r="T41" s="29"/>
      <c r="U41" s="30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30"/>
      <c r="AN41" s="29"/>
      <c r="AO41" s="29"/>
    </row>
    <row r="42" spans="1:42" x14ac:dyDescent="0.2">
      <c r="A42" s="29"/>
      <c r="B42" s="54"/>
      <c r="C42" s="93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29"/>
      <c r="R42" s="29"/>
      <c r="S42" s="29"/>
      <c r="T42" s="29"/>
      <c r="U42" s="30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30"/>
      <c r="AN42" s="29"/>
      <c r="AO42" s="29"/>
    </row>
    <row r="43" spans="1:42" x14ac:dyDescent="0.2">
      <c r="A43" s="29"/>
      <c r="B43" s="54"/>
      <c r="C43" s="93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29"/>
      <c r="U43" s="30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30"/>
      <c r="AN43" s="29"/>
      <c r="AO43" s="29"/>
    </row>
    <row r="44" spans="1:42" x14ac:dyDescent="0.2">
      <c r="A44" s="29"/>
      <c r="B44" s="54"/>
      <c r="C44" s="93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29"/>
      <c r="S44" s="29"/>
      <c r="T44" s="29"/>
      <c r="U44" s="30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30"/>
      <c r="AN44" s="29"/>
      <c r="AO44" s="29"/>
    </row>
    <row r="45" spans="1:42" x14ac:dyDescent="0.2">
      <c r="A45" s="29"/>
      <c r="B45" s="54"/>
      <c r="C45" s="93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29"/>
      <c r="S45" s="29"/>
      <c r="T45" s="29"/>
      <c r="U45" s="30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30"/>
      <c r="AN45" s="29"/>
      <c r="AO45" s="29"/>
    </row>
  </sheetData>
  <mergeCells count="22"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AF39:AL39"/>
    <mergeCell ref="AF40:AL40"/>
    <mergeCell ref="O40:U40"/>
    <mergeCell ref="B16:B17"/>
    <mergeCell ref="A35:C35"/>
    <mergeCell ref="A18:C18"/>
    <mergeCell ref="D18:AO18"/>
    <mergeCell ref="A20:C20"/>
    <mergeCell ref="D20:AO20"/>
    <mergeCell ref="A25:C25"/>
    <mergeCell ref="D25:AO25"/>
    <mergeCell ref="A29:C29"/>
    <mergeCell ref="D29:AO29"/>
  </mergeCells>
  <conditionalFormatting sqref="D21:AO24 D25 D26:AO28 D31:AO35">
    <cfRule type="cellIs" dxfId="3" priority="4" stopIfTrue="1" operator="equal">
      <formula>0</formula>
    </cfRule>
  </conditionalFormatting>
  <conditionalFormatting sqref="D19:AO19 D20">
    <cfRule type="cellIs" dxfId="2" priority="3" stopIfTrue="1" operator="equal">
      <formula>0</formula>
    </cfRule>
  </conditionalFormatting>
  <conditionalFormatting sqref="D29">
    <cfRule type="cellIs" dxfId="1" priority="2" stopIfTrue="1" operator="equal">
      <formula>0</formula>
    </cfRule>
  </conditionalFormatting>
  <conditionalFormatting sqref="D30:AO30">
    <cfRule type="cellIs" dxfId="0" priority="1" stopIfTrue="1" operator="equal">
      <formula>0</formula>
    </cfRule>
  </conditionalFormatting>
  <dataValidations count="1">
    <dataValidation type="list" allowBlank="1" showInputMessage="1" showErrorMessage="1" sqref="B21 B30 B26:B27" xr:uid="{00000000-0002-0000-0300-000000000000}">
      <formula1>RodzajeZajec</formula1>
    </dataValidation>
  </dataValidations>
  <pageMargins left="0.7" right="0.7" top="0.75" bottom="0.75" header="0.3" footer="0.3"/>
  <pageSetup paperSize="9" scale="3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S45"/>
  <sheetViews>
    <sheetView topLeftCell="A31" workbookViewId="0">
      <selection activeCell="J6" sqref="J6"/>
    </sheetView>
  </sheetViews>
  <sheetFormatPr defaultColWidth="8.7109375" defaultRowHeight="12.75" x14ac:dyDescent="0.2"/>
  <cols>
    <col min="1" max="1" width="8.7109375" customWidth="1"/>
    <col min="2" max="2" width="29.42578125" bestFit="1" customWidth="1"/>
    <col min="3" max="8" width="8.7109375" customWidth="1"/>
    <col min="9" max="9" width="51.42578125" bestFit="1" customWidth="1"/>
  </cols>
  <sheetData>
    <row r="2" spans="1:19" x14ac:dyDescent="0.2">
      <c r="A2" s="15"/>
      <c r="B2" s="15"/>
      <c r="L2" s="27" t="s">
        <v>73</v>
      </c>
      <c r="M2" s="27" t="s">
        <v>73</v>
      </c>
      <c r="N2" s="27" t="s">
        <v>78</v>
      </c>
      <c r="O2" s="27" t="s">
        <v>78</v>
      </c>
      <c r="P2" s="27" t="s">
        <v>79</v>
      </c>
      <c r="Q2" s="27" t="s">
        <v>79</v>
      </c>
      <c r="R2" s="27" t="s">
        <v>80</v>
      </c>
      <c r="S2" s="27" t="s">
        <v>80</v>
      </c>
    </row>
    <row r="3" spans="1:19" x14ac:dyDescent="0.2">
      <c r="A3" s="15"/>
      <c r="B3" s="15"/>
      <c r="J3" s="22" t="s">
        <v>107</v>
      </c>
      <c r="K3" s="22" t="s">
        <v>108</v>
      </c>
      <c r="L3" s="28" t="s">
        <v>109</v>
      </c>
      <c r="M3" s="28" t="s">
        <v>110</v>
      </c>
      <c r="N3" s="28" t="s">
        <v>109</v>
      </c>
      <c r="O3" s="28" t="s">
        <v>110</v>
      </c>
      <c r="P3" s="28" t="s">
        <v>109</v>
      </c>
      <c r="Q3" s="28" t="s">
        <v>110</v>
      </c>
      <c r="R3" s="28" t="s">
        <v>109</v>
      </c>
      <c r="S3" s="28" t="s">
        <v>110</v>
      </c>
    </row>
    <row r="4" spans="1:19" x14ac:dyDescent="0.2">
      <c r="A4" s="17" t="s">
        <v>73</v>
      </c>
      <c r="B4" s="17" t="s">
        <v>74</v>
      </c>
      <c r="C4">
        <f>'I ROK'!D40+'I ROK'!E40+'I ROK'!Q40+'I ROK'!V40+'I ROK'!W40+'I ROK'!AI40</f>
        <v>900</v>
      </c>
      <c r="I4" s="24" t="s">
        <v>101</v>
      </c>
      <c r="J4" t="e">
        <f>L4+N4+P4+R4</f>
        <v>#REF!</v>
      </c>
      <c r="K4" t="e">
        <f>M4+O4+Q4+S4</f>
        <v>#REF!</v>
      </c>
      <c r="L4" t="e">
        <f>SUM('I ROK'!#REF!)+'I ROK'!#REF!+'I ROK'!#REF!+SUM('I ROK'!#REF!)+'I ROK'!#REF!+'I ROK'!#REF!</f>
        <v>#REF!</v>
      </c>
      <c r="M4" t="e">
        <f>'I ROK'!#REF!+'I ROK'!#REF!</f>
        <v>#REF!</v>
      </c>
      <c r="N4" t="e">
        <f>SUM('II ROK'!#REF!)+'II ROK'!#REF!+'II ROK'!#REF!+SUM('II ROK'!#REF!)+'II ROK'!#REF!+'II ROK'!#REF!</f>
        <v>#REF!</v>
      </c>
      <c r="O4" t="e">
        <f>'II ROK'!#REF!+'II ROK'!#REF!</f>
        <v>#REF!</v>
      </c>
      <c r="P4" t="e">
        <f>SUM('III ROK'!#REF!)+'III ROK'!#REF!+'III ROK'!#REF!+SUM('III ROK'!#REF!)+'III ROK'!#REF!+'III ROK'!#REF!</f>
        <v>#REF!</v>
      </c>
      <c r="Q4" t="e">
        <f>'III ROK'!#REF!+'III ROK'!#REF!</f>
        <v>#REF!</v>
      </c>
      <c r="R4" t="e">
        <f>SUM('IV ROK'!#REF!)+'IV ROK'!#REF!+'IV ROK'!#REF!+SUM('IV ROK'!#REF!)+'IV ROK'!#REF!+'IV ROK'!#REF!</f>
        <v>#REF!</v>
      </c>
      <c r="S4" t="e">
        <f>'IV ROK'!#REF!+'IV ROK'!#REF!</f>
        <v>#REF!</v>
      </c>
    </row>
    <row r="5" spans="1:19" x14ac:dyDescent="0.2">
      <c r="A5" s="15"/>
      <c r="B5" s="17" t="s">
        <v>75</v>
      </c>
      <c r="C5">
        <f>'I ROK'!M40+'I ROK'!AE40</f>
        <v>0</v>
      </c>
      <c r="I5" s="25" t="s">
        <v>102</v>
      </c>
      <c r="J5" t="e">
        <f>L5+N5+P5+R5</f>
        <v>#REF!</v>
      </c>
      <c r="K5" t="e">
        <f>M5+O5+Q5+S5</f>
        <v>#REF!</v>
      </c>
      <c r="L5" t="e">
        <f>SUM('I ROK'!#REF!)+'I ROK'!#REF!+'I ROK'!#REF!+SUM('I ROK'!#REF!)+'I ROK'!#REF!+'I ROK'!#REF!</f>
        <v>#REF!</v>
      </c>
      <c r="M5" t="e">
        <f>'I ROK'!#REF!+'I ROK'!#REF!</f>
        <v>#REF!</v>
      </c>
      <c r="N5" t="e">
        <f>SUM('II ROK'!#REF!)+'II ROK'!#REF!+'II ROK'!#REF!+SUM('II ROK'!#REF!)+'II ROK'!#REF!+'II ROK'!#REF!</f>
        <v>#REF!</v>
      </c>
      <c r="O5" t="e">
        <f>'II ROK'!#REF!+'II ROK'!#REF!</f>
        <v>#REF!</v>
      </c>
      <c r="P5" t="e">
        <f>SUM('III ROK'!#REF!)+'III ROK'!#REF!+'III ROK'!#REF!+SUM('III ROK'!#REF!)+'III ROK'!#REF!+'III ROK'!#REF!</f>
        <v>#REF!</v>
      </c>
      <c r="Q5" t="e">
        <f>'III ROK'!#REF!+'III ROK'!#REF!</f>
        <v>#REF!</v>
      </c>
      <c r="R5" t="e">
        <f>SUM('IV ROK'!#REF!)+'IV ROK'!#REF!+'IV ROK'!#REF!+SUM('IV ROK'!#REF!)+'IV ROK'!#REF!+'IV ROK'!#REF!</f>
        <v>#REF!</v>
      </c>
      <c r="S5" t="e">
        <f>'IV ROK'!#REF!+'IV ROK'!#REF!</f>
        <v>#REF!</v>
      </c>
    </row>
    <row r="6" spans="1:19" x14ac:dyDescent="0.2">
      <c r="A6" s="15"/>
      <c r="B6" s="15" t="s">
        <v>76</v>
      </c>
      <c r="C6">
        <f>SUM('I ROK'!F40:L40)+'I ROK'!P40+SUM('I ROK'!X40:AD40)+'I ROK'!AH40</f>
        <v>450</v>
      </c>
      <c r="I6" s="14" t="s">
        <v>103</v>
      </c>
      <c r="J6" t="e">
        <f>L6+N6+P6+R6</f>
        <v>#REF!</v>
      </c>
      <c r="K6" t="e">
        <f>M6+O6+Q6+S6-18</f>
        <v>#REF!</v>
      </c>
      <c r="L6" t="e">
        <f>SUM('I ROK'!#REF!)+'I ROK'!#REF!+'I ROK'!#REF!+SUM('I ROK'!#REF!)+'I ROK'!#REF!+'I ROK'!#REF!</f>
        <v>#REF!</v>
      </c>
      <c r="M6" t="e">
        <f>'I ROK'!#REF!+'I ROK'!#REF!</f>
        <v>#REF!</v>
      </c>
      <c r="N6" t="e">
        <f>SUM('II ROK'!#REF!)+'II ROK'!#REF!+'II ROK'!#REF!+SUM('II ROK'!#REF!)+'II ROK'!#REF!+'II ROK'!#REF!</f>
        <v>#REF!</v>
      </c>
      <c r="O6" t="e">
        <f>'II ROK'!#REF!+'II ROK'!#REF!</f>
        <v>#REF!</v>
      </c>
      <c r="P6" t="e">
        <f>SUM('III ROK'!#REF!)+'III ROK'!#REF!+'III ROK'!#REF!+SUM('III ROK'!#REF!)+'III ROK'!#REF!+'III ROK'!#REF!</f>
        <v>#REF!</v>
      </c>
      <c r="Q6" t="e">
        <f>'III ROK'!#REF!+'III ROK'!#REF!</f>
        <v>#REF!</v>
      </c>
      <c r="R6" t="e">
        <f>SUM('IV ROK'!#REF!)+'IV ROK'!#REF!+'IV ROK'!#REF!+SUM('IV ROK'!#REF!)+'IV ROK'!#REF!+'IV ROK'!#REF!</f>
        <v>#REF!</v>
      </c>
      <c r="S6" t="e">
        <f>'IV ROK'!#REF!+'IV ROK'!#REF!</f>
        <v>#REF!</v>
      </c>
    </row>
    <row r="7" spans="1:19" x14ac:dyDescent="0.2">
      <c r="A7" s="15"/>
      <c r="B7" s="18" t="s">
        <v>77</v>
      </c>
      <c r="C7">
        <f>'I ROK'!O40+'I ROK'!AG40</f>
        <v>0</v>
      </c>
      <c r="I7" s="26" t="s">
        <v>104</v>
      </c>
      <c r="J7" t="e">
        <f>L7+N7+P7+R7</f>
        <v>#REF!</v>
      </c>
      <c r="K7" t="e">
        <f>M7+O7+Q7+S7-33-36</f>
        <v>#REF!</v>
      </c>
      <c r="L7" t="e">
        <f>SUM('I ROK'!#REF!)+'I ROK'!#REF!+'I ROK'!#REF!+SUM('I ROK'!#REF!)+'I ROK'!#REF!+'I ROK'!#REF!</f>
        <v>#REF!</v>
      </c>
      <c r="M7" t="e">
        <f>'I ROK'!#REF!+'I ROK'!#REF!</f>
        <v>#REF!</v>
      </c>
      <c r="N7" t="e">
        <f>SUM('II ROK'!#REF!)+'II ROK'!#REF!+'II ROK'!#REF!+SUM('II ROK'!#REF!)+'II ROK'!#REF!+'II ROK'!#REF!</f>
        <v>#REF!</v>
      </c>
      <c r="O7" t="e">
        <f>'II ROK'!#REF!+'II ROK'!#REF!</f>
        <v>#REF!</v>
      </c>
      <c r="P7" t="e">
        <f>SUM('III ROK'!#REF!)+'III ROK'!#REF!+'III ROK'!#REF!+SUM('III ROK'!#REF!)+'III ROK'!#REF!+'III ROK'!#REF!</f>
        <v>#REF!</v>
      </c>
      <c r="Q7" t="e">
        <f>'III ROK'!#REF!+'III ROK'!#REF!</f>
        <v>#REF!</v>
      </c>
      <c r="R7" t="e">
        <f>SUM('IV ROK'!#REF!)+'IV ROK'!#REF!+'IV ROK'!#REF!+SUM('IV ROK'!#REF!)+'IV ROK'!#REF!+'IV ROK'!#REF!</f>
        <v>#REF!</v>
      </c>
      <c r="S7" t="e">
        <f>'IV ROK'!#REF!+'IV ROK'!#REF!</f>
        <v>#REF!</v>
      </c>
    </row>
    <row r="8" spans="1:19" x14ac:dyDescent="0.2">
      <c r="A8" s="17" t="s">
        <v>78</v>
      </c>
      <c r="B8" s="17" t="s">
        <v>74</v>
      </c>
      <c r="C8">
        <f>'II ROK'!D34+'II ROK'!E34+'II ROK'!Q34+'II ROK'!V34+'II ROK'!W34+'II ROK'!AI34</f>
        <v>430</v>
      </c>
      <c r="I8" s="26" t="s">
        <v>105</v>
      </c>
      <c r="J8" t="e">
        <f>L8+N8+P8+R8</f>
        <v>#REF!</v>
      </c>
      <c r="L8" t="e">
        <f>SUM('I ROK'!#REF!)+SUM('I ROK'!#REF!)</f>
        <v>#REF!</v>
      </c>
      <c r="N8" t="e">
        <f>SUM('II ROK'!#REF!)+SUM('II ROK'!#REF!)</f>
        <v>#REF!</v>
      </c>
      <c r="P8" t="e">
        <f>SUM('III ROK'!#REF!)+SUM('III ROK'!#REF!)</f>
        <v>#REF!</v>
      </c>
      <c r="R8" t="e">
        <f>SUM('IV ROK'!#REF!)+SUM('IV ROK'!#REF!)</f>
        <v>#REF!</v>
      </c>
    </row>
    <row r="9" spans="1:19" x14ac:dyDescent="0.2">
      <c r="A9" s="15"/>
      <c r="B9" s="17" t="s">
        <v>75</v>
      </c>
      <c r="C9">
        <f>'II ROK'!M34+'II ROK'!AE34</f>
        <v>60</v>
      </c>
      <c r="I9" s="26" t="s">
        <v>106</v>
      </c>
      <c r="J9" t="e">
        <f>L9+N9+P9+R9</f>
        <v>#REF!</v>
      </c>
      <c r="L9" t="e">
        <f>SUM('I ROK'!#REF!)+SUM('I ROK'!#REF!)</f>
        <v>#REF!</v>
      </c>
      <c r="N9" t="e">
        <f>SUM('II ROK'!#REF!)+SUM('II ROK'!#REF!)</f>
        <v>#REF!</v>
      </c>
      <c r="P9" t="e">
        <f>SUM('III ROK'!#REF!)+SUM('III ROK'!#REF!)</f>
        <v>#REF!</v>
      </c>
      <c r="R9" t="e">
        <f>SUM('IV ROK'!#REF!)+SUM('IV ROK'!#REF!)</f>
        <v>#REF!</v>
      </c>
    </row>
    <row r="10" spans="1:19" x14ac:dyDescent="0.2">
      <c r="A10" s="15"/>
      <c r="B10" s="15" t="s">
        <v>76</v>
      </c>
      <c r="C10">
        <f>SUM('II ROK'!F34:L34)+'II ROK'!P34+SUM('II ROK'!X34:AD34)+'II ROK'!AH34</f>
        <v>1090</v>
      </c>
    </row>
    <row r="11" spans="1:19" x14ac:dyDescent="0.2">
      <c r="A11" s="15"/>
      <c r="B11" s="18" t="s">
        <v>77</v>
      </c>
      <c r="C11">
        <f>'II ROK'!O34+'II ROK'!AG34</f>
        <v>0</v>
      </c>
      <c r="J11" s="69" t="s">
        <v>118</v>
      </c>
      <c r="K11" s="26"/>
    </row>
    <row r="12" spans="1:19" x14ac:dyDescent="0.2">
      <c r="A12" s="17" t="s">
        <v>79</v>
      </c>
      <c r="B12" s="17" t="s">
        <v>74</v>
      </c>
      <c r="C12">
        <f>'III ROK'!D36+'III ROK'!E36+'III ROK'!Q36+'III ROK'!V36+'III ROK'!W36+'III ROK'!AI36</f>
        <v>376</v>
      </c>
      <c r="J12" t="e">
        <f>SUM(J4:J9)</f>
        <v>#REF!</v>
      </c>
      <c r="K12" t="e">
        <f>M12+O12+Q12+S12</f>
        <v>#REF!</v>
      </c>
      <c r="M12" t="e">
        <f>SUM(M4:M7)</f>
        <v>#REF!</v>
      </c>
      <c r="O12" t="e">
        <f>SUM(O4:O7)</f>
        <v>#REF!</v>
      </c>
      <c r="Q12" t="e">
        <f>SUM(Q4:Q7)</f>
        <v>#REF!</v>
      </c>
      <c r="S12" t="e">
        <f>SUM(S4:S7)</f>
        <v>#REF!</v>
      </c>
    </row>
    <row r="13" spans="1:19" x14ac:dyDescent="0.2">
      <c r="A13" s="15"/>
      <c r="B13" s="17" t="s">
        <v>75</v>
      </c>
      <c r="C13">
        <f>'III ROK'!M36+'III ROK'!AE36</f>
        <v>60</v>
      </c>
    </row>
    <row r="14" spans="1:19" x14ac:dyDescent="0.2">
      <c r="A14" s="15"/>
      <c r="B14" s="15" t="s">
        <v>76</v>
      </c>
      <c r="C14">
        <f>SUM('III ROK'!F36:L36)+'III ROK'!P36+SUM('III ROK'!X36:AD36)+'III ROK'!AH36</f>
        <v>800</v>
      </c>
    </row>
    <row r="15" spans="1:19" x14ac:dyDescent="0.2">
      <c r="A15" s="15"/>
      <c r="B15" s="18" t="s">
        <v>77</v>
      </c>
      <c r="C15">
        <f>'III ROK'!O36+'III ROK'!AG36</f>
        <v>0</v>
      </c>
    </row>
    <row r="16" spans="1:19" x14ac:dyDescent="0.2">
      <c r="A16" s="17" t="s">
        <v>80</v>
      </c>
      <c r="B16" s="17" t="s">
        <v>74</v>
      </c>
      <c r="C16">
        <f>'IV ROK'!D35+'IV ROK'!E35+'IV ROK'!Q35+'IV ROK'!V35+'IV ROK'!W35+'IV ROK'!AI35</f>
        <v>251</v>
      </c>
    </row>
    <row r="17" spans="1:14" x14ac:dyDescent="0.2">
      <c r="A17" s="15"/>
      <c r="B17" s="17" t="s">
        <v>75</v>
      </c>
      <c r="C17">
        <f>'IV ROK'!M35+'IV ROK'!AE35</f>
        <v>0</v>
      </c>
    </row>
    <row r="18" spans="1:14" x14ac:dyDescent="0.2">
      <c r="A18" s="15"/>
      <c r="B18" s="15" t="s">
        <v>76</v>
      </c>
      <c r="C18">
        <f>SUM('IV ROK'!F35:L35)+'IV ROK'!P35+SUM('IV ROK'!X35:AD35)+'IV ROK'!AH35</f>
        <v>303</v>
      </c>
    </row>
    <row r="19" spans="1:14" x14ac:dyDescent="0.2">
      <c r="A19" s="15"/>
      <c r="B19" s="18" t="s">
        <v>77</v>
      </c>
      <c r="C19">
        <f>'IV ROK'!O35+'IV ROK'!AG35</f>
        <v>0</v>
      </c>
    </row>
    <row r="20" spans="1:14" x14ac:dyDescent="0.2">
      <c r="A20" s="16" t="s">
        <v>2</v>
      </c>
      <c r="B20" s="19" t="s">
        <v>81</v>
      </c>
      <c r="C20">
        <f>C4+C5+C8+C9+C12+C13+C16+C17</f>
        <v>2077</v>
      </c>
      <c r="E20" s="22" t="s">
        <v>98</v>
      </c>
    </row>
    <row r="21" spans="1:14" x14ac:dyDescent="0.2">
      <c r="A21" s="15"/>
      <c r="B21" s="17" t="s">
        <v>82</v>
      </c>
      <c r="C21">
        <f>C5+C9+C13+C17</f>
        <v>120</v>
      </c>
    </row>
    <row r="22" spans="1:14" x14ac:dyDescent="0.2">
      <c r="A22" s="15"/>
      <c r="B22" s="20" t="s">
        <v>83</v>
      </c>
      <c r="C22">
        <f>C6+C10+C14+C18</f>
        <v>2643</v>
      </c>
      <c r="E22" s="23">
        <f>C20/C23*100</f>
        <v>44.004237288135592</v>
      </c>
      <c r="F22" s="22" t="s">
        <v>99</v>
      </c>
    </row>
    <row r="23" spans="1:14" x14ac:dyDescent="0.2">
      <c r="A23" s="15"/>
      <c r="B23" s="17" t="s">
        <v>84</v>
      </c>
      <c r="C23">
        <f>C20+C22</f>
        <v>4720</v>
      </c>
      <c r="E23" s="23">
        <f>C22/C23*100</f>
        <v>55.995762711864408</v>
      </c>
      <c r="F23" s="22" t="s">
        <v>100</v>
      </c>
    </row>
    <row r="24" spans="1:14" x14ac:dyDescent="0.2">
      <c r="A24" s="15"/>
      <c r="B24" s="15" t="s">
        <v>77</v>
      </c>
      <c r="C24">
        <f>C7+C11+C15+C19</f>
        <v>0</v>
      </c>
    </row>
    <row r="27" spans="1:14" x14ac:dyDescent="0.2">
      <c r="A27" s="15"/>
      <c r="B27" s="17" t="s">
        <v>85</v>
      </c>
    </row>
    <row r="28" spans="1:14" x14ac:dyDescent="0.2">
      <c r="A28" s="15"/>
      <c r="B28" s="17" t="s">
        <v>86</v>
      </c>
    </row>
    <row r="29" spans="1:14" x14ac:dyDescent="0.2">
      <c r="A29" s="15"/>
      <c r="B29" s="17" t="s">
        <v>87</v>
      </c>
      <c r="N29">
        <f>'II ROK'!AN21-'II ROK'!K21-'II ROK'!P21-'II ROK'!AC21-'II ROK'!AH21</f>
        <v>40</v>
      </c>
    </row>
    <row r="30" spans="1:14" x14ac:dyDescent="0.2">
      <c r="N30">
        <f>'II ROK'!AN24-'II ROK'!K24-'II ROK'!P24-'II ROK'!AC24-'II ROK'!AH24</f>
        <v>45</v>
      </c>
    </row>
    <row r="32" spans="1:14" x14ac:dyDescent="0.2">
      <c r="A32" s="15"/>
      <c r="B32" s="17" t="s">
        <v>88</v>
      </c>
    </row>
    <row r="33" spans="2:12" x14ac:dyDescent="0.2">
      <c r="B33" s="17" t="s">
        <v>89</v>
      </c>
    </row>
    <row r="34" spans="2:12" x14ac:dyDescent="0.2">
      <c r="B34" s="17" t="s">
        <v>90</v>
      </c>
    </row>
    <row r="38" spans="2:12" x14ac:dyDescent="0.2">
      <c r="B38" s="21" t="s">
        <v>91</v>
      </c>
      <c r="C38" s="26" t="s">
        <v>132</v>
      </c>
      <c r="D38" s="26" t="s">
        <v>133</v>
      </c>
      <c r="E38" s="26" t="s">
        <v>134</v>
      </c>
      <c r="F38" s="26" t="s">
        <v>135</v>
      </c>
      <c r="G38" t="s">
        <v>112</v>
      </c>
      <c r="I38" t="s">
        <v>111</v>
      </c>
    </row>
    <row r="39" spans="2:12" x14ac:dyDescent="0.2">
      <c r="B39" s="15"/>
      <c r="L39" s="26" t="s">
        <v>113</v>
      </c>
    </row>
    <row r="40" spans="2:12" x14ac:dyDescent="0.2">
      <c r="B40" s="17" t="s">
        <v>92</v>
      </c>
      <c r="C40" t="e">
        <f>'I ROK'!#REF!+'I ROK'!#REF!</f>
        <v>#REF!</v>
      </c>
      <c r="D40" t="e">
        <f>'II ROK'!#REF!+'II ROK'!#REF!</f>
        <v>#REF!</v>
      </c>
      <c r="E40" t="e">
        <f>'III ROK'!#REF!+'III ROK'!#REF!</f>
        <v>#REF!</v>
      </c>
      <c r="F40" t="e">
        <f>'IV ROK'!#REF!+'IV ROK'!#REF!</f>
        <v>#REF!</v>
      </c>
      <c r="G40" t="e">
        <f>SUM(C40:F40)</f>
        <v>#REF!</v>
      </c>
      <c r="I40" t="e">
        <f>G40/J4*100</f>
        <v>#REF!</v>
      </c>
      <c r="L40" s="22" t="s">
        <v>114</v>
      </c>
    </row>
    <row r="41" spans="2:12" x14ac:dyDescent="0.2">
      <c r="B41" s="17" t="s">
        <v>93</v>
      </c>
      <c r="C41" t="e">
        <f>'I ROK'!#REF!+'I ROK'!#REF!</f>
        <v>#REF!</v>
      </c>
      <c r="D41" t="e">
        <f>'II ROK'!#REF!+'II ROK'!#REF!</f>
        <v>#REF!</v>
      </c>
      <c r="E41" t="e">
        <f>'III ROK'!#REF!+'III ROK'!#REF!</f>
        <v>#REF!</v>
      </c>
      <c r="F41" t="e">
        <f>'IV ROK'!#REF!+'IV ROK'!#REF!</f>
        <v>#REF!</v>
      </c>
      <c r="G41" t="e">
        <f t="shared" ref="G41:G43" si="0">SUM(C41:F41)</f>
        <v>#REF!</v>
      </c>
      <c r="I41" t="e">
        <f>G41/J5*100</f>
        <v>#REF!</v>
      </c>
      <c r="L41" s="22" t="s">
        <v>114</v>
      </c>
    </row>
    <row r="42" spans="2:12" x14ac:dyDescent="0.2">
      <c r="B42" s="17" t="s">
        <v>95</v>
      </c>
      <c r="C42" t="e">
        <f>'I ROK'!#REF!+'I ROK'!#REF!</f>
        <v>#REF!</v>
      </c>
      <c r="D42" t="e">
        <f>'II ROK'!#REF!+'II ROK'!#REF!</f>
        <v>#REF!</v>
      </c>
      <c r="E42" t="e">
        <f>'III ROK'!#REF!+'III ROK'!#REF!</f>
        <v>#REF!</v>
      </c>
      <c r="F42" t="e">
        <f>'IV ROK'!#REF!+'IV ROK'!#REF!</f>
        <v>#REF!</v>
      </c>
      <c r="G42" t="e">
        <f t="shared" si="0"/>
        <v>#REF!</v>
      </c>
      <c r="I42" t="e">
        <f>G42/J6*100</f>
        <v>#REF!</v>
      </c>
      <c r="L42" s="22" t="s">
        <v>116</v>
      </c>
    </row>
    <row r="43" spans="2:12" x14ac:dyDescent="0.2">
      <c r="B43" s="17" t="s">
        <v>96</v>
      </c>
      <c r="C43" t="e">
        <f>'I ROK'!#REF!+'I ROK'!#REF!</f>
        <v>#REF!</v>
      </c>
      <c r="D43" t="e">
        <f>'II ROK'!#REF!+'II ROK'!#REF!</f>
        <v>#REF!</v>
      </c>
      <c r="E43" t="e">
        <f>'III ROK'!#REF!+'III ROK'!#REF!</f>
        <v>#REF!</v>
      </c>
      <c r="F43" t="e">
        <f>'IV ROK'!#REF!+'IV ROK'!#REF!</f>
        <v>#REF!</v>
      </c>
      <c r="G43" t="e">
        <f t="shared" si="0"/>
        <v>#REF!</v>
      </c>
      <c r="I43" t="e">
        <f>G43/J7*100</f>
        <v>#REF!</v>
      </c>
      <c r="L43" s="22" t="s">
        <v>116</v>
      </c>
    </row>
    <row r="44" spans="2:12" x14ac:dyDescent="0.2">
      <c r="B44" s="17" t="s">
        <v>94</v>
      </c>
      <c r="G44" s="22" t="e">
        <f>G40+G41</f>
        <v>#REF!</v>
      </c>
      <c r="L44" s="22" t="s">
        <v>115</v>
      </c>
    </row>
    <row r="45" spans="2:12" x14ac:dyDescent="0.2">
      <c r="B45" s="17" t="s">
        <v>97</v>
      </c>
      <c r="G45" s="22" t="e">
        <f>G42+G43</f>
        <v>#REF!</v>
      </c>
      <c r="L45" s="22" t="s">
        <v>117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6</vt:i4>
      </vt:variant>
    </vt:vector>
  </HeadingPairs>
  <TitlesOfParts>
    <vt:vector size="11" baseType="lpstr">
      <vt:lpstr>I ROK</vt:lpstr>
      <vt:lpstr>II ROK</vt:lpstr>
      <vt:lpstr>III ROK</vt:lpstr>
      <vt:lpstr>IV ROK</vt:lpstr>
      <vt:lpstr>Arkusz1</vt:lpstr>
      <vt:lpstr>'I ROK'!Obszar_wydruku</vt:lpstr>
      <vt:lpstr>'II ROK'!Rodzaj_zajęć</vt:lpstr>
      <vt:lpstr>'II ROK'!Rodzaje_zajec</vt:lpstr>
      <vt:lpstr>Rodzaje_zajęć</vt:lpstr>
      <vt:lpstr>RodzajeZajec</vt:lpstr>
      <vt:lpstr>RodzajZajęć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Jolanta</cp:lastModifiedBy>
  <cp:lastPrinted>2022-01-26T13:15:23Z</cp:lastPrinted>
  <dcterms:created xsi:type="dcterms:W3CDTF">2014-08-22T07:06:50Z</dcterms:created>
  <dcterms:modified xsi:type="dcterms:W3CDTF">2025-01-03T08:39:44Z</dcterms:modified>
</cp:coreProperties>
</file>