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niestacjonarne\"/>
    </mc:Choice>
  </mc:AlternateContent>
  <xr:revisionPtr revIDLastSave="0" documentId="8_{72E5E02A-BFDD-42C1-90ED-AB9F0B409BC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  <sheet name="Arkusz1" sheetId="5" r:id="rId5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1" i="3" l="1"/>
  <c r="AK31" i="3"/>
  <c r="AJ31" i="3"/>
  <c r="S31" i="3"/>
  <c r="R31" i="3"/>
  <c r="AO33" i="4"/>
  <c r="S33" i="4"/>
  <c r="AN33" i="4" s="1"/>
  <c r="R33" i="4"/>
  <c r="AO32" i="4"/>
  <c r="S32" i="4"/>
  <c r="AN32" i="4" s="1"/>
  <c r="R32" i="4"/>
  <c r="AO30" i="4"/>
  <c r="S30" i="4"/>
  <c r="AN30" i="4" s="1"/>
  <c r="R30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4" i="4" s="1"/>
  <c r="U34" i="4"/>
  <c r="Q34" i="4"/>
  <c r="K34" i="4"/>
  <c r="F34" i="4"/>
  <c r="E34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R5" i="5"/>
  <c r="S5" i="5"/>
  <c r="P4" i="5"/>
  <c r="N4" i="5"/>
  <c r="Q4" i="5"/>
  <c r="O4" i="5"/>
  <c r="E41" i="5"/>
  <c r="F41" i="5"/>
  <c r="E40" i="5"/>
  <c r="D40" i="5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4" i="4"/>
  <c r="P34" i="4"/>
  <c r="O34" i="4"/>
  <c r="N34" i="4"/>
  <c r="M34" i="4"/>
  <c r="L34" i="4"/>
  <c r="J34" i="4"/>
  <c r="I34" i="4"/>
  <c r="H34" i="4"/>
  <c r="G34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AO34" i="4" l="1"/>
  <c r="S34" i="2"/>
  <c r="S40" i="1"/>
  <c r="AJ34" i="2"/>
  <c r="AK34" i="2"/>
  <c r="R34" i="2"/>
  <c r="AN27" i="2"/>
  <c r="AJ35" i="3"/>
  <c r="R35" i="3"/>
  <c r="S35" i="3"/>
  <c r="AK35" i="3"/>
  <c r="AN22" i="1"/>
  <c r="R34" i="4"/>
  <c r="AN21" i="4"/>
  <c r="AN34" i="4" s="1"/>
  <c r="S34" i="4"/>
  <c r="F43" i="5"/>
  <c r="S4" i="5"/>
  <c r="S6" i="5"/>
  <c r="P5" i="5"/>
  <c r="Q5" i="5"/>
  <c r="AN26" i="3"/>
  <c r="AN28" i="2"/>
  <c r="AN25" i="2"/>
  <c r="AN20" i="1"/>
  <c r="C43" i="5"/>
  <c r="F40" i="5"/>
  <c r="F42" i="5"/>
  <c r="AN24" i="2"/>
  <c r="N30" i="5" s="1"/>
  <c r="AN25" i="1"/>
  <c r="AN21" i="1"/>
  <c r="AN25" i="3"/>
  <c r="C13" i="5"/>
  <c r="C15" i="5"/>
  <c r="C7" i="5"/>
  <c r="D41" i="5"/>
  <c r="O6" i="5"/>
  <c r="C19" i="5"/>
  <c r="M7" i="5"/>
  <c r="M4" i="5"/>
  <c r="D42" i="5"/>
  <c r="R7" i="5"/>
  <c r="L8" i="5"/>
  <c r="N5" i="5"/>
  <c r="C9" i="5"/>
  <c r="C42" i="5"/>
  <c r="R4" i="5"/>
  <c r="AN21" i="2"/>
  <c r="L9" i="5"/>
  <c r="O5" i="5"/>
  <c r="P9" i="5"/>
  <c r="R8" i="5"/>
  <c r="S7" i="5"/>
  <c r="R9" i="5"/>
  <c r="C16" i="5"/>
  <c r="R6" i="5"/>
  <c r="AN27" i="3"/>
  <c r="P8" i="5"/>
  <c r="Q7" i="5"/>
  <c r="Q6" i="5"/>
  <c r="P6" i="5"/>
  <c r="E42" i="5"/>
  <c r="P7" i="5"/>
  <c r="E43" i="5"/>
  <c r="C12" i="5"/>
  <c r="AN24" i="3"/>
  <c r="N9" i="5"/>
  <c r="N8" i="5"/>
  <c r="D43" i="5"/>
  <c r="O7" i="5"/>
  <c r="AN26" i="2"/>
  <c r="N7" i="5"/>
  <c r="AN24" i="1"/>
  <c r="AN34" i="1"/>
  <c r="L7" i="5"/>
  <c r="AN35" i="1"/>
  <c r="M5" i="5"/>
  <c r="C41" i="5"/>
  <c r="G41" i="5" s="1"/>
  <c r="L5" i="5"/>
  <c r="AN37" i="1"/>
  <c r="L6" i="5"/>
  <c r="AJ40" i="1"/>
  <c r="AN33" i="1"/>
  <c r="C40" i="5"/>
  <c r="G40" i="5" s="1"/>
  <c r="C4" i="5"/>
  <c r="AN23" i="1"/>
  <c r="L4" i="5"/>
  <c r="AN19" i="1"/>
  <c r="M6" i="5"/>
  <c r="C17" i="5"/>
  <c r="AO34" i="2"/>
  <c r="C11" i="5"/>
  <c r="C8" i="5"/>
  <c r="C5" i="5"/>
  <c r="C6" i="5"/>
  <c r="R40" i="1"/>
  <c r="AN23" i="3"/>
  <c r="C14" i="5"/>
  <c r="C10" i="5"/>
  <c r="C18" i="5"/>
  <c r="AN35" i="3" l="1"/>
  <c r="J4" i="5"/>
  <c r="I40" i="5" s="1"/>
  <c r="S12" i="5"/>
  <c r="N29" i="5"/>
  <c r="C24" i="5"/>
  <c r="G42" i="5"/>
  <c r="J8" i="5"/>
  <c r="K6" i="5"/>
  <c r="O12" i="5"/>
  <c r="K5" i="5"/>
  <c r="C21" i="5"/>
  <c r="K7" i="5"/>
  <c r="J9" i="5"/>
  <c r="G43" i="5"/>
  <c r="G44" i="5"/>
  <c r="AN34" i="2"/>
  <c r="C20" i="5"/>
  <c r="Q12" i="5"/>
  <c r="J7" i="5"/>
  <c r="C22" i="5"/>
  <c r="J5" i="5"/>
  <c r="I41" i="5" s="1"/>
  <c r="M12" i="5"/>
  <c r="K4" i="5"/>
  <c r="G45" i="5" l="1"/>
  <c r="I43" i="5"/>
  <c r="C23" i="5"/>
  <c r="E22" i="5" s="1"/>
  <c r="K12" i="5"/>
  <c r="E23" i="5" l="1"/>
  <c r="N6" i="5" l="1"/>
  <c r="J6" i="5" s="1"/>
  <c r="I42" i="5" l="1"/>
  <c r="J12" i="5"/>
</calcChain>
</file>

<file path=xl/sharedStrings.xml><?xml version="1.0" encoding="utf-8"?>
<sst xmlns="http://schemas.openxmlformats.org/spreadsheetml/2006/main" count="508" uniqueCount="166">
  <si>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</si>
  <si>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</si>
  <si>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</si>
  <si>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</si>
  <si>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</si>
  <si>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</si>
  <si>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</si>
  <si>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</si>
  <si>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</si>
  <si>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</si>
  <si>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</si>
  <si>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</si>
  <si>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</si>
  <si>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</si>
  <si>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</si>
  <si>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</si>
  <si>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</si>
  <si>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</si>
  <si>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</si>
  <si>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</si>
  <si>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</si>
  <si>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</si>
  <si>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</si>
  <si>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</si>
  <si>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</si>
  <si>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</si>
  <si>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</si>
  <si>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</si>
  <si>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</si>
  <si>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</si>
  <si>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</si>
  <si>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</si>
  <si>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</si>
  <si>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</si>
  <si>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</si>
  <si>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</si>
  <si>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</si>
  <si>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</si>
  <si>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</si>
  <si>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</si>
  <si>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</si>
  <si>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</si>
  <si>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</si>
  <si>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</si>
  <si>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</si>
  <si>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</si>
  <si>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</si>
  <si>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</si>
  <si>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</si>
  <si>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</si>
  <si>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</si>
  <si>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</si>
  <si>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</si>
  <si>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</si>
  <si>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</si>
  <si>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</si>
  <si>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</si>
  <si>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</si>
  <si>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</si>
  <si>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</si>
  <si>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</si>
  <si>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</si>
  <si>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</si>
  <si>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</si>
  <si>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</si>
  <si>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</si>
  <si>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</si>
  <si>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</si>
  <si>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</si>
  <si>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</si>
  <si>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</si>
  <si>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</si>
  <si>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 xml:space="preserve">I rok </t>
  </si>
  <si>
    <t>Zajęcia teoretyczne (W+S+SAM)</t>
  </si>
  <si>
    <t>Lektorat</t>
  </si>
  <si>
    <t>Zajęcia praktyczne (CW+ ZP+PZ)</t>
  </si>
  <si>
    <t>WF</t>
  </si>
  <si>
    <t>II rok</t>
  </si>
  <si>
    <t>III rok</t>
  </si>
  <si>
    <t>IV rok</t>
  </si>
  <si>
    <t>Teoria</t>
  </si>
  <si>
    <t>w tym Lektorat</t>
  </si>
  <si>
    <t>Praktyka</t>
  </si>
  <si>
    <t>Teoria i praktyka</t>
  </si>
  <si>
    <t>W - wykłady</t>
  </si>
  <si>
    <t>S-seminarium</t>
  </si>
  <si>
    <t>SAM - samokształcenie</t>
  </si>
  <si>
    <t>CW - ćwiczenia wszytskie</t>
  </si>
  <si>
    <t>ZP - zajęcia praktyczne</t>
  </si>
  <si>
    <t>PP - praktyka zadowowa</t>
  </si>
  <si>
    <t>SAMOKSZTAŁCENIE</t>
  </si>
  <si>
    <t>A</t>
  </si>
  <si>
    <t>B</t>
  </si>
  <si>
    <t>RAZEM A+B</t>
  </si>
  <si>
    <t>C</t>
  </si>
  <si>
    <t>D</t>
  </si>
  <si>
    <t>RZEM C+D</t>
  </si>
  <si>
    <t>% teoria vs praktyka</t>
  </si>
  <si>
    <t>% to Teoria</t>
  </si>
  <si>
    <t>% to Praktyka</t>
  </si>
  <si>
    <t>A. Nauki podstawowe</t>
  </si>
  <si>
    <t>B. Nauki społeczne i humanistyczne, w tym język angielski</t>
  </si>
  <si>
    <t>C. Nauki w zakresie podstaw opieki pielęgniarskiej</t>
  </si>
  <si>
    <t>D. Nauki w zakresie opieki specjalistycznej</t>
  </si>
  <si>
    <t>Zajęcia praktyczne</t>
  </si>
  <si>
    <t>Praktyka zawodowa</t>
  </si>
  <si>
    <t>Godziny</t>
  </si>
  <si>
    <t xml:space="preserve">ECTS </t>
  </si>
  <si>
    <t>Godz.</t>
  </si>
  <si>
    <t>ECTS</t>
  </si>
  <si>
    <t>[%]</t>
  </si>
  <si>
    <t>godziny</t>
  </si>
  <si>
    <t>Standard</t>
  </si>
  <si>
    <t>OK (&lt; 25%)</t>
  </si>
  <si>
    <t>OK (&lt;230 godz.)</t>
  </si>
  <si>
    <t>OK (&lt;35%)</t>
  </si>
  <si>
    <t>OK (&lt;525 godz.)</t>
  </si>
  <si>
    <t>Suma</t>
  </si>
  <si>
    <t>Podstawy pielęgniarstwa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</si>
  <si>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</si>
  <si>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</si>
  <si>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</si>
  <si>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</si>
  <si>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</si>
  <si>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</si>
  <si>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</si>
  <si>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</si>
  <si>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1ROK</t>
  </si>
  <si>
    <t>2ROK</t>
  </si>
  <si>
    <t>3ROK</t>
  </si>
  <si>
    <t>4ROK</t>
  </si>
  <si>
    <t xml:space="preserve">Sporządził: </t>
  </si>
  <si>
    <t>dr  Anna Rozensztrauch, dr A. Kołtuniuk, dr Aleksandra Lisowska, mgr Andrzej Pawlak</t>
  </si>
  <si>
    <t xml:space="preserve">Sporządził </t>
  </si>
  <si>
    <t>Nauki społeczne i humanistyczne</t>
  </si>
  <si>
    <t>Nauki w zakresie podstaw opieki pielęgniarskiej</t>
  </si>
  <si>
    <t>Nauki w zakresie opieki specjalistycznej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</si>
  <si>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</si>
  <si>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</si>
  <si>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</si>
  <si>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</si>
  <si>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Szczegółowy program studiów na rok akademicki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</si>
  <si>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</si>
  <si>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Szczegółowy program studiów na rok akademicki  2024/2025</t>
  </si>
  <si>
    <t>Szczegółowy program studiów na rok akademicki 2025/2026</t>
  </si>
  <si>
    <t xml:space="preserve">Szczegółowy program studiów na rok akademicki 2026/2027 </t>
  </si>
  <si>
    <t>F. Praktyki zawodowe</t>
  </si>
  <si>
    <t>F. Praktykizawodowe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</si>
  <si>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</si>
  <si>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</si>
  <si>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</si>
  <si>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</si>
  <si>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</si>
  <si>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</si>
  <si>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Badania naukowe w pielęgniarstwie</t>
  </si>
  <si>
    <t>F. Praktyka zawodowa</t>
  </si>
  <si>
    <t>zal</t>
  </si>
  <si>
    <t>egz</t>
  </si>
  <si>
    <t>uchwała Senatu nr  2524 z dnia 31.05.2023</t>
  </si>
  <si>
    <t>31.05.2023 dr hab. Anna Kołcz</t>
  </si>
  <si>
    <t>uchwała Senatu nr  2474 z dnia 15.02.2023</t>
  </si>
  <si>
    <t>zm.</t>
  </si>
  <si>
    <t>Badania naukowe w pielęgniarstwie - część teoretyczna</t>
  </si>
  <si>
    <t>wyodrębniono CSM z PP - 07.2024</t>
  </si>
  <si>
    <t>zm. nazwy wydziału: uchwała Senatu nr 2687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</si>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</sst>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4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1"/>
    <xf numFmtId="0" fontId="2" fillId="0" borderId="0" xfId="1" applyFont="1"/>
    <xf numFmtId="0" fontId="1" fillId="0" borderId="0" xfId="1" applyFont="1"/>
    <xf numFmtId="0" fontId="1" fillId="0" borderId="0" xfId="1" applyAlignment="1">
      <alignment horizontal="left"/>
    </xf>
    <xf numFmtId="0" fontId="1" fillId="3" borderId="0" xfId="1" applyFont="1" applyFill="1"/>
    <xf numFmtId="0" fontId="1" fillId="4" borderId="0" xfId="1" applyFont="1" applyFill="1"/>
    <xf numFmtId="0" fontId="12" fillId="5" borderId="0" xfId="1" applyFont="1" applyFill="1"/>
    <xf numFmtId="0" fontId="2" fillId="0" borderId="0" xfId="0" applyFont="1"/>
    <xf numFmtId="2" fontId="2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9" borderId="0" xfId="0" applyFont="1" applyFill="1"/>
    <xf numFmtId="0" fontId="7" fillId="9" borderId="0" xfId="0" applyFont="1" applyFill="1"/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4" fillId="9" borderId="0" xfId="0" applyFont="1" applyFill="1"/>
    <xf numFmtId="0" fontId="9" fillId="9" borderId="0" xfId="0" applyFont="1" applyFill="1"/>
    <xf numFmtId="0" fontId="11" fillId="9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164" fontId="1" fillId="9" borderId="4" xfId="0" applyNumberFormat="1" applyFont="1" applyFill="1" applyBorder="1"/>
    <xf numFmtId="164" fontId="1" fillId="9" borderId="5" xfId="0" applyNumberFormat="1" applyFont="1" applyFill="1" applyBorder="1"/>
    <xf numFmtId="0" fontId="1" fillId="9" borderId="5" xfId="0" applyFont="1" applyFill="1" applyBorder="1"/>
    <xf numFmtId="164" fontId="1" fillId="9" borderId="6" xfId="0" applyNumberFormat="1" applyFont="1" applyFill="1" applyBorder="1"/>
    <xf numFmtId="164" fontId="1" fillId="9" borderId="2" xfId="0" applyNumberFormat="1" applyFont="1" applyFill="1" applyBorder="1"/>
    <xf numFmtId="164" fontId="1" fillId="9" borderId="4" xfId="0" applyNumberFormat="1" applyFont="1" applyFill="1" applyBorder="1" applyAlignment="1">
      <alignment horizontal="right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0" fontId="1" fillId="9" borderId="5" xfId="0" applyFont="1" applyFill="1" applyBorder="1" applyAlignment="1"/>
    <xf numFmtId="164" fontId="1" fillId="9" borderId="4" xfId="0" applyNumberFormat="1" applyFont="1" applyFill="1" applyBorder="1" applyAlignment="1">
      <alignment horizontal="left"/>
    </xf>
    <xf numFmtId="164" fontId="1" fillId="9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/>
    <xf numFmtId="164" fontId="1" fillId="9" borderId="4" xfId="0" applyNumberFormat="1" applyFont="1" applyFill="1" applyBorder="1" applyAlignment="1"/>
    <xf numFmtId="164" fontId="1" fillId="9" borderId="5" xfId="0" applyNumberFormat="1" applyFont="1" applyFill="1" applyBorder="1" applyAlignment="1"/>
    <xf numFmtId="164" fontId="1" fillId="9" borderId="6" xfId="0" applyNumberFormat="1" applyFont="1" applyFill="1" applyBorder="1" applyAlignment="1"/>
    <xf numFmtId="0" fontId="0" fillId="9" borderId="0" xfId="0" applyFill="1" applyAlignment="1"/>
    <xf numFmtId="0" fontId="0" fillId="9" borderId="0" xfId="0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/>
    <xf numFmtId="14" fontId="1" fillId="9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0" fillId="0" borderId="0" xfId="0" applyFont="1"/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64" fontId="1" fillId="9" borderId="28" xfId="0" applyNumberFormat="1" applyFont="1" applyFill="1" applyBorder="1"/>
    <xf numFmtId="164" fontId="1" fillId="9" borderId="29" xfId="0" applyNumberFormat="1" applyFont="1" applyFill="1" applyBorder="1"/>
    <xf numFmtId="164" fontId="1" fillId="9" borderId="30" xfId="0" applyNumberFormat="1" applyFont="1" applyFill="1" applyBorder="1"/>
    <xf numFmtId="164" fontId="1" fillId="9" borderId="5" xfId="0" applyNumberFormat="1" applyFont="1" applyFill="1" applyBorder="1" applyAlignment="1">
      <alignment horizontal="left"/>
    </xf>
    <xf numFmtId="164" fontId="1" fillId="9" borderId="2" xfId="0" applyNumberFormat="1" applyFont="1" applyFill="1" applyBorder="1" applyAlignment="1">
      <alignment horizontal="left"/>
    </xf>
    <xf numFmtId="164" fontId="1" fillId="9" borderId="6" xfId="0" applyNumberFormat="1" applyFont="1" applyFill="1" applyBorder="1" applyAlignment="1">
      <alignment horizontal="left"/>
    </xf>
    <xf numFmtId="164" fontId="1" fillId="9" borderId="28" xfId="0" applyNumberFormat="1" applyFont="1" applyFill="1" applyBorder="1" applyAlignment="1">
      <alignment horizontal="left"/>
    </xf>
    <xf numFmtId="164" fontId="1" fillId="9" borderId="29" xfId="0" applyNumberFormat="1" applyFont="1" applyFill="1" applyBorder="1" applyAlignment="1">
      <alignment horizontal="left"/>
    </xf>
    <xf numFmtId="164" fontId="1" fillId="9" borderId="30" xfId="0" applyNumberFormat="1" applyFont="1" applyFill="1" applyBorder="1" applyAlignment="1">
      <alignment horizontal="left"/>
    </xf>
    <xf numFmtId="164" fontId="1" fillId="9" borderId="29" xfId="0" applyNumberFormat="1" applyFont="1" applyFill="1" applyBorder="1" applyAlignment="1">
      <alignment horizontal="center"/>
    </xf>
    <xf numFmtId="164" fontId="1" fillId="9" borderId="30" xfId="0" applyNumberFormat="1" applyFont="1" applyFill="1" applyBorder="1" applyAlignment="1">
      <alignment horizontal="center"/>
    </xf>
    <xf numFmtId="0" fontId="15" fillId="9" borderId="0" xfId="0" applyFont="1" applyFill="1" applyAlignment="1">
      <alignment horizontal="center" vertical="center"/>
    </xf>
    <xf numFmtId="0" fontId="13" fillId="9" borderId="0" xfId="0" applyFont="1" applyFill="1"/>
    <xf numFmtId="0" fontId="15" fillId="0" borderId="0" xfId="0" applyFont="1" applyFill="1" applyAlignment="1">
      <alignment horizontal="center" vertical="center"/>
    </xf>
    <xf numFmtId="0" fontId="7" fillId="0" borderId="0" xfId="0" applyFont="1"/>
    <xf numFmtId="0" fontId="14" fillId="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0" xfId="0" applyFont="1" applyFill="1" applyBorder="1" applyAlignment="1"/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textRotation="90"/>
    </xf>
    <xf numFmtId="0" fontId="1" fillId="9" borderId="39" xfId="0" applyFont="1" applyFill="1" applyBorder="1" applyAlignment="1">
      <alignment horizontal="center" textRotation="90"/>
    </xf>
    <xf numFmtId="0" fontId="1" fillId="9" borderId="31" xfId="0" applyFont="1" applyFill="1" applyBorder="1" applyAlignment="1">
      <alignment horizontal="center" textRotation="90"/>
    </xf>
    <xf numFmtId="0" fontId="2" fillId="9" borderId="31" xfId="0" applyFont="1" applyFill="1" applyBorder="1" applyAlignment="1">
      <alignment horizontal="center" textRotation="90"/>
    </xf>
    <xf numFmtId="0" fontId="2" fillId="9" borderId="20" xfId="0" applyFont="1" applyFill="1" applyBorder="1" applyAlignment="1">
      <alignment horizontal="center" textRotation="90"/>
    </xf>
    <xf numFmtId="164" fontId="1" fillId="9" borderId="35" xfId="0" applyNumberFormat="1" applyFont="1" applyFill="1" applyBorder="1"/>
    <xf numFmtId="164" fontId="1" fillId="9" borderId="32" xfId="0" applyNumberFormat="1" applyFont="1" applyFill="1" applyBorder="1"/>
    <xf numFmtId="0" fontId="1" fillId="9" borderId="32" xfId="0" applyFont="1" applyFill="1" applyBorder="1"/>
    <xf numFmtId="164" fontId="1" fillId="9" borderId="7" xfId="0" applyNumberFormat="1" applyFont="1" applyFill="1" applyBorder="1"/>
    <xf numFmtId="164" fontId="1" fillId="9" borderId="45" xfId="0" applyNumberFormat="1" applyFont="1" applyFill="1" applyBorder="1"/>
    <xf numFmtId="0" fontId="1" fillId="9" borderId="46" xfId="0" applyFont="1" applyFill="1" applyBorder="1" applyAlignment="1">
      <alignment horizontal="center" vertical="center"/>
    </xf>
    <xf numFmtId="164" fontId="1" fillId="9" borderId="19" xfId="0" applyNumberFormat="1" applyFont="1" applyFill="1" applyBorder="1"/>
    <xf numFmtId="0" fontId="1" fillId="9" borderId="32" xfId="0" applyFont="1" applyFill="1" applyBorder="1" applyAlignment="1">
      <alignment horizontal="center" vertical="center"/>
    </xf>
    <xf numFmtId="164" fontId="1" fillId="9" borderId="48" xfId="0" applyNumberFormat="1" applyFont="1" applyFill="1" applyBorder="1"/>
    <xf numFmtId="164" fontId="1" fillId="9" borderId="46" xfId="0" applyNumberFormat="1" applyFont="1" applyFill="1" applyBorder="1"/>
    <xf numFmtId="0" fontId="1" fillId="9" borderId="46" xfId="0" applyFont="1" applyFill="1" applyBorder="1"/>
    <xf numFmtId="164" fontId="1" fillId="9" borderId="49" xfId="0" applyNumberFormat="1" applyFont="1" applyFill="1" applyBorder="1"/>
    <xf numFmtId="164" fontId="2" fillId="9" borderId="14" xfId="0" applyNumberFormat="1" applyFont="1" applyFill="1" applyBorder="1"/>
    <xf numFmtId="164" fontId="1" fillId="9" borderId="34" xfId="0" applyNumberFormat="1" applyFont="1" applyFill="1" applyBorder="1"/>
    <xf numFmtId="164" fontId="1" fillId="9" borderId="36" xfId="0" applyNumberFormat="1" applyFont="1" applyFill="1" applyBorder="1"/>
    <xf numFmtId="164" fontId="1" fillId="9" borderId="11" xfId="0" applyNumberFormat="1" applyFont="1" applyFill="1" applyBorder="1"/>
    <xf numFmtId="164" fontId="2" fillId="9" borderId="50" xfId="0" applyNumberFormat="1" applyFont="1" applyFill="1" applyBorder="1"/>
    <xf numFmtId="164" fontId="2" fillId="9" borderId="51" xfId="0" applyNumberFormat="1" applyFont="1" applyFill="1" applyBorder="1"/>
    <xf numFmtId="164" fontId="2" fillId="9" borderId="52" xfId="0" applyNumberFormat="1" applyFont="1" applyFill="1" applyBorder="1"/>
    <xf numFmtId="164" fontId="2" fillId="9" borderId="53" xfId="0" applyNumberFormat="1" applyFont="1" applyFill="1" applyBorder="1"/>
    <xf numFmtId="164" fontId="2" fillId="9" borderId="54" xfId="0" applyNumberFormat="1" applyFont="1" applyFill="1" applyBorder="1"/>
    <xf numFmtId="164" fontId="2" fillId="9" borderId="47" xfId="0" applyNumberFormat="1" applyFont="1" applyFill="1" applyBorder="1"/>
    <xf numFmtId="0" fontId="2" fillId="9" borderId="19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164" fontId="1" fillId="9" borderId="19" xfId="0" applyNumberFormat="1" applyFont="1" applyFill="1" applyBorder="1" applyAlignment="1">
      <alignment horizontal="left"/>
    </xf>
    <xf numFmtId="164" fontId="1" fillId="9" borderId="35" xfId="0" applyNumberFormat="1" applyFont="1" applyFill="1" applyBorder="1" applyAlignment="1">
      <alignment horizontal="left"/>
    </xf>
    <xf numFmtId="164" fontId="1" fillId="9" borderId="32" xfId="0" applyNumberFormat="1" applyFont="1" applyFill="1" applyBorder="1" applyAlignment="1">
      <alignment horizontal="left"/>
    </xf>
    <xf numFmtId="0" fontId="1" fillId="9" borderId="32" xfId="0" applyFont="1" applyFill="1" applyBorder="1" applyAlignment="1">
      <alignment horizontal="left"/>
    </xf>
    <xf numFmtId="164" fontId="1" fillId="9" borderId="7" xfId="0" applyNumberFormat="1" applyFont="1" applyFill="1" applyBorder="1" applyAlignment="1">
      <alignment horizontal="left"/>
    </xf>
    <xf numFmtId="164" fontId="1" fillId="9" borderId="24" xfId="0" applyNumberFormat="1" applyFont="1" applyFill="1" applyBorder="1" applyAlignment="1">
      <alignment horizontal="left"/>
    </xf>
    <xf numFmtId="164" fontId="1" fillId="9" borderId="55" xfId="0" applyNumberFormat="1" applyFont="1" applyFill="1" applyBorder="1" applyAlignment="1">
      <alignment horizontal="left"/>
    </xf>
    <xf numFmtId="164" fontId="1" fillId="9" borderId="41" xfId="0" applyNumberFormat="1" applyFont="1" applyFill="1" applyBorder="1" applyAlignment="1">
      <alignment horizontal="left"/>
    </xf>
    <xf numFmtId="0" fontId="1" fillId="9" borderId="41" xfId="0" applyFont="1" applyFill="1" applyBorder="1" applyAlignment="1">
      <alignment horizontal="left"/>
    </xf>
    <xf numFmtId="164" fontId="1" fillId="9" borderId="14" xfId="0" applyNumberFormat="1" applyFont="1" applyFill="1" applyBorder="1" applyAlignment="1">
      <alignment horizontal="left"/>
    </xf>
    <xf numFmtId="164" fontId="2" fillId="9" borderId="14" xfId="0" applyNumberFormat="1" applyFont="1" applyFill="1" applyBorder="1" applyAlignment="1">
      <alignment horizontal="left"/>
    </xf>
    <xf numFmtId="0" fontId="1" fillId="9" borderId="0" xfId="0" applyFont="1" applyFill="1" applyBorder="1" applyAlignment="1"/>
    <xf numFmtId="164" fontId="14" fillId="9" borderId="35" xfId="0" applyNumberFormat="1" applyFont="1" applyFill="1" applyBorder="1" applyAlignment="1">
      <alignment horizontal="left"/>
    </xf>
    <xf numFmtId="0" fontId="1" fillId="9" borderId="32" xfId="0" applyFont="1" applyFill="1" applyBorder="1" applyAlignment="1"/>
    <xf numFmtId="164" fontId="1" fillId="9" borderId="45" xfId="0" applyNumberFormat="1" applyFont="1" applyFill="1" applyBorder="1" applyAlignment="1">
      <alignment horizontal="left"/>
    </xf>
    <xf numFmtId="164" fontId="1" fillId="9" borderId="48" xfId="0" applyNumberFormat="1" applyFont="1" applyFill="1" applyBorder="1" applyAlignment="1">
      <alignment horizontal="left"/>
    </xf>
    <xf numFmtId="164" fontId="1" fillId="9" borderId="46" xfId="0" applyNumberFormat="1" applyFont="1" applyFill="1" applyBorder="1" applyAlignment="1">
      <alignment horizontal="left"/>
    </xf>
    <xf numFmtId="0" fontId="1" fillId="9" borderId="46" xfId="0" applyFont="1" applyFill="1" applyBorder="1" applyAlignment="1">
      <alignment horizontal="left"/>
    </xf>
    <xf numFmtId="164" fontId="1" fillId="9" borderId="49" xfId="0" applyNumberFormat="1" applyFont="1" applyFill="1" applyBorder="1" applyAlignment="1">
      <alignment horizontal="left"/>
    </xf>
    <xf numFmtId="0" fontId="1" fillId="9" borderId="46" xfId="0" applyFont="1" applyFill="1" applyBorder="1" applyAlignment="1"/>
    <xf numFmtId="164" fontId="1" fillId="9" borderId="34" xfId="0" applyNumberFormat="1" applyFont="1" applyFill="1" applyBorder="1" applyAlignment="1">
      <alignment horizontal="left"/>
    </xf>
    <xf numFmtId="164" fontId="1" fillId="9" borderId="36" xfId="0" applyNumberFormat="1" applyFont="1" applyFill="1" applyBorder="1" applyAlignment="1">
      <alignment horizontal="left"/>
    </xf>
    <xf numFmtId="164" fontId="14" fillId="9" borderId="36" xfId="0" applyNumberFormat="1" applyFont="1" applyFill="1" applyBorder="1" applyAlignment="1">
      <alignment horizontal="left"/>
    </xf>
    <xf numFmtId="164" fontId="1" fillId="9" borderId="56" xfId="0" applyNumberFormat="1" applyFont="1" applyFill="1" applyBorder="1" applyAlignment="1">
      <alignment horizontal="left"/>
    </xf>
    <xf numFmtId="164" fontId="2" fillId="9" borderId="53" xfId="0" applyNumberFormat="1" applyFont="1" applyFill="1" applyBorder="1" applyAlignment="1">
      <alignment horizontal="left"/>
    </xf>
    <xf numFmtId="164" fontId="2" fillId="9" borderId="54" xfId="0" applyNumberFormat="1" applyFont="1" applyFill="1" applyBorder="1" applyAlignment="1">
      <alignment horizontal="left"/>
    </xf>
    <xf numFmtId="164" fontId="1" fillId="9" borderId="50" xfId="0" applyNumberFormat="1" applyFont="1" applyFill="1" applyBorder="1" applyAlignment="1">
      <alignment horizontal="left"/>
    </xf>
    <xf numFmtId="164" fontId="1" fillId="9" borderId="57" xfId="0" applyNumberFormat="1" applyFont="1" applyFill="1" applyBorder="1" applyAlignment="1">
      <alignment horizontal="left"/>
    </xf>
    <xf numFmtId="164" fontId="1" fillId="9" borderId="11" xfId="0" applyNumberFormat="1" applyFont="1" applyFill="1" applyBorder="1" applyAlignment="1">
      <alignment horizontal="left"/>
    </xf>
    <xf numFmtId="164" fontId="2" fillId="9" borderId="23" xfId="0" applyNumberFormat="1" applyFont="1" applyFill="1" applyBorder="1" applyAlignment="1">
      <alignment horizontal="left"/>
    </xf>
    <xf numFmtId="164" fontId="2" fillId="9" borderId="37" xfId="0" applyNumberFormat="1" applyFont="1" applyFill="1" applyBorder="1" applyAlignment="1">
      <alignment horizontal="left"/>
    </xf>
    <xf numFmtId="164" fontId="1" fillId="9" borderId="58" xfId="0" applyNumberFormat="1" applyFont="1" applyFill="1" applyBorder="1" applyAlignment="1">
      <alignment horizontal="left"/>
    </xf>
    <xf numFmtId="0" fontId="1" fillId="9" borderId="14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4" fillId="9" borderId="33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27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center" vertical="center"/>
    </xf>
    <xf numFmtId="164" fontId="1" fillId="9" borderId="32" xfId="0" applyNumberFormat="1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164" fontId="1" fillId="9" borderId="7" xfId="0" applyNumberFormat="1" applyFont="1" applyFill="1" applyBorder="1" applyAlignment="1">
      <alignment horizontal="center"/>
    </xf>
    <xf numFmtId="164" fontId="1" fillId="9" borderId="55" xfId="0" applyNumberFormat="1" applyFont="1" applyFill="1" applyBorder="1"/>
    <xf numFmtId="164" fontId="1" fillId="9" borderId="41" xfId="0" applyNumberFormat="1" applyFont="1" applyFill="1" applyBorder="1"/>
    <xf numFmtId="164" fontId="1" fillId="9" borderId="41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64" fontId="1" fillId="9" borderId="14" xfId="0" applyNumberFormat="1" applyFont="1" applyFill="1" applyBorder="1" applyAlignment="1">
      <alignment horizontal="center"/>
    </xf>
    <xf numFmtId="0" fontId="1" fillId="9" borderId="41" xfId="0" applyFont="1" applyFill="1" applyBorder="1"/>
    <xf numFmtId="164" fontId="1" fillId="9" borderId="14" xfId="0" applyNumberFormat="1" applyFont="1" applyFill="1" applyBorder="1"/>
    <xf numFmtId="0" fontId="1" fillId="9" borderId="41" xfId="0" applyFont="1" applyFill="1" applyBorder="1" applyAlignment="1"/>
    <xf numFmtId="164" fontId="1" fillId="9" borderId="46" xfId="0" applyNumberFormat="1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164" fontId="1" fillId="9" borderId="49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vertical="center"/>
    </xf>
    <xf numFmtId="164" fontId="1" fillId="9" borderId="25" xfId="0" applyNumberFormat="1" applyFont="1" applyFill="1" applyBorder="1"/>
    <xf numFmtId="164" fontId="1" fillId="9" borderId="50" xfId="0" applyNumberFormat="1" applyFont="1" applyFill="1" applyBorder="1"/>
    <xf numFmtId="164" fontId="1" fillId="9" borderId="56" xfId="0" applyNumberFormat="1" applyFont="1" applyFill="1" applyBorder="1"/>
    <xf numFmtId="164" fontId="1" fillId="9" borderId="57" xfId="0" applyNumberFormat="1" applyFont="1" applyFill="1" applyBorder="1"/>
    <xf numFmtId="164" fontId="1" fillId="9" borderId="35" xfId="0" applyNumberFormat="1" applyFont="1" applyFill="1" applyBorder="1" applyAlignment="1"/>
    <xf numFmtId="164" fontId="1" fillId="9" borderId="32" xfId="0" applyNumberFormat="1" applyFont="1" applyFill="1" applyBorder="1" applyAlignment="1"/>
    <xf numFmtId="164" fontId="1" fillId="9" borderId="7" xfId="0" applyNumberFormat="1" applyFont="1" applyFill="1" applyBorder="1" applyAlignment="1"/>
    <xf numFmtId="164" fontId="1" fillId="9" borderId="55" xfId="0" applyNumberFormat="1" applyFont="1" applyFill="1" applyBorder="1" applyAlignment="1"/>
    <xf numFmtId="164" fontId="1" fillId="9" borderId="41" xfId="0" applyNumberFormat="1" applyFont="1" applyFill="1" applyBorder="1" applyAlignment="1"/>
    <xf numFmtId="164" fontId="1" fillId="9" borderId="14" xfId="0" applyNumberFormat="1" applyFont="1" applyFill="1" applyBorder="1" applyAlignment="1"/>
    <xf numFmtId="164" fontId="14" fillId="9" borderId="32" xfId="0" applyNumberFormat="1" applyFont="1" applyFill="1" applyBorder="1" applyAlignment="1"/>
    <xf numFmtId="164" fontId="1" fillId="9" borderId="48" xfId="0" applyNumberFormat="1" applyFont="1" applyFill="1" applyBorder="1" applyAlignment="1"/>
    <xf numFmtId="164" fontId="1" fillId="9" borderId="46" xfId="0" applyNumberFormat="1" applyFont="1" applyFill="1" applyBorder="1" applyAlignment="1"/>
    <xf numFmtId="164" fontId="1" fillId="9" borderId="49" xfId="0" applyNumberFormat="1" applyFont="1" applyFill="1" applyBorder="1" applyAlignment="1"/>
    <xf numFmtId="0" fontId="1" fillId="9" borderId="46" xfId="0" applyFont="1" applyFill="1" applyBorder="1" applyAlignment="1">
      <alignment horizontal="left" wrapText="1"/>
    </xf>
    <xf numFmtId="164" fontId="1" fillId="9" borderId="62" xfId="0" applyNumberFormat="1" applyFont="1" applyFill="1" applyBorder="1"/>
    <xf numFmtId="164" fontId="1" fillId="9" borderId="0" xfId="0" applyNumberFormat="1" applyFont="1" applyFill="1" applyBorder="1"/>
    <xf numFmtId="0" fontId="1" fillId="9" borderId="59" xfId="0" applyFont="1" applyFill="1" applyBorder="1"/>
    <xf numFmtId="0" fontId="4" fillId="9" borderId="0" xfId="0" applyFont="1" applyFill="1" applyBorder="1"/>
    <xf numFmtId="0" fontId="1" fillId="9" borderId="26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9" borderId="60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" fillId="9" borderId="49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center"/>
    </xf>
    <xf numFmtId="164" fontId="2" fillId="9" borderId="63" xfId="0" applyNumberFormat="1" applyFont="1" applyFill="1" applyBorder="1"/>
    <xf numFmtId="164" fontId="2" fillId="9" borderId="64" xfId="0" applyNumberFormat="1" applyFont="1" applyFill="1" applyBorder="1"/>
    <xf numFmtId="0" fontId="1" fillId="9" borderId="65" xfId="0" applyFont="1" applyFill="1" applyBorder="1" applyAlignment="1">
      <alignment horizontal="center" vertical="center" wrapText="1"/>
    </xf>
    <xf numFmtId="0" fontId="2" fillId="9" borderId="67" xfId="0" applyFont="1" applyFill="1" applyBorder="1" applyAlignment="1">
      <alignment horizontal="center" vertical="center"/>
    </xf>
    <xf numFmtId="0" fontId="1" fillId="9" borderId="68" xfId="0" applyFont="1" applyFill="1" applyBorder="1" applyAlignment="1">
      <alignment horizontal="center" vertical="center"/>
    </xf>
    <xf numFmtId="164" fontId="1" fillId="9" borderId="67" xfId="0" applyNumberFormat="1" applyFont="1" applyFill="1" applyBorder="1"/>
    <xf numFmtId="164" fontId="1" fillId="9" borderId="69" xfId="0" applyNumberFormat="1" applyFont="1" applyFill="1" applyBorder="1"/>
    <xf numFmtId="164" fontId="1" fillId="9" borderId="68" xfId="0" applyNumberFormat="1" applyFont="1" applyFill="1" applyBorder="1"/>
    <xf numFmtId="0" fontId="1" fillId="9" borderId="68" xfId="0" applyFont="1" applyFill="1" applyBorder="1"/>
    <xf numFmtId="164" fontId="1" fillId="9" borderId="70" xfId="0" applyNumberFormat="1" applyFont="1" applyFill="1" applyBorder="1"/>
    <xf numFmtId="164" fontId="1" fillId="9" borderId="71" xfId="0" applyNumberFormat="1" applyFont="1" applyFill="1" applyBorder="1"/>
    <xf numFmtId="164" fontId="2" fillId="9" borderId="72" xfId="0" applyNumberFormat="1" applyFont="1" applyFill="1" applyBorder="1"/>
    <xf numFmtId="164" fontId="2" fillId="9" borderId="73" xfId="0" applyNumberFormat="1" applyFont="1" applyFill="1" applyBorder="1"/>
    <xf numFmtId="164" fontId="2" fillId="9" borderId="74" xfId="0" applyNumberFormat="1" applyFont="1" applyFill="1" applyBorder="1"/>
    <xf numFmtId="164" fontId="2" fillId="9" borderId="75" xfId="0" applyNumberFormat="1" applyFont="1" applyFill="1" applyBorder="1"/>
    <xf numFmtId="0" fontId="1" fillId="10" borderId="0" xfId="0" applyFont="1" applyFill="1"/>
    <xf numFmtId="0" fontId="1" fillId="9" borderId="77" xfId="0" applyFont="1" applyFill="1" applyBorder="1" applyAlignment="1"/>
    <xf numFmtId="164" fontId="1" fillId="9" borderId="36" xfId="0" applyNumberFormat="1" applyFont="1" applyFill="1" applyBorder="1" applyAlignment="1">
      <alignment horizontal="center"/>
    </xf>
    <xf numFmtId="164" fontId="14" fillId="9" borderId="46" xfId="0" applyNumberFormat="1" applyFont="1" applyFill="1" applyBorder="1" applyAlignment="1">
      <alignment horizontal="left"/>
    </xf>
    <xf numFmtId="0" fontId="13" fillId="9" borderId="46" xfId="0" applyFont="1" applyFill="1" applyBorder="1" applyAlignment="1">
      <alignment horizontal="left"/>
    </xf>
    <xf numFmtId="164" fontId="1" fillId="9" borderId="78" xfId="0" applyNumberFormat="1" applyFont="1" applyFill="1" applyBorder="1" applyAlignment="1">
      <alignment horizontal="left"/>
    </xf>
    <xf numFmtId="164" fontId="2" fillId="9" borderId="64" xfId="0" applyNumberFormat="1" applyFont="1" applyFill="1" applyBorder="1" applyAlignment="1">
      <alignment horizontal="left"/>
    </xf>
    <xf numFmtId="0" fontId="1" fillId="9" borderId="36" xfId="0" applyFont="1" applyFill="1" applyBorder="1" applyAlignment="1">
      <alignment horizontal="left" vertical="center" wrapText="1"/>
    </xf>
    <xf numFmtId="164" fontId="13" fillId="9" borderId="46" xfId="0" applyNumberFormat="1" applyFont="1" applyFill="1" applyBorder="1" applyAlignment="1">
      <alignment horizontal="left"/>
    </xf>
    <xf numFmtId="164" fontId="2" fillId="9" borderId="79" xfId="0" applyNumberFormat="1" applyFont="1" applyFill="1" applyBorder="1" applyAlignment="1">
      <alignment horizontal="left"/>
    </xf>
    <xf numFmtId="164" fontId="2" fillId="9" borderId="13" xfId="0" applyNumberFormat="1" applyFont="1" applyFill="1" applyBorder="1" applyAlignment="1">
      <alignment horizontal="left"/>
    </xf>
    <xf numFmtId="164" fontId="1" fillId="9" borderId="78" xfId="0" applyNumberFormat="1" applyFont="1" applyFill="1" applyBorder="1"/>
    <xf numFmtId="164" fontId="1" fillId="9" borderId="11" xfId="0" applyNumberFormat="1" applyFont="1" applyFill="1" applyBorder="1" applyAlignment="1">
      <alignment horizontal="center"/>
    </xf>
    <xf numFmtId="164" fontId="1" fillId="9" borderId="34" xfId="0" applyNumberFormat="1" applyFont="1" applyFill="1" applyBorder="1" applyAlignment="1">
      <alignment horizontal="center"/>
    </xf>
    <xf numFmtId="164" fontId="1" fillId="9" borderId="80" xfId="0" applyNumberFormat="1" applyFont="1" applyFill="1" applyBorder="1"/>
    <xf numFmtId="164" fontId="2" fillId="9" borderId="66" xfId="0" applyNumberFormat="1" applyFont="1" applyFill="1" applyBorder="1"/>
    <xf numFmtId="164" fontId="1" fillId="9" borderId="82" xfId="0" applyNumberFormat="1" applyFont="1" applyFill="1" applyBorder="1" applyAlignment="1">
      <alignment horizontal="left"/>
    </xf>
    <xf numFmtId="164" fontId="1" fillId="9" borderId="51" xfId="0" applyNumberFormat="1" applyFont="1" applyFill="1" applyBorder="1"/>
    <xf numFmtId="0" fontId="1" fillId="9" borderId="45" xfId="0" applyFont="1" applyFill="1" applyBorder="1" applyAlignment="1">
      <alignment horizontal="right"/>
    </xf>
    <xf numFmtId="0" fontId="1" fillId="9" borderId="49" xfId="0" applyFont="1" applyFill="1" applyBorder="1" applyAlignment="1">
      <alignment horizontal="left" wrapText="1"/>
    </xf>
    <xf numFmtId="164" fontId="1" fillId="9" borderId="73" xfId="0" applyNumberFormat="1" applyFont="1" applyFill="1" applyBorder="1"/>
    <xf numFmtId="164" fontId="1" fillId="9" borderId="54" xfId="0" applyNumberFormat="1" applyFont="1" applyFill="1" applyBorder="1"/>
    <xf numFmtId="164" fontId="1" fillId="9" borderId="79" xfId="0" applyNumberFormat="1" applyFont="1" applyFill="1" applyBorder="1"/>
    <xf numFmtId="164" fontId="1" fillId="9" borderId="75" xfId="0" applyNumberFormat="1" applyFont="1" applyFill="1" applyBorder="1"/>
    <xf numFmtId="164" fontId="1" fillId="9" borderId="23" xfId="0" applyNumberFormat="1" applyFont="1" applyFill="1" applyBorder="1" applyAlignment="1">
      <alignment horizontal="center"/>
    </xf>
    <xf numFmtId="164" fontId="1" fillId="9" borderId="7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64" fontId="1" fillId="9" borderId="83" xfId="0" applyNumberFormat="1" applyFont="1" applyFill="1" applyBorder="1"/>
    <xf numFmtId="164" fontId="2" fillId="9" borderId="84" xfId="0" applyNumberFormat="1" applyFont="1" applyFill="1" applyBorder="1"/>
    <xf numFmtId="164" fontId="2" fillId="9" borderId="40" xfId="0" applyNumberFormat="1" applyFont="1" applyFill="1" applyBorder="1"/>
    <xf numFmtId="164" fontId="2" fillId="9" borderId="85" xfId="0" applyNumberFormat="1" applyFont="1" applyFill="1" applyBorder="1"/>
    <xf numFmtId="164" fontId="2" fillId="9" borderId="86" xfId="0" applyNumberFormat="1" applyFont="1" applyFill="1" applyBorder="1"/>
    <xf numFmtId="164" fontId="2" fillId="9" borderId="87" xfId="0" applyNumberFormat="1" applyFont="1" applyFill="1" applyBorder="1"/>
    <xf numFmtId="164" fontId="1" fillId="9" borderId="88" xfId="0" applyNumberFormat="1" applyFont="1" applyFill="1" applyBorder="1" applyAlignment="1"/>
    <xf numFmtId="164" fontId="1" fillId="9" borderId="89" xfId="0" applyNumberFormat="1" applyFont="1" applyFill="1" applyBorder="1" applyAlignment="1"/>
    <xf numFmtId="164" fontId="1" fillId="9" borderId="90" xfId="0" applyNumberFormat="1" applyFont="1" applyFill="1" applyBorder="1" applyAlignment="1"/>
    <xf numFmtId="0" fontId="1" fillId="9" borderId="90" xfId="0" applyFont="1" applyFill="1" applyBorder="1" applyAlignment="1"/>
    <xf numFmtId="164" fontId="1" fillId="9" borderId="91" xfId="0" applyNumberFormat="1" applyFont="1" applyFill="1" applyBorder="1" applyAlignment="1"/>
    <xf numFmtId="0" fontId="1" fillId="9" borderId="2" xfId="0" applyFont="1" applyFill="1" applyBorder="1" applyAlignment="1"/>
    <xf numFmtId="164" fontId="1" fillId="9" borderId="2" xfId="0" applyNumberFormat="1" applyFont="1" applyFill="1" applyBorder="1" applyAlignment="1"/>
    <xf numFmtId="164" fontId="1" fillId="9" borderId="82" xfId="0" applyNumberFormat="1" applyFont="1" applyFill="1" applyBorder="1" applyAlignment="1"/>
    <xf numFmtId="164" fontId="1" fillId="9" borderId="92" xfId="0" applyNumberFormat="1" applyFont="1" applyFill="1" applyBorder="1" applyAlignment="1"/>
    <xf numFmtId="164" fontId="1" fillId="9" borderId="93" xfId="0" applyNumberFormat="1" applyFont="1" applyFill="1" applyBorder="1" applyAlignment="1"/>
    <xf numFmtId="0" fontId="1" fillId="9" borderId="93" xfId="0" applyFont="1" applyFill="1" applyBorder="1" applyAlignment="1"/>
    <xf numFmtId="164" fontId="1" fillId="9" borderId="94" xfId="0" applyNumberFormat="1" applyFont="1" applyFill="1" applyBorder="1" applyAlignment="1"/>
    <xf numFmtId="0" fontId="1" fillId="0" borderId="0" xfId="0" applyFont="1" applyFill="1" applyAlignment="1">
      <alignment horizontal="left"/>
    </xf>
    <xf numFmtId="0" fontId="13" fillId="9" borderId="0" xfId="0" applyFont="1" applyFill="1" applyAlignment="1">
      <alignment horizontal="center"/>
    </xf>
    <xf numFmtId="0" fontId="11" fillId="0" borderId="0" xfId="0" applyFont="1"/>
    <xf numFmtId="0" fontId="1" fillId="0" borderId="0" xfId="0" applyFont="1"/>
    <xf numFmtId="0" fontId="0" fillId="0" borderId="0" xfId="0"/>
    <xf numFmtId="0" fontId="2" fillId="9" borderId="21" xfId="0" applyFont="1" applyFill="1" applyBorder="1" applyAlignment="1">
      <alignment horizontal="center" textRotation="90"/>
    </xf>
    <xf numFmtId="0" fontId="2" fillId="9" borderId="0" xfId="0" applyFont="1" applyFill="1" applyBorder="1" applyAlignment="1">
      <alignment horizontal="center" textRotation="90"/>
    </xf>
    <xf numFmtId="14" fontId="1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10" borderId="42" xfId="0" applyFont="1" applyFill="1" applyBorder="1" applyAlignment="1">
      <alignment horizontal="center" textRotation="90"/>
    </xf>
    <xf numFmtId="0" fontId="1" fillId="10" borderId="43" xfId="0" applyFont="1" applyFill="1" applyBorder="1" applyAlignment="1">
      <alignment horizontal="center" textRotation="90"/>
    </xf>
    <xf numFmtId="0" fontId="1" fillId="10" borderId="44" xfId="0" applyFont="1" applyFill="1" applyBorder="1" applyAlignment="1">
      <alignment horizontal="center" textRotation="90"/>
    </xf>
    <xf numFmtId="164" fontId="1" fillId="10" borderId="42" xfId="0" applyNumberFormat="1" applyFont="1" applyFill="1" applyBorder="1" applyAlignment="1">
      <alignment horizontal="center"/>
    </xf>
    <xf numFmtId="164" fontId="1" fillId="10" borderId="43" xfId="0" applyNumberFormat="1" applyFont="1" applyFill="1" applyBorder="1" applyAlignment="1">
      <alignment horizontal="center"/>
    </xf>
    <xf numFmtId="164" fontId="1" fillId="10" borderId="44" xfId="0" applyNumberFormat="1" applyFont="1" applyFill="1" applyBorder="1" applyAlignment="1">
      <alignment horizontal="center"/>
    </xf>
    <xf numFmtId="0" fontId="2" fillId="10" borderId="42" xfId="0" applyFont="1" applyFill="1" applyBorder="1" applyAlignment="1">
      <alignment horizontal="left" vertical="center" wrapText="1"/>
    </xf>
    <xf numFmtId="0" fontId="2" fillId="10" borderId="43" xfId="0" applyFont="1" applyFill="1" applyBorder="1" applyAlignment="1">
      <alignment horizontal="left" vertical="center" wrapText="1"/>
    </xf>
    <xf numFmtId="0" fontId="2" fillId="10" borderId="42" xfId="0" applyFont="1" applyFill="1" applyBorder="1" applyAlignment="1">
      <alignment horizontal="left" vertical="center"/>
    </xf>
    <xf numFmtId="0" fontId="2" fillId="10" borderId="43" xfId="0" applyFont="1" applyFill="1" applyBorder="1" applyAlignment="1">
      <alignment horizontal="left" vertical="center"/>
    </xf>
    <xf numFmtId="0" fontId="2" fillId="10" borderId="44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textRotation="90"/>
    </xf>
    <xf numFmtId="0" fontId="2" fillId="9" borderId="40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164" fontId="1" fillId="10" borderId="16" xfId="0" applyNumberFormat="1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0" fontId="2" fillId="10" borderId="16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center" vertical="center"/>
    </xf>
    <xf numFmtId="0" fontId="1" fillId="9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9" borderId="1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 textRotation="90"/>
    </xf>
    <xf numFmtId="0" fontId="2" fillId="9" borderId="37" xfId="0" applyFont="1" applyFill="1" applyBorder="1" applyAlignment="1">
      <alignment horizontal="center" textRotation="90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" fillId="9" borderId="61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164" fontId="1" fillId="10" borderId="21" xfId="0" applyNumberFormat="1" applyFont="1" applyFill="1" applyBorder="1" applyAlignment="1">
      <alignment horizontal="center"/>
    </xf>
    <xf numFmtId="164" fontId="1" fillId="10" borderId="81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zoomScale="80" zoomScaleNormal="80" zoomScaleSheetLayoutView="100" zoomScalePageLayoutView="70" workbookViewId="0">
      <selection activeCell="A9" sqref="A9"/>
    </sheetView>
  </sheetViews>
  <sheetFormatPr defaultColWidth="0.42578125" defaultRowHeight="12.75" x14ac:dyDescent="0.2"/>
  <cols>
    <col min="1" max="1" width="4.42578125" style="30" customWidth="1"/>
    <col min="2" max="2" width="13.42578125" style="45" customWidth="1"/>
    <col min="3" max="3" width="40" style="30" customWidth="1"/>
    <col min="4" max="20" width="7.42578125" style="30" hidden="1" customWidth="1"/>
    <col min="21" max="21" width="7.42578125" style="31" hidden="1" customWidth="1"/>
    <col min="22" max="38" width="7.42578125" style="30" customWidth="1"/>
    <col min="39" max="39" width="7.42578125" style="31" customWidth="1"/>
    <col min="40" max="41" width="7.42578125" style="30" customWidth="1"/>
    <col min="42" max="256" width="8.7109375" style="30" customWidth="1"/>
    <col min="257" max="16384" width="0.42578125" style="30"/>
  </cols>
  <sheetData>
    <row r="1" spans="1:41" ht="15" customHeight="1" x14ac:dyDescent="0.2">
      <c r="AJ1" s="27"/>
      <c r="AK1" s="27"/>
      <c r="AL1" s="27"/>
      <c r="AM1" s="86"/>
      <c r="AN1" s="27"/>
      <c r="AO1" s="27"/>
    </row>
    <row r="2" spans="1:41" ht="15" customHeight="1" x14ac:dyDescent="0.2">
      <c r="AJ2" s="271"/>
      <c r="AK2" s="272"/>
      <c r="AL2" s="272"/>
      <c r="AM2" s="272"/>
      <c r="AN2" s="272"/>
      <c r="AO2" s="27"/>
    </row>
    <row r="3" spans="1:41" ht="15" customHeight="1" x14ac:dyDescent="0.2">
      <c r="AJ3" s="27"/>
      <c r="AK3" s="27"/>
      <c r="AL3" s="27"/>
      <c r="AM3" s="86"/>
      <c r="AN3" s="27"/>
      <c r="AO3" s="27"/>
    </row>
    <row r="4" spans="1:41" ht="15" customHeight="1" x14ac:dyDescent="0.2">
      <c r="AJ4" s="271"/>
      <c r="AK4" s="272"/>
      <c r="AL4" s="272"/>
      <c r="AM4" s="272"/>
      <c r="AN4" s="272"/>
      <c r="AO4" s="27"/>
    </row>
    <row r="5" spans="1:41" ht="15" customHeight="1" x14ac:dyDescent="0.2">
      <c r="AJ5" s="27"/>
      <c r="AK5" s="27"/>
      <c r="AL5" s="27"/>
      <c r="AM5" s="86"/>
      <c r="AN5" s="27"/>
      <c r="AO5" s="27"/>
    </row>
    <row r="6" spans="1:41" s="32" customFormat="1" ht="15" customHeight="1" x14ac:dyDescent="0.2">
      <c r="A6" s="297" t="s">
        <v>141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</row>
    <row r="7" spans="1:41" s="32" customFormat="1" ht="15" customHeight="1" x14ac:dyDescent="0.2">
      <c r="A7" s="33"/>
      <c r="B7" s="6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4" t="s">
        <v>160</v>
      </c>
      <c r="Q7" s="64"/>
      <c r="R7" s="64"/>
      <c r="S7" s="64"/>
      <c r="T7" s="6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O8" s="30" t="s">
        <v>161</v>
      </c>
      <c r="P8" s="64" t="s">
        <v>158</v>
      </c>
      <c r="X8" s="64" t="s">
        <v>160</v>
      </c>
    </row>
    <row r="9" spans="1:41" s="35" customFormat="1" ht="15" customHeight="1" x14ac:dyDescent="0.25">
      <c r="A9" s="35" t="s">
        <v>165</v>
      </c>
      <c r="B9" s="70"/>
      <c r="U9" s="36"/>
      <c r="X9" s="270" t="s">
        <v>164</v>
      </c>
      <c r="AM9" s="36"/>
    </row>
    <row r="10" spans="1:41" s="35" customFormat="1" ht="15" customHeight="1" x14ac:dyDescent="0.25">
      <c r="A10" s="35" t="s">
        <v>139</v>
      </c>
      <c r="B10" s="70"/>
      <c r="U10" s="36"/>
      <c r="AM10" s="36"/>
    </row>
    <row r="11" spans="1:41" s="35" customFormat="1" ht="15" customHeight="1" x14ac:dyDescent="0.25">
      <c r="A11" s="35" t="s">
        <v>29</v>
      </c>
      <c r="B11" s="70"/>
      <c r="F11" s="197"/>
      <c r="U11" s="36"/>
      <c r="AM11" s="36"/>
    </row>
    <row r="12" spans="1:41" s="35" customFormat="1" ht="15" customHeight="1" x14ac:dyDescent="0.25">
      <c r="A12" s="35" t="s">
        <v>30</v>
      </c>
      <c r="B12" s="70"/>
      <c r="U12" s="36"/>
      <c r="AM12" s="36"/>
    </row>
    <row r="13" spans="1:41" ht="15" customHeight="1" x14ac:dyDescent="0.25">
      <c r="A13" s="37" t="s">
        <v>142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91" t="s">
        <v>4</v>
      </c>
      <c r="B16" s="277" t="s">
        <v>25</v>
      </c>
      <c r="C16" s="293" t="s">
        <v>26</v>
      </c>
      <c r="D16" s="298" t="s">
        <v>7</v>
      </c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8" t="s">
        <v>8</v>
      </c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73" t="s">
        <v>9</v>
      </c>
      <c r="AO16" s="295" t="s">
        <v>27</v>
      </c>
    </row>
    <row r="17" spans="1:41" ht="233.25" thickBot="1" x14ac:dyDescent="0.25">
      <c r="A17" s="292"/>
      <c r="B17" s="278"/>
      <c r="C17" s="294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138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74"/>
      <c r="AO17" s="296"/>
    </row>
    <row r="18" spans="1:41" s="64" customFormat="1" ht="15" customHeight="1" thickTop="1" thickBot="1" x14ac:dyDescent="0.25">
      <c r="A18" s="287" t="s">
        <v>100</v>
      </c>
      <c r="B18" s="288"/>
      <c r="C18" s="288"/>
      <c r="D18" s="279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</row>
    <row r="19" spans="1:41" ht="13.5" thickTop="1" x14ac:dyDescent="0.2">
      <c r="A19" s="120">
        <v>1</v>
      </c>
      <c r="B19" s="38" t="s">
        <v>20</v>
      </c>
      <c r="C19" s="204" t="s">
        <v>31</v>
      </c>
      <c r="D19" s="98">
        <v>50</v>
      </c>
      <c r="E19" s="98"/>
      <c r="F19" s="99"/>
      <c r="G19" s="99">
        <v>15</v>
      </c>
      <c r="H19" s="99"/>
      <c r="I19" s="99"/>
      <c r="J19" s="99"/>
      <c r="K19" s="99"/>
      <c r="L19" s="99"/>
      <c r="M19" s="99"/>
      <c r="N19" s="99"/>
      <c r="O19" s="99"/>
      <c r="P19" s="99"/>
      <c r="Q19" s="99">
        <v>15</v>
      </c>
      <c r="R19" s="99">
        <f>D19+E19+F19+G19+H19+I19+J19+K19+L19+M19+O19</f>
        <v>65</v>
      </c>
      <c r="S19" s="99">
        <f t="shared" ref="S19:S37" si="0">SUM(D19:Q19)</f>
        <v>80</v>
      </c>
      <c r="T19" s="100" t="s">
        <v>157</v>
      </c>
      <c r="U19" s="101">
        <v>3.5</v>
      </c>
      <c r="V19" s="98"/>
      <c r="W19" s="98"/>
      <c r="X19" s="98"/>
      <c r="Y19" s="98"/>
      <c r="Z19" s="98"/>
      <c r="AA19" s="98"/>
      <c r="AB19" s="98"/>
      <c r="AC19" s="98"/>
      <c r="AD19" s="99"/>
      <c r="AE19" s="99"/>
      <c r="AF19" s="99"/>
      <c r="AG19" s="99"/>
      <c r="AH19" s="99"/>
      <c r="AI19" s="99"/>
      <c r="AJ19" s="99">
        <f>SUM(V19:AG19)</f>
        <v>0</v>
      </c>
      <c r="AK19" s="99">
        <f t="shared" ref="AK19:AK37" si="1">SUM(V19:AI19)</f>
        <v>0</v>
      </c>
      <c r="AL19" s="100"/>
      <c r="AM19" s="111"/>
      <c r="AN19" s="114">
        <f t="shared" ref="AN19:AN37" si="2">S19+AK19</f>
        <v>80</v>
      </c>
      <c r="AO19" s="114">
        <f t="shared" ref="AO19:AO37" si="3">SUM(U19,AM19)</f>
        <v>3.5</v>
      </c>
    </row>
    <row r="20" spans="1:41" x14ac:dyDescent="0.2">
      <c r="A20" s="121">
        <v>2</v>
      </c>
      <c r="B20" s="71" t="s">
        <v>20</v>
      </c>
      <c r="C20" s="156" t="s">
        <v>32</v>
      </c>
      <c r="D20" s="43">
        <v>35</v>
      </c>
      <c r="E20" s="39"/>
      <c r="F20" s="40">
        <v>10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>
        <v>15</v>
      </c>
      <c r="R20" s="40">
        <f t="shared" ref="R20:R37" si="4">D20+E20+F20+G20+H20+I20+J20+K20+L20+M20+O20</f>
        <v>45</v>
      </c>
      <c r="S20" s="40">
        <f t="shared" si="0"/>
        <v>60</v>
      </c>
      <c r="T20" s="41" t="s">
        <v>156</v>
      </c>
      <c r="U20" s="42">
        <v>2</v>
      </c>
      <c r="V20" s="39"/>
      <c r="W20" s="39"/>
      <c r="X20" s="39"/>
      <c r="Y20" s="39"/>
      <c r="Z20" s="39"/>
      <c r="AA20" s="39"/>
      <c r="AB20" s="39"/>
      <c r="AC20" s="39"/>
      <c r="AD20" s="40"/>
      <c r="AE20" s="40"/>
      <c r="AF20" s="40"/>
      <c r="AG20" s="40"/>
      <c r="AH20" s="40"/>
      <c r="AI20" s="40"/>
      <c r="AJ20" s="40">
        <f t="shared" ref="AJ20:AJ37" si="5">SUM(V20:AG20)</f>
        <v>0</v>
      </c>
      <c r="AK20" s="40">
        <f t="shared" si="1"/>
        <v>0</v>
      </c>
      <c r="AL20" s="41"/>
      <c r="AM20" s="112"/>
      <c r="AN20" s="115">
        <f t="shared" si="2"/>
        <v>60</v>
      </c>
      <c r="AO20" s="115">
        <f t="shared" si="3"/>
        <v>2</v>
      </c>
    </row>
    <row r="21" spans="1:41" x14ac:dyDescent="0.2">
      <c r="A21" s="121">
        <v>3</v>
      </c>
      <c r="B21" s="71" t="s">
        <v>20</v>
      </c>
      <c r="C21" s="159" t="s">
        <v>33</v>
      </c>
      <c r="D21" s="43">
        <v>35</v>
      </c>
      <c r="E21" s="39"/>
      <c r="F21" s="40">
        <v>10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>
        <v>15</v>
      </c>
      <c r="R21" s="40">
        <f t="shared" si="4"/>
        <v>45</v>
      </c>
      <c r="S21" s="40">
        <f t="shared" si="0"/>
        <v>60</v>
      </c>
      <c r="T21" s="41" t="s">
        <v>156</v>
      </c>
      <c r="U21" s="42">
        <v>2.5</v>
      </c>
      <c r="V21" s="39"/>
      <c r="W21" s="39"/>
      <c r="X21" s="39"/>
      <c r="Y21" s="39"/>
      <c r="Z21" s="39"/>
      <c r="AA21" s="39"/>
      <c r="AB21" s="39"/>
      <c r="AC21" s="39"/>
      <c r="AD21" s="40"/>
      <c r="AE21" s="40"/>
      <c r="AF21" s="40"/>
      <c r="AG21" s="40"/>
      <c r="AH21" s="40"/>
      <c r="AI21" s="40"/>
      <c r="AJ21" s="40">
        <f t="shared" si="5"/>
        <v>0</v>
      </c>
      <c r="AK21" s="40">
        <f t="shared" si="1"/>
        <v>0</v>
      </c>
      <c r="AL21" s="41"/>
      <c r="AM21" s="112"/>
      <c r="AN21" s="115">
        <f t="shared" si="2"/>
        <v>60</v>
      </c>
      <c r="AO21" s="115">
        <f t="shared" si="3"/>
        <v>2.5</v>
      </c>
    </row>
    <row r="22" spans="1:41" x14ac:dyDescent="0.2">
      <c r="A22" s="121">
        <v>4</v>
      </c>
      <c r="B22" s="71" t="s">
        <v>20</v>
      </c>
      <c r="C22" s="159" t="s">
        <v>34</v>
      </c>
      <c r="D22" s="43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>
        <f t="shared" si="4"/>
        <v>0</v>
      </c>
      <c r="S22" s="40">
        <f t="shared" si="0"/>
        <v>0</v>
      </c>
      <c r="T22" s="41"/>
      <c r="U22" s="42"/>
      <c r="V22" s="39">
        <v>50</v>
      </c>
      <c r="W22" s="39"/>
      <c r="X22" s="44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40">
        <v>15</v>
      </c>
      <c r="AJ22" s="40">
        <f t="shared" si="5"/>
        <v>50</v>
      </c>
      <c r="AK22" s="40">
        <f t="shared" si="1"/>
        <v>65</v>
      </c>
      <c r="AL22" s="41" t="s">
        <v>156</v>
      </c>
      <c r="AM22" s="112">
        <v>2.5</v>
      </c>
      <c r="AN22" s="115">
        <f t="shared" si="2"/>
        <v>65</v>
      </c>
      <c r="AO22" s="115">
        <f t="shared" si="3"/>
        <v>2.5</v>
      </c>
    </row>
    <row r="23" spans="1:41" x14ac:dyDescent="0.2">
      <c r="A23" s="121">
        <v>5</v>
      </c>
      <c r="B23" s="71" t="s">
        <v>20</v>
      </c>
      <c r="C23" s="159" t="s">
        <v>35</v>
      </c>
      <c r="D23" s="43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>
        <f t="shared" si="4"/>
        <v>0</v>
      </c>
      <c r="S23" s="40">
        <f t="shared" si="0"/>
        <v>0</v>
      </c>
      <c r="T23" s="41"/>
      <c r="U23" s="42"/>
      <c r="V23" s="39">
        <v>40</v>
      </c>
      <c r="W23" s="39"/>
      <c r="X23" s="44">
        <v>10</v>
      </c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>
        <v>15</v>
      </c>
      <c r="AJ23" s="40">
        <f t="shared" si="5"/>
        <v>50</v>
      </c>
      <c r="AK23" s="40">
        <f t="shared" si="1"/>
        <v>65</v>
      </c>
      <c r="AL23" s="41" t="s">
        <v>156</v>
      </c>
      <c r="AM23" s="112">
        <v>2.5</v>
      </c>
      <c r="AN23" s="115">
        <f t="shared" si="2"/>
        <v>65</v>
      </c>
      <c r="AO23" s="115">
        <f t="shared" si="3"/>
        <v>2.5</v>
      </c>
    </row>
    <row r="24" spans="1:41" x14ac:dyDescent="0.2">
      <c r="A24" s="121">
        <v>6</v>
      </c>
      <c r="B24" s="71" t="s">
        <v>20</v>
      </c>
      <c r="C24" s="159" t="s">
        <v>36</v>
      </c>
      <c r="D24" s="43">
        <v>30</v>
      </c>
      <c r="E24" s="39"/>
      <c r="F24" s="40">
        <v>20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>
        <v>20</v>
      </c>
      <c r="R24" s="40">
        <f t="shared" si="4"/>
        <v>50</v>
      </c>
      <c r="S24" s="40">
        <f t="shared" si="0"/>
        <v>70</v>
      </c>
      <c r="T24" s="41" t="s">
        <v>157</v>
      </c>
      <c r="U24" s="42">
        <v>3</v>
      </c>
      <c r="V24" s="39"/>
      <c r="W24" s="39"/>
      <c r="X24" s="39"/>
      <c r="Y24" s="39"/>
      <c r="Z24" s="39"/>
      <c r="AA24" s="39"/>
      <c r="AB24" s="39"/>
      <c r="AC24" s="39"/>
      <c r="AD24" s="40"/>
      <c r="AE24" s="40"/>
      <c r="AF24" s="40"/>
      <c r="AG24" s="40"/>
      <c r="AH24" s="40"/>
      <c r="AI24" s="40"/>
      <c r="AJ24" s="40">
        <f t="shared" si="5"/>
        <v>0</v>
      </c>
      <c r="AK24" s="40">
        <f t="shared" si="1"/>
        <v>0</v>
      </c>
      <c r="AL24" s="41"/>
      <c r="AM24" s="112"/>
      <c r="AN24" s="115">
        <f t="shared" si="2"/>
        <v>70</v>
      </c>
      <c r="AO24" s="115">
        <f t="shared" si="3"/>
        <v>3</v>
      </c>
    </row>
    <row r="25" spans="1:41" ht="13.5" thickBot="1" x14ac:dyDescent="0.25">
      <c r="A25" s="122">
        <v>7</v>
      </c>
      <c r="B25" s="103" t="s">
        <v>20</v>
      </c>
      <c r="C25" s="157" t="s">
        <v>37</v>
      </c>
      <c r="D25" s="102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>
        <f t="shared" si="4"/>
        <v>0</v>
      </c>
      <c r="S25" s="107">
        <f t="shared" si="0"/>
        <v>0</v>
      </c>
      <c r="T25" s="108"/>
      <c r="U25" s="109"/>
      <c r="V25" s="106">
        <v>40</v>
      </c>
      <c r="W25" s="106"/>
      <c r="X25" s="106">
        <v>10</v>
      </c>
      <c r="Y25" s="106"/>
      <c r="Z25" s="106"/>
      <c r="AA25" s="106"/>
      <c r="AB25" s="106"/>
      <c r="AC25" s="106"/>
      <c r="AD25" s="107"/>
      <c r="AE25" s="107"/>
      <c r="AF25" s="107"/>
      <c r="AG25" s="107"/>
      <c r="AH25" s="107"/>
      <c r="AI25" s="107">
        <v>20</v>
      </c>
      <c r="AJ25" s="107">
        <f t="shared" si="5"/>
        <v>50</v>
      </c>
      <c r="AK25" s="107">
        <f t="shared" si="1"/>
        <v>70</v>
      </c>
      <c r="AL25" s="108" t="s">
        <v>156</v>
      </c>
      <c r="AM25" s="113">
        <v>3</v>
      </c>
      <c r="AN25" s="116">
        <f t="shared" si="2"/>
        <v>70</v>
      </c>
      <c r="AO25" s="116">
        <f t="shared" si="3"/>
        <v>3</v>
      </c>
    </row>
    <row r="26" spans="1:41" s="64" customFormat="1" ht="13.9" customHeight="1" thickTop="1" thickBot="1" x14ac:dyDescent="0.25">
      <c r="A26" s="285" t="s">
        <v>148</v>
      </c>
      <c r="B26" s="286"/>
      <c r="C26" s="289"/>
      <c r="D26" s="282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4"/>
    </row>
    <row r="27" spans="1:41" s="64" customFormat="1" ht="13.5" thickTop="1" x14ac:dyDescent="0.2">
      <c r="A27" s="120">
        <v>8</v>
      </c>
      <c r="B27" s="105" t="s">
        <v>20</v>
      </c>
      <c r="C27" s="156" t="s">
        <v>47</v>
      </c>
      <c r="D27" s="104">
        <v>20</v>
      </c>
      <c r="E27" s="98"/>
      <c r="F27" s="99">
        <v>10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>
        <v>20</v>
      </c>
      <c r="R27" s="99">
        <f t="shared" ref="R27:R30" si="6">D27+E27+F27+G27+H27+I27+J27+K27+L27+M27+O27</f>
        <v>30</v>
      </c>
      <c r="S27" s="99">
        <f t="shared" ref="S27:S30" si="7">SUM(D27:Q27)</f>
        <v>50</v>
      </c>
      <c r="T27" s="100" t="s">
        <v>156</v>
      </c>
      <c r="U27" s="101">
        <v>2</v>
      </c>
      <c r="V27" s="98"/>
      <c r="W27" s="98"/>
      <c r="X27" s="98"/>
      <c r="Y27" s="98"/>
      <c r="Z27" s="98"/>
      <c r="AA27" s="98"/>
      <c r="AB27" s="98"/>
      <c r="AC27" s="98"/>
      <c r="AD27" s="99"/>
      <c r="AE27" s="99"/>
      <c r="AF27" s="99"/>
      <c r="AG27" s="99"/>
      <c r="AH27" s="99"/>
      <c r="AI27" s="99"/>
      <c r="AJ27" s="99">
        <f t="shared" ref="AJ27:AJ31" si="8">SUM(V27:AG27)</f>
        <v>0</v>
      </c>
      <c r="AK27" s="99">
        <f t="shared" ref="AK27:AK31" si="9">SUM(V27:AI27)</f>
        <v>0</v>
      </c>
      <c r="AL27" s="100"/>
      <c r="AM27" s="111"/>
      <c r="AN27" s="114">
        <f t="shared" ref="AN27:AN31" si="10">S27+AK27</f>
        <v>50</v>
      </c>
      <c r="AO27" s="117">
        <f t="shared" ref="AO27:AO31" si="11">SUM(U27,AM27)</f>
        <v>2</v>
      </c>
    </row>
    <row r="28" spans="1:41" s="64" customFormat="1" x14ac:dyDescent="0.2">
      <c r="A28" s="121">
        <v>9</v>
      </c>
      <c r="B28" s="71" t="s">
        <v>20</v>
      </c>
      <c r="C28" s="159" t="s">
        <v>48</v>
      </c>
      <c r="D28" s="43">
        <v>35</v>
      </c>
      <c r="E28" s="39"/>
      <c r="F28" s="40">
        <v>15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>
        <v>20</v>
      </c>
      <c r="R28" s="40">
        <f t="shared" si="6"/>
        <v>50</v>
      </c>
      <c r="S28" s="40">
        <f t="shared" si="7"/>
        <v>70</v>
      </c>
      <c r="T28" s="41" t="s">
        <v>156</v>
      </c>
      <c r="U28" s="42">
        <v>3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>
        <f t="shared" si="8"/>
        <v>0</v>
      </c>
      <c r="AK28" s="40">
        <f t="shared" si="9"/>
        <v>0</v>
      </c>
      <c r="AL28" s="41"/>
      <c r="AM28" s="112"/>
      <c r="AN28" s="115">
        <f t="shared" si="10"/>
        <v>70</v>
      </c>
      <c r="AO28" s="118">
        <f t="shared" si="11"/>
        <v>3</v>
      </c>
    </row>
    <row r="29" spans="1:41" s="64" customFormat="1" x14ac:dyDescent="0.2">
      <c r="A29" s="121">
        <v>10</v>
      </c>
      <c r="B29" s="71" t="s">
        <v>20</v>
      </c>
      <c r="C29" s="159" t="s">
        <v>49</v>
      </c>
      <c r="D29" s="43">
        <v>25</v>
      </c>
      <c r="E29" s="39"/>
      <c r="F29" s="40">
        <v>5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v>20</v>
      </c>
      <c r="R29" s="40">
        <f t="shared" si="6"/>
        <v>30</v>
      </c>
      <c r="S29" s="40">
        <f t="shared" si="7"/>
        <v>50</v>
      </c>
      <c r="T29" s="41" t="s">
        <v>156</v>
      </c>
      <c r="U29" s="42">
        <v>2</v>
      </c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/>
      <c r="AI29" s="40"/>
      <c r="AJ29" s="40">
        <f t="shared" si="8"/>
        <v>0</v>
      </c>
      <c r="AK29" s="40">
        <f t="shared" si="9"/>
        <v>0</v>
      </c>
      <c r="AL29" s="41"/>
      <c r="AM29" s="112"/>
      <c r="AN29" s="115">
        <f t="shared" si="10"/>
        <v>50</v>
      </c>
      <c r="AO29" s="118">
        <f t="shared" si="11"/>
        <v>2</v>
      </c>
    </row>
    <row r="30" spans="1:41" s="64" customFormat="1" x14ac:dyDescent="0.2">
      <c r="A30" s="121">
        <v>11</v>
      </c>
      <c r="B30" s="71" t="s">
        <v>20</v>
      </c>
      <c r="C30" s="159" t="s">
        <v>50</v>
      </c>
      <c r="D30" s="43">
        <v>30</v>
      </c>
      <c r="E30" s="39"/>
      <c r="F30" s="40">
        <v>10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>
        <v>20</v>
      </c>
      <c r="R30" s="40">
        <f t="shared" si="6"/>
        <v>40</v>
      </c>
      <c r="S30" s="40">
        <f t="shared" si="7"/>
        <v>60</v>
      </c>
      <c r="T30" s="41" t="s">
        <v>156</v>
      </c>
      <c r="U30" s="42">
        <v>2.5</v>
      </c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/>
      <c r="AI30" s="40"/>
      <c r="AJ30" s="40">
        <f t="shared" si="8"/>
        <v>0</v>
      </c>
      <c r="AK30" s="40">
        <f t="shared" si="9"/>
        <v>0</v>
      </c>
      <c r="AL30" s="41"/>
      <c r="AM30" s="112"/>
      <c r="AN30" s="115">
        <f t="shared" si="10"/>
        <v>60</v>
      </c>
      <c r="AO30" s="118">
        <f t="shared" si="11"/>
        <v>2.5</v>
      </c>
    </row>
    <row r="31" spans="1:41" s="64" customFormat="1" ht="13.5" thickBot="1" x14ac:dyDescent="0.25">
      <c r="A31" s="122">
        <v>12</v>
      </c>
      <c r="B31" s="103" t="s">
        <v>20</v>
      </c>
      <c r="C31" s="157" t="s">
        <v>51</v>
      </c>
      <c r="D31" s="102"/>
      <c r="E31" s="10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09"/>
      <c r="V31" s="106">
        <v>35</v>
      </c>
      <c r="W31" s="106"/>
      <c r="X31" s="106">
        <v>10</v>
      </c>
      <c r="Y31" s="106"/>
      <c r="Z31" s="106"/>
      <c r="AA31" s="106"/>
      <c r="AB31" s="106"/>
      <c r="AC31" s="106"/>
      <c r="AD31" s="107"/>
      <c r="AE31" s="107"/>
      <c r="AF31" s="107"/>
      <c r="AG31" s="107"/>
      <c r="AH31" s="107"/>
      <c r="AI31" s="107">
        <v>25</v>
      </c>
      <c r="AJ31" s="107">
        <f t="shared" si="8"/>
        <v>45</v>
      </c>
      <c r="AK31" s="107">
        <f t="shared" si="9"/>
        <v>70</v>
      </c>
      <c r="AL31" s="108" t="s">
        <v>156</v>
      </c>
      <c r="AM31" s="113">
        <v>2.5</v>
      </c>
      <c r="AN31" s="115">
        <f t="shared" si="10"/>
        <v>70</v>
      </c>
      <c r="AO31" s="119">
        <f t="shared" si="11"/>
        <v>2.5</v>
      </c>
    </row>
    <row r="32" spans="1:41" s="64" customFormat="1" ht="15" customHeight="1" thickTop="1" thickBot="1" x14ac:dyDescent="0.25">
      <c r="A32" s="285" t="s">
        <v>149</v>
      </c>
      <c r="B32" s="286"/>
      <c r="C32" s="289"/>
      <c r="D32" s="282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4"/>
    </row>
    <row r="33" spans="1:41" ht="13.5" thickTop="1" x14ac:dyDescent="0.2">
      <c r="A33" s="120">
        <v>13</v>
      </c>
      <c r="B33" s="105" t="s">
        <v>20</v>
      </c>
      <c r="C33" s="156" t="s">
        <v>38</v>
      </c>
      <c r="D33" s="104">
        <v>25</v>
      </c>
      <c r="E33" s="98"/>
      <c r="F33" s="99"/>
      <c r="G33" s="99"/>
      <c r="H33" s="99">
        <v>70</v>
      </c>
      <c r="I33" s="99"/>
      <c r="J33" s="99"/>
      <c r="K33" s="99"/>
      <c r="L33" s="99"/>
      <c r="M33" s="99"/>
      <c r="N33" s="99"/>
      <c r="O33" s="99"/>
      <c r="P33" s="99"/>
      <c r="Q33" s="99">
        <v>30</v>
      </c>
      <c r="R33" s="99">
        <f t="shared" si="4"/>
        <v>95</v>
      </c>
      <c r="S33" s="99">
        <f t="shared" si="0"/>
        <v>125</v>
      </c>
      <c r="T33" s="100" t="s">
        <v>156</v>
      </c>
      <c r="U33" s="101">
        <v>5.5</v>
      </c>
      <c r="V33" s="98">
        <v>25</v>
      </c>
      <c r="W33" s="98"/>
      <c r="X33" s="98"/>
      <c r="Y33" s="98"/>
      <c r="Z33" s="98">
        <v>70</v>
      </c>
      <c r="AA33" s="98"/>
      <c r="AB33" s="98"/>
      <c r="AC33" s="98">
        <v>80</v>
      </c>
      <c r="AD33" s="99"/>
      <c r="AE33" s="99"/>
      <c r="AF33" s="99"/>
      <c r="AG33" s="99"/>
      <c r="AH33" s="99"/>
      <c r="AI33" s="99">
        <v>15</v>
      </c>
      <c r="AJ33" s="99">
        <f t="shared" si="5"/>
        <v>175</v>
      </c>
      <c r="AK33" s="99">
        <f t="shared" si="1"/>
        <v>190</v>
      </c>
      <c r="AL33" s="100" t="s">
        <v>157</v>
      </c>
      <c r="AM33" s="111">
        <v>6</v>
      </c>
      <c r="AN33" s="114">
        <f t="shared" si="2"/>
        <v>315</v>
      </c>
      <c r="AO33" s="117">
        <f t="shared" si="3"/>
        <v>11.5</v>
      </c>
    </row>
    <row r="34" spans="1:41" x14ac:dyDescent="0.2">
      <c r="A34" s="121">
        <v>14</v>
      </c>
      <c r="B34" s="71" t="s">
        <v>20</v>
      </c>
      <c r="C34" s="159" t="s">
        <v>39</v>
      </c>
      <c r="D34" s="43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>
        <f t="shared" si="4"/>
        <v>0</v>
      </c>
      <c r="S34" s="40">
        <f t="shared" si="0"/>
        <v>0</v>
      </c>
      <c r="T34" s="41"/>
      <c r="U34" s="42"/>
      <c r="V34" s="39">
        <v>20</v>
      </c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>
        <v>30</v>
      </c>
      <c r="AJ34" s="40">
        <f t="shared" si="5"/>
        <v>20</v>
      </c>
      <c r="AK34" s="40">
        <f t="shared" si="1"/>
        <v>50</v>
      </c>
      <c r="AL34" s="41" t="s">
        <v>156</v>
      </c>
      <c r="AM34" s="112">
        <v>2</v>
      </c>
      <c r="AN34" s="115">
        <f t="shared" si="2"/>
        <v>50</v>
      </c>
      <c r="AO34" s="118">
        <f t="shared" si="3"/>
        <v>2</v>
      </c>
    </row>
    <row r="35" spans="1:41" ht="13.5" thickBot="1" x14ac:dyDescent="0.25">
      <c r="A35" s="122">
        <v>15</v>
      </c>
      <c r="B35" s="103" t="s">
        <v>20</v>
      </c>
      <c r="C35" s="157" t="s">
        <v>41</v>
      </c>
      <c r="D35" s="102"/>
      <c r="E35" s="106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>
        <f t="shared" si="4"/>
        <v>0</v>
      </c>
      <c r="S35" s="107">
        <f t="shared" si="0"/>
        <v>0</v>
      </c>
      <c r="T35" s="108"/>
      <c r="U35" s="109"/>
      <c r="V35" s="106">
        <v>15</v>
      </c>
      <c r="W35" s="106"/>
      <c r="X35" s="106"/>
      <c r="Y35" s="106"/>
      <c r="Z35" s="106">
        <v>25</v>
      </c>
      <c r="AA35" s="106"/>
      <c r="AB35" s="106"/>
      <c r="AC35" s="106"/>
      <c r="AD35" s="107"/>
      <c r="AE35" s="107"/>
      <c r="AF35" s="107"/>
      <c r="AG35" s="107"/>
      <c r="AH35" s="107"/>
      <c r="AI35" s="107">
        <v>10</v>
      </c>
      <c r="AJ35" s="107">
        <f t="shared" si="5"/>
        <v>40</v>
      </c>
      <c r="AK35" s="107">
        <f t="shared" si="1"/>
        <v>50</v>
      </c>
      <c r="AL35" s="108" t="s">
        <v>157</v>
      </c>
      <c r="AM35" s="113">
        <v>1.5</v>
      </c>
      <c r="AN35" s="116">
        <f t="shared" si="2"/>
        <v>50</v>
      </c>
      <c r="AO35" s="119">
        <f t="shared" si="3"/>
        <v>1.5</v>
      </c>
    </row>
    <row r="36" spans="1:41" s="64" customFormat="1" ht="15" customHeight="1" thickTop="1" thickBot="1" x14ac:dyDescent="0.25">
      <c r="A36" s="285" t="s">
        <v>103</v>
      </c>
      <c r="B36" s="286"/>
      <c r="C36" s="286"/>
      <c r="D36" s="28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4"/>
    </row>
    <row r="37" spans="1:41" ht="14.25" thickTop="1" thickBot="1" x14ac:dyDescent="0.25">
      <c r="A37" s="211">
        <v>16</v>
      </c>
      <c r="B37" s="212" t="s">
        <v>20</v>
      </c>
      <c r="C37" s="210" t="s">
        <v>43</v>
      </c>
      <c r="D37" s="213">
        <v>20</v>
      </c>
      <c r="E37" s="214"/>
      <c r="F37" s="215"/>
      <c r="G37" s="215"/>
      <c r="H37" s="215">
        <v>10</v>
      </c>
      <c r="I37" s="215"/>
      <c r="J37" s="215"/>
      <c r="K37" s="215"/>
      <c r="L37" s="215"/>
      <c r="M37" s="215"/>
      <c r="N37" s="215"/>
      <c r="O37" s="215"/>
      <c r="P37" s="215"/>
      <c r="Q37" s="215">
        <v>15</v>
      </c>
      <c r="R37" s="215">
        <f t="shared" si="4"/>
        <v>30</v>
      </c>
      <c r="S37" s="215">
        <f t="shared" si="0"/>
        <v>45</v>
      </c>
      <c r="T37" s="216" t="s">
        <v>156</v>
      </c>
      <c r="U37" s="217">
        <v>1.5</v>
      </c>
      <c r="V37" s="214"/>
      <c r="W37" s="214"/>
      <c r="X37" s="214"/>
      <c r="Y37" s="214"/>
      <c r="Z37" s="214"/>
      <c r="AA37" s="214"/>
      <c r="AB37" s="214"/>
      <c r="AC37" s="214"/>
      <c r="AD37" s="215"/>
      <c r="AE37" s="215"/>
      <c r="AF37" s="215"/>
      <c r="AG37" s="215"/>
      <c r="AH37" s="215"/>
      <c r="AI37" s="215"/>
      <c r="AJ37" s="215">
        <f t="shared" si="5"/>
        <v>0</v>
      </c>
      <c r="AK37" s="215">
        <f t="shared" si="1"/>
        <v>0</v>
      </c>
      <c r="AL37" s="216"/>
      <c r="AM37" s="218"/>
      <c r="AN37" s="219">
        <f t="shared" si="2"/>
        <v>45</v>
      </c>
      <c r="AO37" s="220">
        <f t="shared" si="3"/>
        <v>1.5</v>
      </c>
    </row>
    <row r="38" spans="1:41" s="64" customFormat="1" ht="13.5" thickBot="1" x14ac:dyDescent="0.25">
      <c r="A38" s="306" t="s">
        <v>146</v>
      </c>
      <c r="B38" s="307"/>
      <c r="C38" s="308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5"/>
    </row>
    <row r="39" spans="1:41" s="64" customFormat="1" ht="25.15" customHeight="1" thickBot="1" x14ac:dyDescent="0.25">
      <c r="A39" s="121">
        <v>17</v>
      </c>
      <c r="B39" s="71" t="s">
        <v>20</v>
      </c>
      <c r="C39" s="159" t="s">
        <v>118</v>
      </c>
      <c r="D39" s="102"/>
      <c r="E39" s="106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>
        <f t="shared" ref="R39" si="12">D39+E39+F39+G39+H39+I39+J39+K39+L39+M39+O39</f>
        <v>0</v>
      </c>
      <c r="S39" s="107">
        <f t="shared" ref="S39" si="13">SUM(D39:Q39)</f>
        <v>0</v>
      </c>
      <c r="T39" s="108"/>
      <c r="U39" s="109"/>
      <c r="V39" s="106"/>
      <c r="W39" s="106"/>
      <c r="X39" s="106"/>
      <c r="Y39" s="106"/>
      <c r="Z39" s="106"/>
      <c r="AA39" s="106"/>
      <c r="AB39" s="106"/>
      <c r="AC39" s="106"/>
      <c r="AD39" s="107"/>
      <c r="AE39" s="107"/>
      <c r="AF39" s="107"/>
      <c r="AG39" s="107"/>
      <c r="AH39" s="107">
        <v>120</v>
      </c>
      <c r="AI39" s="107"/>
      <c r="AJ39" s="107">
        <f t="shared" ref="AJ39" si="14">SUM(V39:AG39)</f>
        <v>0</v>
      </c>
      <c r="AK39" s="107">
        <f t="shared" ref="AK39" si="15">SUM(V39:AI39)</f>
        <v>120</v>
      </c>
      <c r="AL39" s="108" t="s">
        <v>156</v>
      </c>
      <c r="AM39" s="113">
        <v>4</v>
      </c>
      <c r="AN39" s="208">
        <f t="shared" ref="AN39" si="16">S39+AK39</f>
        <v>120</v>
      </c>
      <c r="AO39" s="209">
        <f t="shared" ref="AO39" si="17">SUM(U39,AM39)</f>
        <v>4</v>
      </c>
    </row>
    <row r="40" spans="1:41" ht="13.5" thickBot="1" x14ac:dyDescent="0.25">
      <c r="A40" s="300" t="s">
        <v>2</v>
      </c>
      <c r="B40" s="301"/>
      <c r="C40" s="302"/>
      <c r="D40" s="72">
        <f t="shared" ref="D40:S40" si="18">SUM(D19:D37)</f>
        <v>305</v>
      </c>
      <c r="E40" s="73">
        <f t="shared" si="18"/>
        <v>0</v>
      </c>
      <c r="F40" s="73">
        <f t="shared" si="18"/>
        <v>80</v>
      </c>
      <c r="G40" s="73">
        <f t="shared" si="18"/>
        <v>15</v>
      </c>
      <c r="H40" s="73">
        <f t="shared" si="18"/>
        <v>80</v>
      </c>
      <c r="I40" s="73">
        <f t="shared" si="18"/>
        <v>0</v>
      </c>
      <c r="J40" s="73">
        <f t="shared" si="18"/>
        <v>0</v>
      </c>
      <c r="K40" s="73">
        <f t="shared" si="18"/>
        <v>0</v>
      </c>
      <c r="L40" s="73">
        <f t="shared" si="18"/>
        <v>0</v>
      </c>
      <c r="M40" s="73">
        <f t="shared" si="18"/>
        <v>0</v>
      </c>
      <c r="N40" s="73">
        <f t="shared" si="18"/>
        <v>0</v>
      </c>
      <c r="O40" s="73">
        <f t="shared" si="18"/>
        <v>0</v>
      </c>
      <c r="P40" s="73">
        <f t="shared" si="18"/>
        <v>0</v>
      </c>
      <c r="Q40" s="73">
        <f t="shared" si="18"/>
        <v>190</v>
      </c>
      <c r="R40" s="73">
        <f t="shared" si="18"/>
        <v>480</v>
      </c>
      <c r="S40" s="73">
        <f t="shared" si="18"/>
        <v>670</v>
      </c>
      <c r="T40" s="73"/>
      <c r="U40" s="74">
        <f t="shared" ref="U40:AG40" si="19">SUM(U19:U37)</f>
        <v>27.5</v>
      </c>
      <c r="V40" s="72">
        <f t="shared" si="19"/>
        <v>225</v>
      </c>
      <c r="W40" s="73">
        <f t="shared" si="19"/>
        <v>0</v>
      </c>
      <c r="X40" s="73">
        <f t="shared" si="19"/>
        <v>30</v>
      </c>
      <c r="Y40" s="73">
        <f t="shared" si="19"/>
        <v>0</v>
      </c>
      <c r="Z40" s="73">
        <f t="shared" si="19"/>
        <v>95</v>
      </c>
      <c r="AA40" s="73">
        <f t="shared" si="19"/>
        <v>0</v>
      </c>
      <c r="AB40" s="73">
        <f t="shared" si="19"/>
        <v>0</v>
      </c>
      <c r="AC40" s="73">
        <f t="shared" si="19"/>
        <v>80</v>
      </c>
      <c r="AD40" s="73">
        <f t="shared" si="19"/>
        <v>0</v>
      </c>
      <c r="AE40" s="73">
        <f t="shared" si="19"/>
        <v>0</v>
      </c>
      <c r="AF40" s="73">
        <f t="shared" si="19"/>
        <v>0</v>
      </c>
      <c r="AG40" s="73">
        <f t="shared" si="19"/>
        <v>0</v>
      </c>
      <c r="AH40" s="73">
        <v>120</v>
      </c>
      <c r="AI40" s="73">
        <f>SUM(AI19:AI37)</f>
        <v>130</v>
      </c>
      <c r="AJ40" s="73">
        <f>SUM(AJ19:AJ37)</f>
        <v>430</v>
      </c>
      <c r="AK40" s="73">
        <v>680</v>
      </c>
      <c r="AL40" s="73"/>
      <c r="AM40" s="181">
        <v>24</v>
      </c>
      <c r="AN40" s="221">
        <v>1350</v>
      </c>
      <c r="AO40" s="222">
        <v>51.5</v>
      </c>
    </row>
    <row r="41" spans="1:41" ht="15" customHeight="1" x14ac:dyDescent="0.2"/>
    <row r="43" spans="1:41" x14ac:dyDescent="0.2">
      <c r="O43" s="64" t="s">
        <v>132</v>
      </c>
    </row>
    <row r="44" spans="1:41" x14ac:dyDescent="0.2">
      <c r="C44" s="66">
        <v>45077</v>
      </c>
      <c r="AF44" s="275" t="s">
        <v>159</v>
      </c>
      <c r="AG44" s="276"/>
      <c r="AH44" s="276"/>
      <c r="AI44" s="276"/>
      <c r="AJ44" s="276"/>
      <c r="AK44" s="276"/>
      <c r="AL44" s="276"/>
    </row>
    <row r="45" spans="1:41" x14ac:dyDescent="0.2">
      <c r="C45" s="45" t="s">
        <v>5</v>
      </c>
      <c r="M45" s="46"/>
      <c r="O45" s="65" t="s">
        <v>131</v>
      </c>
      <c r="P45" s="65"/>
      <c r="Q45" s="65"/>
      <c r="R45" s="65"/>
      <c r="S45" s="65"/>
      <c r="T45" s="65"/>
      <c r="U45" s="65"/>
      <c r="AF45" s="290" t="s">
        <v>3</v>
      </c>
      <c r="AG45" s="290"/>
      <c r="AH45" s="290"/>
      <c r="AI45" s="290"/>
      <c r="AJ45" s="290"/>
      <c r="AK45" s="290"/>
      <c r="AL45" s="290"/>
    </row>
    <row r="47" spans="1:41" x14ac:dyDescent="0.2">
      <c r="D47" s="92"/>
    </row>
    <row r="53" spans="7:7" x14ac:dyDescent="0.2">
      <c r="G53" s="223"/>
    </row>
  </sheetData>
  <mergeCells count="23"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5"/>
  <sheetViews>
    <sheetView showGridLines="0" zoomScale="69" zoomScaleNormal="69" workbookViewId="0">
      <selection activeCell="A9" sqref="A9"/>
    </sheetView>
  </sheetViews>
  <sheetFormatPr defaultColWidth="8.7109375" defaultRowHeight="12.75" x14ac:dyDescent="0.2"/>
  <cols>
    <col min="1" max="1" width="4.42578125" style="47" customWidth="1"/>
    <col min="2" max="2" width="13.42578125" style="62" customWidth="1"/>
    <col min="3" max="3" width="36.42578125" style="91" customWidth="1"/>
    <col min="4" max="41" width="7.42578125" style="47" customWidth="1"/>
    <col min="42" max="16384" width="8.7109375" style="47"/>
  </cols>
  <sheetData>
    <row r="1" spans="1:41" ht="15" customHeight="1" x14ac:dyDescent="0.2">
      <c r="A1" s="30"/>
      <c r="B1" s="65"/>
      <c r="C1" s="8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7"/>
      <c r="AJ1" s="27"/>
      <c r="AK1" s="27"/>
      <c r="AL1" s="86"/>
      <c r="AM1" s="27"/>
      <c r="AN1" s="30"/>
      <c r="AO1" s="30"/>
    </row>
    <row r="2" spans="1:41" ht="15" customHeight="1" x14ac:dyDescent="0.2">
      <c r="A2" s="30"/>
      <c r="B2" s="65"/>
      <c r="C2" s="88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71"/>
      <c r="AJ2" s="272"/>
      <c r="AK2" s="272"/>
      <c r="AL2" s="272"/>
      <c r="AM2" s="272"/>
      <c r="AN2" s="30"/>
      <c r="AO2" s="30"/>
    </row>
    <row r="3" spans="1:41" ht="15" customHeight="1" x14ac:dyDescent="0.2">
      <c r="A3" s="30"/>
      <c r="B3" s="65"/>
      <c r="C3" s="8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27"/>
      <c r="AJ3" s="27"/>
      <c r="AK3" s="27"/>
      <c r="AL3" s="86"/>
      <c r="AM3" s="27"/>
      <c r="AN3" s="30"/>
      <c r="AO3" s="30"/>
    </row>
    <row r="4" spans="1:41" ht="15" customHeight="1" x14ac:dyDescent="0.2">
      <c r="A4" s="30"/>
      <c r="B4" s="65"/>
      <c r="C4" s="88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271"/>
      <c r="AJ4" s="272"/>
      <c r="AK4" s="272"/>
      <c r="AL4" s="272"/>
      <c r="AM4" s="272"/>
      <c r="AN4" s="30"/>
      <c r="AO4" s="30"/>
    </row>
    <row r="5" spans="1:41" ht="15" customHeight="1" x14ac:dyDescent="0.2">
      <c r="A5" s="30"/>
      <c r="B5" s="65"/>
      <c r="C5" s="8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0"/>
      <c r="AN5" s="30"/>
      <c r="AO5" s="30"/>
    </row>
    <row r="6" spans="1:41" ht="15" customHeight="1" x14ac:dyDescent="0.2">
      <c r="A6" s="297" t="s">
        <v>143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</row>
    <row r="7" spans="1:41" ht="15" customHeight="1" x14ac:dyDescent="0.2">
      <c r="A7" s="33"/>
      <c r="B7" s="56"/>
      <c r="C7" s="69"/>
      <c r="D7" s="33"/>
      <c r="E7" s="33"/>
      <c r="F7" s="33"/>
      <c r="G7" s="33"/>
      <c r="H7" s="33"/>
      <c r="I7" s="33"/>
      <c r="J7" s="33"/>
      <c r="K7" s="33"/>
      <c r="L7" s="33"/>
      <c r="M7" s="33"/>
      <c r="N7" s="309"/>
      <c r="O7" s="309"/>
      <c r="P7" s="309"/>
      <c r="Q7" s="309"/>
      <c r="R7" s="309"/>
      <c r="S7" s="309"/>
      <c r="T7" s="309"/>
      <c r="U7" s="309"/>
      <c r="V7" s="309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" customHeight="1" x14ac:dyDescent="0.2">
      <c r="A8" s="30"/>
      <c r="B8" s="65"/>
      <c r="C8" s="88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69"/>
      <c r="Q8" s="64" t="s">
        <v>160</v>
      </c>
      <c r="R8" s="64"/>
      <c r="S8" s="64"/>
      <c r="T8" s="64"/>
      <c r="U8" s="64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ht="15" customHeight="1" x14ac:dyDescent="0.2">
      <c r="A9" s="35" t="s">
        <v>165</v>
      </c>
      <c r="B9" s="65"/>
      <c r="C9" s="88"/>
      <c r="D9" s="3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64" t="s">
        <v>161</v>
      </c>
      <c r="Q9" s="64" t="s">
        <v>158</v>
      </c>
      <c r="R9" s="64"/>
      <c r="S9" s="64"/>
      <c r="T9" s="64"/>
      <c r="U9" s="64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" customHeight="1" x14ac:dyDescent="0.25">
      <c r="A10" s="35" t="s">
        <v>140</v>
      </c>
      <c r="B10" s="58"/>
      <c r="C10" s="9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70" t="s">
        <v>164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15" customHeight="1" x14ac:dyDescent="0.2">
      <c r="A11" s="35" t="s">
        <v>58</v>
      </c>
      <c r="B11" s="58"/>
      <c r="C11" s="90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5" customHeight="1" x14ac:dyDescent="0.2">
      <c r="A12" s="35" t="s">
        <v>30</v>
      </c>
      <c r="B12" s="58"/>
      <c r="C12" s="90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ht="15" customHeight="1" x14ac:dyDescent="0.25">
      <c r="A13" s="37" t="s">
        <v>142</v>
      </c>
      <c r="B13" s="58"/>
      <c r="C13" s="90"/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ht="15" customHeight="1" x14ac:dyDescent="0.2">
      <c r="B14" s="65"/>
      <c r="C14" s="88"/>
      <c r="D14" s="30"/>
    </row>
    <row r="15" spans="1:41" ht="15" customHeight="1" thickBot="1" x14ac:dyDescent="0.25"/>
    <row r="16" spans="1:41" ht="13.5" thickBot="1" x14ac:dyDescent="0.25">
      <c r="A16" s="291" t="s">
        <v>4</v>
      </c>
      <c r="B16" s="310" t="s">
        <v>25</v>
      </c>
      <c r="C16" s="293" t="s">
        <v>26</v>
      </c>
      <c r="D16" s="298" t="s">
        <v>7</v>
      </c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312"/>
      <c r="V16" s="298" t="s">
        <v>8</v>
      </c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312"/>
      <c r="AN16" s="313" t="s">
        <v>9</v>
      </c>
      <c r="AO16" s="295" t="s">
        <v>27</v>
      </c>
    </row>
    <row r="17" spans="1:42" ht="234.75" thickBot="1" x14ac:dyDescent="0.25">
      <c r="A17" s="292"/>
      <c r="B17" s="311"/>
      <c r="C17" s="294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314"/>
      <c r="AO17" s="296"/>
    </row>
    <row r="18" spans="1:42" ht="15" customHeight="1" thickTop="1" thickBot="1" x14ac:dyDescent="0.25">
      <c r="A18" s="287" t="s">
        <v>148</v>
      </c>
      <c r="B18" s="288"/>
      <c r="C18" s="288"/>
      <c r="D18" s="279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</row>
    <row r="19" spans="1:42" ht="15" customHeight="1" thickTop="1" thickBot="1" x14ac:dyDescent="0.25">
      <c r="A19" s="163">
        <v>1</v>
      </c>
      <c r="B19" s="134" t="s">
        <v>20</v>
      </c>
      <c r="C19" s="155" t="s">
        <v>46</v>
      </c>
      <c r="D19" s="128"/>
      <c r="E19" s="129"/>
      <c r="F19" s="130"/>
      <c r="G19" s="130"/>
      <c r="H19" s="130"/>
      <c r="I19" s="130"/>
      <c r="J19" s="130"/>
      <c r="K19" s="130"/>
      <c r="L19" s="130"/>
      <c r="M19" s="130">
        <v>30</v>
      </c>
      <c r="N19" s="130"/>
      <c r="O19" s="130"/>
      <c r="P19" s="130"/>
      <c r="Q19" s="130"/>
      <c r="R19" s="130">
        <f t="shared" ref="R19" si="0">D19+E19+F19+G19+H19+I19+J19+K19+L19+M19+O19</f>
        <v>30</v>
      </c>
      <c r="S19" s="130">
        <f t="shared" ref="S19" si="1">SUM(D19:Q19)</f>
        <v>30</v>
      </c>
      <c r="T19" s="131" t="s">
        <v>156</v>
      </c>
      <c r="U19" s="132">
        <v>1</v>
      </c>
      <c r="V19" s="129"/>
      <c r="W19" s="129"/>
      <c r="X19" s="129"/>
      <c r="Y19" s="129"/>
      <c r="Z19" s="129"/>
      <c r="AA19" s="129"/>
      <c r="AB19" s="129"/>
      <c r="AC19" s="129"/>
      <c r="AD19" s="130"/>
      <c r="AE19" s="130">
        <v>30</v>
      </c>
      <c r="AF19" s="130"/>
      <c r="AG19" s="130"/>
      <c r="AH19" s="130"/>
      <c r="AI19" s="130"/>
      <c r="AJ19" s="130">
        <f t="shared" ref="AJ19" si="2">SUM(V19:AG19)</f>
        <v>30</v>
      </c>
      <c r="AK19" s="130">
        <f t="shared" ref="AK19" si="3">SUM(V19:AI19)</f>
        <v>30</v>
      </c>
      <c r="AL19" s="131" t="s">
        <v>156</v>
      </c>
      <c r="AM19" s="132">
        <v>1</v>
      </c>
      <c r="AN19" s="132">
        <f t="shared" ref="AN19" si="4">AK19+S19</f>
        <v>60</v>
      </c>
      <c r="AO19" s="133">
        <f t="shared" ref="AO19" si="5">SUM(U19,AM19)</f>
        <v>2</v>
      </c>
      <c r="AP19" s="64"/>
    </row>
    <row r="20" spans="1:42" ht="18.399999999999999" customHeight="1" thickTop="1" thickBot="1" x14ac:dyDescent="0.25">
      <c r="A20" s="285" t="s">
        <v>149</v>
      </c>
      <c r="B20" s="286"/>
      <c r="C20" s="286"/>
      <c r="D20" s="282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4"/>
      <c r="AP20" s="64"/>
    </row>
    <row r="21" spans="1:42" ht="15" customHeight="1" thickTop="1" x14ac:dyDescent="0.2">
      <c r="A21" s="120">
        <v>2</v>
      </c>
      <c r="B21" s="136" t="s">
        <v>20</v>
      </c>
      <c r="C21" s="156" t="s">
        <v>52</v>
      </c>
      <c r="D21" s="123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R33" si="6">D21+E21+F21+G21+H21+I21+J21+K21+L21+M21+O21</f>
        <v>0</v>
      </c>
      <c r="S21" s="125">
        <f t="shared" ref="S21:S33" si="7">SUM(D21:Q21)</f>
        <v>0</v>
      </c>
      <c r="T21" s="126"/>
      <c r="U21" s="127"/>
      <c r="V21" s="124">
        <v>15</v>
      </c>
      <c r="W21" s="124"/>
      <c r="X21" s="135">
        <v>10</v>
      </c>
      <c r="Y21" s="124"/>
      <c r="Z21" s="124"/>
      <c r="AA21" s="124"/>
      <c r="AB21" s="124"/>
      <c r="AC21" s="124"/>
      <c r="AD21" s="125"/>
      <c r="AE21" s="125"/>
      <c r="AF21" s="125"/>
      <c r="AG21" s="125"/>
      <c r="AH21" s="125"/>
      <c r="AI21" s="54">
        <v>15</v>
      </c>
      <c r="AJ21" s="125">
        <f t="shared" ref="AJ21:AJ33" si="8">SUM(V21:AG21)</f>
        <v>25</v>
      </c>
      <c r="AK21" s="125">
        <f t="shared" ref="AK21:AK33" si="9">SUM(V21:AI21)</f>
        <v>40</v>
      </c>
      <c r="AL21" s="126" t="s">
        <v>157</v>
      </c>
      <c r="AM21" s="143">
        <v>1.5</v>
      </c>
      <c r="AN21" s="149">
        <f t="shared" ref="AN21:AN28" si="10">AK21+S21</f>
        <v>40</v>
      </c>
      <c r="AO21" s="152">
        <f t="shared" ref="AO21:AO34" si="11">SUM(U21,AM21)</f>
        <v>1.5</v>
      </c>
      <c r="AP21" s="64"/>
    </row>
    <row r="22" spans="1:42" ht="15" customHeight="1" thickBot="1" x14ac:dyDescent="0.25">
      <c r="A22" s="122">
        <v>3</v>
      </c>
      <c r="B22" s="142" t="s">
        <v>20</v>
      </c>
      <c r="C22" s="157" t="s">
        <v>40</v>
      </c>
      <c r="D22" s="137"/>
      <c r="E22" s="138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40"/>
      <c r="U22" s="141"/>
      <c r="V22" s="138">
        <v>10</v>
      </c>
      <c r="W22" s="138"/>
      <c r="X22" s="138"/>
      <c r="Y22" s="138"/>
      <c r="Z22" s="138"/>
      <c r="AA22" s="138"/>
      <c r="AB22" s="138"/>
      <c r="AC22" s="138">
        <v>20</v>
      </c>
      <c r="AD22" s="139"/>
      <c r="AE22" s="139"/>
      <c r="AF22" s="139"/>
      <c r="AG22" s="139"/>
      <c r="AH22" s="139"/>
      <c r="AI22" s="140">
        <v>30</v>
      </c>
      <c r="AJ22" s="139">
        <f t="shared" si="8"/>
        <v>30</v>
      </c>
      <c r="AK22" s="139">
        <f t="shared" si="9"/>
        <v>60</v>
      </c>
      <c r="AL22" s="140" t="s">
        <v>156</v>
      </c>
      <c r="AM22" s="151">
        <v>2</v>
      </c>
      <c r="AN22" s="154">
        <f t="shared" si="10"/>
        <v>60</v>
      </c>
      <c r="AO22" s="153">
        <f t="shared" si="11"/>
        <v>2</v>
      </c>
      <c r="AP22" s="64"/>
    </row>
    <row r="23" spans="1:42" ht="15" customHeight="1" thickTop="1" thickBot="1" x14ac:dyDescent="0.25">
      <c r="A23" s="285" t="s">
        <v>103</v>
      </c>
      <c r="B23" s="286"/>
      <c r="C23" s="286"/>
      <c r="D23" s="282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4"/>
      <c r="AP23" s="64"/>
    </row>
    <row r="24" spans="1:42" ht="13.5" thickTop="1" x14ac:dyDescent="0.2">
      <c r="A24" s="120">
        <v>4</v>
      </c>
      <c r="B24" s="136" t="s">
        <v>20</v>
      </c>
      <c r="C24" s="158" t="s">
        <v>42</v>
      </c>
      <c r="D24" s="123">
        <v>20</v>
      </c>
      <c r="E24" s="124"/>
      <c r="F24" s="125">
        <v>10</v>
      </c>
      <c r="G24" s="125"/>
      <c r="H24" s="125">
        <v>10</v>
      </c>
      <c r="I24" s="125"/>
      <c r="J24" s="125"/>
      <c r="K24" s="125"/>
      <c r="L24" s="125"/>
      <c r="M24" s="125"/>
      <c r="N24" s="125"/>
      <c r="O24" s="125"/>
      <c r="P24" s="125"/>
      <c r="Q24" s="125">
        <v>5</v>
      </c>
      <c r="R24" s="125">
        <f t="shared" si="6"/>
        <v>40</v>
      </c>
      <c r="S24" s="125">
        <f t="shared" si="7"/>
        <v>45</v>
      </c>
      <c r="T24" s="126" t="s">
        <v>156</v>
      </c>
      <c r="U24" s="127">
        <v>1.5</v>
      </c>
      <c r="V24" s="124"/>
      <c r="W24" s="124"/>
      <c r="X24" s="124"/>
      <c r="Y24" s="124"/>
      <c r="Z24" s="124"/>
      <c r="AA24" s="124"/>
      <c r="AB24" s="124"/>
      <c r="AC24" s="124"/>
      <c r="AD24" s="125"/>
      <c r="AE24" s="125"/>
      <c r="AF24" s="125"/>
      <c r="AG24" s="125"/>
      <c r="AH24" s="125"/>
      <c r="AI24" s="126"/>
      <c r="AJ24" s="125">
        <f t="shared" si="8"/>
        <v>0</v>
      </c>
      <c r="AK24" s="125">
        <f t="shared" si="9"/>
        <v>0</v>
      </c>
      <c r="AL24" s="126"/>
      <c r="AM24" s="143"/>
      <c r="AN24" s="149">
        <f t="shared" si="10"/>
        <v>45</v>
      </c>
      <c r="AO24" s="147">
        <f t="shared" si="11"/>
        <v>1.5</v>
      </c>
      <c r="AP24" s="64"/>
    </row>
    <row r="25" spans="1:42" x14ac:dyDescent="0.2">
      <c r="A25" s="121">
        <v>5</v>
      </c>
      <c r="B25" s="48" t="s">
        <v>20</v>
      </c>
      <c r="C25" s="159" t="s">
        <v>53</v>
      </c>
      <c r="D25" s="76">
        <v>25</v>
      </c>
      <c r="E25" s="49"/>
      <c r="F25" s="75"/>
      <c r="G25" s="75"/>
      <c r="H25" s="75">
        <v>5</v>
      </c>
      <c r="I25" s="75"/>
      <c r="J25" s="75"/>
      <c r="K25" s="75">
        <v>75</v>
      </c>
      <c r="L25" s="75"/>
      <c r="M25" s="75"/>
      <c r="N25" s="75"/>
      <c r="O25" s="75"/>
      <c r="P25" s="75"/>
      <c r="Q25" s="75">
        <v>20</v>
      </c>
      <c r="R25" s="75">
        <f t="shared" si="6"/>
        <v>105</v>
      </c>
      <c r="S25" s="75">
        <f t="shared" si="7"/>
        <v>125</v>
      </c>
      <c r="T25" s="53" t="s">
        <v>156</v>
      </c>
      <c r="U25" s="77">
        <v>5</v>
      </c>
      <c r="V25" s="49">
        <v>25</v>
      </c>
      <c r="W25" s="49"/>
      <c r="X25" s="49"/>
      <c r="Y25" s="49"/>
      <c r="Z25" s="49">
        <v>5</v>
      </c>
      <c r="AA25" s="49"/>
      <c r="AB25" s="49"/>
      <c r="AC25" s="49">
        <v>75</v>
      </c>
      <c r="AD25" s="75"/>
      <c r="AE25" s="75"/>
      <c r="AF25" s="75"/>
      <c r="AG25" s="75"/>
      <c r="AH25" s="75"/>
      <c r="AI25" s="75"/>
      <c r="AJ25" s="75">
        <f t="shared" si="8"/>
        <v>105</v>
      </c>
      <c r="AK25" s="75">
        <f t="shared" si="9"/>
        <v>105</v>
      </c>
      <c r="AL25" s="53" t="s">
        <v>157</v>
      </c>
      <c r="AM25" s="144">
        <v>3</v>
      </c>
      <c r="AN25" s="150">
        <f t="shared" si="10"/>
        <v>230</v>
      </c>
      <c r="AO25" s="148">
        <f t="shared" si="11"/>
        <v>8</v>
      </c>
      <c r="AP25" s="64"/>
    </row>
    <row r="26" spans="1:42" ht="25.5" x14ac:dyDescent="0.2">
      <c r="A26" s="121">
        <v>6</v>
      </c>
      <c r="B26" s="48" t="s">
        <v>20</v>
      </c>
      <c r="C26" s="157" t="s">
        <v>44</v>
      </c>
      <c r="D26" s="76">
        <v>50</v>
      </c>
      <c r="E26" s="49"/>
      <c r="F26" s="75"/>
      <c r="G26" s="75"/>
      <c r="H26" s="75">
        <v>5</v>
      </c>
      <c r="I26" s="75"/>
      <c r="J26" s="75"/>
      <c r="K26" s="75">
        <v>75</v>
      </c>
      <c r="L26" s="75"/>
      <c r="M26" s="75"/>
      <c r="N26" s="75"/>
      <c r="O26" s="75"/>
      <c r="P26" s="75"/>
      <c r="Q26" s="75">
        <v>20</v>
      </c>
      <c r="R26" s="75">
        <f t="shared" si="6"/>
        <v>130</v>
      </c>
      <c r="S26" s="75">
        <f t="shared" si="7"/>
        <v>150</v>
      </c>
      <c r="T26" s="53" t="s">
        <v>156</v>
      </c>
      <c r="U26" s="77">
        <v>5</v>
      </c>
      <c r="V26" s="49">
        <v>20</v>
      </c>
      <c r="W26" s="49"/>
      <c r="X26" s="49"/>
      <c r="Y26" s="49"/>
      <c r="Z26" s="49">
        <v>5</v>
      </c>
      <c r="AA26" s="49"/>
      <c r="AB26" s="49"/>
      <c r="AC26" s="49">
        <v>35</v>
      </c>
      <c r="AD26" s="75"/>
      <c r="AE26" s="75"/>
      <c r="AF26" s="75"/>
      <c r="AG26" s="75"/>
      <c r="AH26" s="75"/>
      <c r="AI26" s="75">
        <v>10</v>
      </c>
      <c r="AJ26" s="75">
        <f t="shared" si="8"/>
        <v>60</v>
      </c>
      <c r="AK26" s="75">
        <f t="shared" si="9"/>
        <v>70</v>
      </c>
      <c r="AL26" s="53" t="s">
        <v>157</v>
      </c>
      <c r="AM26" s="145">
        <v>2.5</v>
      </c>
      <c r="AN26" s="150">
        <f t="shared" si="10"/>
        <v>220</v>
      </c>
      <c r="AO26" s="148">
        <f t="shared" si="11"/>
        <v>7.5</v>
      </c>
      <c r="AP26" s="84"/>
    </row>
    <row r="27" spans="1:42" x14ac:dyDescent="0.2">
      <c r="A27" s="121">
        <v>7</v>
      </c>
      <c r="B27" s="48" t="s">
        <v>20</v>
      </c>
      <c r="C27" s="160" t="s">
        <v>45</v>
      </c>
      <c r="D27" s="76">
        <v>50</v>
      </c>
      <c r="E27" s="49"/>
      <c r="F27" s="75"/>
      <c r="G27" s="75"/>
      <c r="H27" s="75">
        <v>5</v>
      </c>
      <c r="I27" s="75"/>
      <c r="J27" s="75"/>
      <c r="K27" s="75">
        <v>75</v>
      </c>
      <c r="L27" s="75"/>
      <c r="M27" s="75"/>
      <c r="N27" s="75"/>
      <c r="O27" s="75"/>
      <c r="P27" s="75"/>
      <c r="Q27" s="75">
        <v>30</v>
      </c>
      <c r="R27" s="75">
        <f t="shared" si="6"/>
        <v>130</v>
      </c>
      <c r="S27" s="75">
        <f t="shared" si="7"/>
        <v>160</v>
      </c>
      <c r="T27" s="53" t="s">
        <v>156</v>
      </c>
      <c r="U27" s="77">
        <v>5</v>
      </c>
      <c r="V27" s="49">
        <v>25</v>
      </c>
      <c r="W27" s="49"/>
      <c r="X27" s="49"/>
      <c r="Y27" s="49"/>
      <c r="Z27" s="49">
        <v>5</v>
      </c>
      <c r="AA27" s="49"/>
      <c r="AB27" s="49"/>
      <c r="AC27" s="49">
        <v>35</v>
      </c>
      <c r="AD27" s="75"/>
      <c r="AE27" s="75"/>
      <c r="AF27" s="75"/>
      <c r="AG27" s="75"/>
      <c r="AH27" s="75"/>
      <c r="AI27" s="75">
        <v>10</v>
      </c>
      <c r="AJ27" s="75">
        <f t="shared" si="8"/>
        <v>65</v>
      </c>
      <c r="AK27" s="75">
        <f t="shared" si="9"/>
        <v>75</v>
      </c>
      <c r="AL27" s="53" t="s">
        <v>157</v>
      </c>
      <c r="AM27" s="145">
        <v>3</v>
      </c>
      <c r="AN27" s="150">
        <f t="shared" si="10"/>
        <v>235</v>
      </c>
      <c r="AO27" s="148">
        <f t="shared" si="11"/>
        <v>8</v>
      </c>
      <c r="AP27" s="84"/>
    </row>
    <row r="28" spans="1:42" ht="13.5" thickBot="1" x14ac:dyDescent="0.25">
      <c r="A28" s="122">
        <v>8</v>
      </c>
      <c r="B28" s="224" t="s">
        <v>20</v>
      </c>
      <c r="C28" s="161" t="s">
        <v>55</v>
      </c>
      <c r="D28" s="137">
        <v>30</v>
      </c>
      <c r="E28" s="138"/>
      <c r="F28" s="139"/>
      <c r="G28" s="139"/>
      <c r="H28" s="139"/>
      <c r="I28" s="139"/>
      <c r="J28" s="139"/>
      <c r="K28" s="226">
        <v>40</v>
      </c>
      <c r="L28" s="139"/>
      <c r="M28" s="139"/>
      <c r="N28" s="139"/>
      <c r="O28" s="139"/>
      <c r="P28" s="227"/>
      <c r="Q28" s="139">
        <v>20</v>
      </c>
      <c r="R28" s="139">
        <f t="shared" si="6"/>
        <v>70</v>
      </c>
      <c r="S28" s="139">
        <f t="shared" si="7"/>
        <v>90</v>
      </c>
      <c r="T28" s="140" t="s">
        <v>156</v>
      </c>
      <c r="U28" s="141">
        <v>2.5</v>
      </c>
      <c r="V28" s="138"/>
      <c r="W28" s="138"/>
      <c r="X28" s="138"/>
      <c r="Y28" s="138"/>
      <c r="Z28" s="138"/>
      <c r="AA28" s="138"/>
      <c r="AB28" s="138"/>
      <c r="AC28" s="138">
        <v>40</v>
      </c>
      <c r="AD28" s="139"/>
      <c r="AE28" s="139"/>
      <c r="AF28" s="139"/>
      <c r="AG28" s="139"/>
      <c r="AH28" s="139"/>
      <c r="AI28" s="139"/>
      <c r="AJ28" s="139">
        <f t="shared" si="8"/>
        <v>40</v>
      </c>
      <c r="AK28" s="139">
        <f t="shared" si="9"/>
        <v>40</v>
      </c>
      <c r="AL28" s="140" t="s">
        <v>156</v>
      </c>
      <c r="AM28" s="151">
        <v>1.5</v>
      </c>
      <c r="AN28" s="228">
        <f t="shared" si="10"/>
        <v>130</v>
      </c>
      <c r="AO28" s="229">
        <f t="shared" si="11"/>
        <v>4</v>
      </c>
      <c r="AP28" s="64"/>
    </row>
    <row r="29" spans="1:42" ht="13.5" thickBot="1" x14ac:dyDescent="0.25">
      <c r="A29" s="306" t="s">
        <v>147</v>
      </c>
      <c r="B29" s="307"/>
      <c r="C29" s="308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5"/>
      <c r="AP29" s="64"/>
    </row>
    <row r="30" spans="1:42" ht="25.5" x14ac:dyDescent="0.2">
      <c r="A30" s="121">
        <v>9</v>
      </c>
      <c r="B30" s="48" t="s">
        <v>20</v>
      </c>
      <c r="C30" s="157" t="s">
        <v>150</v>
      </c>
      <c r="D30" s="76"/>
      <c r="E30" s="49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>
        <f t="shared" ref="R30:R32" si="12">D30+E30+F30+G30+H30+I30+J30+K30+L30+M30+O30</f>
        <v>0</v>
      </c>
      <c r="S30" s="75">
        <f t="shared" ref="S30:S32" si="13">SUM(D30:Q30)</f>
        <v>0</v>
      </c>
      <c r="T30" s="53"/>
      <c r="U30" s="77"/>
      <c r="V30" s="49"/>
      <c r="W30" s="49"/>
      <c r="X30" s="49"/>
      <c r="Y30" s="49"/>
      <c r="Z30" s="49"/>
      <c r="AA30" s="49"/>
      <c r="AB30" s="49"/>
      <c r="AC30" s="49"/>
      <c r="AD30" s="75"/>
      <c r="AE30" s="75"/>
      <c r="AF30" s="75"/>
      <c r="AG30" s="75"/>
      <c r="AH30" s="75">
        <v>160</v>
      </c>
      <c r="AI30" s="75"/>
      <c r="AJ30" s="75">
        <f t="shared" ref="AJ30:AJ32" si="14">SUM(V30:AG30)</f>
        <v>0</v>
      </c>
      <c r="AK30" s="75">
        <f t="shared" ref="AK30:AK32" si="15">SUM(V30:AI30)</f>
        <v>160</v>
      </c>
      <c r="AL30" s="53" t="s">
        <v>156</v>
      </c>
      <c r="AM30" s="144">
        <v>6</v>
      </c>
      <c r="AN30" s="150">
        <f t="shared" ref="AN30:AN32" si="16">AK30+S30</f>
        <v>160</v>
      </c>
      <c r="AO30" s="148">
        <f t="shared" ref="AO30:AO32" si="17">SUM(U30,AM30)</f>
        <v>6</v>
      </c>
      <c r="AP30" s="64"/>
    </row>
    <row r="31" spans="1:42" ht="25.5" x14ac:dyDescent="0.2">
      <c r="A31" s="121">
        <v>10</v>
      </c>
      <c r="B31" s="48" t="s">
        <v>20</v>
      </c>
      <c r="C31" s="230" t="s">
        <v>151</v>
      </c>
      <c r="D31" s="76"/>
      <c r="E31" s="49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>
        <f t="shared" si="12"/>
        <v>0</v>
      </c>
      <c r="S31" s="75">
        <f t="shared" si="13"/>
        <v>0</v>
      </c>
      <c r="T31" s="53"/>
      <c r="U31" s="77"/>
      <c r="V31" s="49"/>
      <c r="W31" s="49"/>
      <c r="X31" s="49"/>
      <c r="Y31" s="49"/>
      <c r="Z31" s="49"/>
      <c r="AA31" s="49"/>
      <c r="AB31" s="49"/>
      <c r="AC31" s="49"/>
      <c r="AD31" s="75"/>
      <c r="AE31" s="75"/>
      <c r="AF31" s="75"/>
      <c r="AG31" s="75"/>
      <c r="AH31" s="75">
        <v>160</v>
      </c>
      <c r="AI31" s="75"/>
      <c r="AJ31" s="75">
        <f t="shared" si="14"/>
        <v>0</v>
      </c>
      <c r="AK31" s="75">
        <f t="shared" si="15"/>
        <v>160</v>
      </c>
      <c r="AL31" s="53" t="s">
        <v>156</v>
      </c>
      <c r="AM31" s="144">
        <v>6</v>
      </c>
      <c r="AN31" s="150">
        <f t="shared" si="16"/>
        <v>160</v>
      </c>
      <c r="AO31" s="148">
        <f t="shared" si="17"/>
        <v>6</v>
      </c>
      <c r="AP31" s="64"/>
    </row>
    <row r="32" spans="1:42" ht="25.5" x14ac:dyDescent="0.2">
      <c r="A32" s="121">
        <v>11</v>
      </c>
      <c r="B32" s="89" t="s">
        <v>20</v>
      </c>
      <c r="C32" s="230" t="s">
        <v>152</v>
      </c>
      <c r="D32" s="76"/>
      <c r="E32" s="49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>
        <f t="shared" si="12"/>
        <v>0</v>
      </c>
      <c r="S32" s="75">
        <f t="shared" si="13"/>
        <v>0</v>
      </c>
      <c r="T32" s="53"/>
      <c r="U32" s="77"/>
      <c r="V32" s="49"/>
      <c r="W32" s="49"/>
      <c r="X32" s="49"/>
      <c r="Y32" s="49"/>
      <c r="Z32" s="49"/>
      <c r="AA32" s="49"/>
      <c r="AB32" s="49"/>
      <c r="AC32" s="49"/>
      <c r="AD32" s="75"/>
      <c r="AE32" s="75"/>
      <c r="AF32" s="75"/>
      <c r="AG32" s="75"/>
      <c r="AH32" s="75">
        <v>160</v>
      </c>
      <c r="AI32" s="75"/>
      <c r="AJ32" s="75">
        <f t="shared" si="14"/>
        <v>0</v>
      </c>
      <c r="AK32" s="75">
        <f t="shared" si="15"/>
        <v>160</v>
      </c>
      <c r="AL32" s="53" t="s">
        <v>156</v>
      </c>
      <c r="AM32" s="144">
        <v>6</v>
      </c>
      <c r="AN32" s="150">
        <f t="shared" si="16"/>
        <v>160</v>
      </c>
      <c r="AO32" s="148">
        <f t="shared" si="17"/>
        <v>6</v>
      </c>
      <c r="AP32" s="64"/>
    </row>
    <row r="33" spans="1:42" ht="26.25" thickBot="1" x14ac:dyDescent="0.25">
      <c r="A33" s="121">
        <v>12</v>
      </c>
      <c r="B33" s="89" t="s">
        <v>20</v>
      </c>
      <c r="C33" s="162" t="s">
        <v>153</v>
      </c>
      <c r="D33" s="137"/>
      <c r="E33" s="138"/>
      <c r="F33" s="139"/>
      <c r="G33" s="139"/>
      <c r="H33" s="139"/>
      <c r="I33" s="139"/>
      <c r="J33" s="139"/>
      <c r="K33" s="231"/>
      <c r="L33" s="139"/>
      <c r="M33" s="139"/>
      <c r="N33" s="139"/>
      <c r="O33" s="139"/>
      <c r="P33" s="226">
        <v>80</v>
      </c>
      <c r="Q33" s="139"/>
      <c r="R33" s="139">
        <f t="shared" si="6"/>
        <v>0</v>
      </c>
      <c r="S33" s="139">
        <f t="shared" si="7"/>
        <v>80</v>
      </c>
      <c r="T33" s="140" t="s">
        <v>156</v>
      </c>
      <c r="U33" s="141">
        <v>3</v>
      </c>
      <c r="V33" s="138"/>
      <c r="W33" s="138"/>
      <c r="X33" s="138"/>
      <c r="Y33" s="138"/>
      <c r="Z33" s="138"/>
      <c r="AA33" s="138"/>
      <c r="AB33" s="138"/>
      <c r="AC33" s="138"/>
      <c r="AD33" s="139"/>
      <c r="AE33" s="139"/>
      <c r="AF33" s="139"/>
      <c r="AG33" s="139"/>
      <c r="AH33" s="139"/>
      <c r="AI33" s="139"/>
      <c r="AJ33" s="139">
        <f t="shared" si="8"/>
        <v>0</v>
      </c>
      <c r="AK33" s="139">
        <f t="shared" si="9"/>
        <v>0</v>
      </c>
      <c r="AL33" s="140"/>
      <c r="AM33" s="151"/>
      <c r="AN33" s="228">
        <v>80</v>
      </c>
      <c r="AO33" s="229">
        <v>3</v>
      </c>
      <c r="AP33" s="64"/>
    </row>
    <row r="34" spans="1:42" ht="13.5" thickBot="1" x14ac:dyDescent="0.25">
      <c r="A34" s="300" t="s">
        <v>2</v>
      </c>
      <c r="B34" s="301"/>
      <c r="C34" s="302"/>
      <c r="D34" s="78">
        <f t="shared" ref="D34:L34" si="18">SUM(D21:D33)</f>
        <v>175</v>
      </c>
      <c r="E34" s="79">
        <f t="shared" si="18"/>
        <v>0</v>
      </c>
      <c r="F34" s="79">
        <f t="shared" si="18"/>
        <v>10</v>
      </c>
      <c r="G34" s="79">
        <f t="shared" si="18"/>
        <v>0</v>
      </c>
      <c r="H34" s="79">
        <f t="shared" si="18"/>
        <v>25</v>
      </c>
      <c r="I34" s="79">
        <f t="shared" si="18"/>
        <v>0</v>
      </c>
      <c r="J34" s="79">
        <f t="shared" si="18"/>
        <v>0</v>
      </c>
      <c r="K34" s="79">
        <f t="shared" si="18"/>
        <v>265</v>
      </c>
      <c r="L34" s="79">
        <f t="shared" si="18"/>
        <v>0</v>
      </c>
      <c r="M34" s="79">
        <f>SUM(M19:M33)</f>
        <v>30</v>
      </c>
      <c r="N34" s="79">
        <f>SUM(N21:N33)</f>
        <v>0</v>
      </c>
      <c r="O34" s="79">
        <f>SUM(O21:O33)</f>
        <v>0</v>
      </c>
      <c r="P34" s="79">
        <f>SUM(P21:P33)</f>
        <v>80</v>
      </c>
      <c r="Q34" s="79">
        <f>SUM(Q21:Q33)</f>
        <v>95</v>
      </c>
      <c r="R34" s="79">
        <f>SUM(R19:R33)</f>
        <v>505</v>
      </c>
      <c r="S34" s="79">
        <f>SUM(S19:S33)</f>
        <v>680</v>
      </c>
      <c r="T34" s="79"/>
      <c r="U34" s="80">
        <f>SUM(U19:U33)</f>
        <v>23</v>
      </c>
      <c r="V34" s="78">
        <f t="shared" ref="V34:AD34" si="19">SUM(V21:V33)</f>
        <v>95</v>
      </c>
      <c r="W34" s="79">
        <f t="shared" si="19"/>
        <v>0</v>
      </c>
      <c r="X34" s="79">
        <f t="shared" si="19"/>
        <v>10</v>
      </c>
      <c r="Y34" s="79">
        <f t="shared" si="19"/>
        <v>0</v>
      </c>
      <c r="Z34" s="79">
        <f t="shared" si="19"/>
        <v>15</v>
      </c>
      <c r="AA34" s="79">
        <f t="shared" si="19"/>
        <v>0</v>
      </c>
      <c r="AB34" s="79">
        <f t="shared" si="19"/>
        <v>0</v>
      </c>
      <c r="AC34" s="79">
        <f t="shared" si="19"/>
        <v>205</v>
      </c>
      <c r="AD34" s="79">
        <f t="shared" si="19"/>
        <v>0</v>
      </c>
      <c r="AE34" s="79">
        <f>SUM(AE19:AE33)</f>
        <v>30</v>
      </c>
      <c r="AF34" s="79">
        <f>SUM(AF21:AF33)</f>
        <v>0</v>
      </c>
      <c r="AG34" s="79">
        <f>SUM(AG21:AG33)</f>
        <v>0</v>
      </c>
      <c r="AH34" s="79">
        <f>SUM(AH21:AH33)</f>
        <v>480</v>
      </c>
      <c r="AI34" s="79">
        <f>SUM(AI21:AI33)</f>
        <v>65</v>
      </c>
      <c r="AJ34" s="79">
        <f>SUM(AJ19:AJ33)</f>
        <v>355</v>
      </c>
      <c r="AK34" s="79">
        <f>SUM(AK19:AK33)</f>
        <v>900</v>
      </c>
      <c r="AL34" s="79"/>
      <c r="AM34" s="146">
        <f>SUM(AM19:AM33)</f>
        <v>32.5</v>
      </c>
      <c r="AN34" s="232">
        <f>SUM(S34,AK34)</f>
        <v>1580</v>
      </c>
      <c r="AO34" s="233">
        <f t="shared" si="11"/>
        <v>55.5</v>
      </c>
    </row>
    <row r="38" spans="1:42" x14ac:dyDescent="0.2">
      <c r="C38" s="8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64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42" x14ac:dyDescent="0.2">
      <c r="C39" s="207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31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42" x14ac:dyDescent="0.2">
      <c r="C40" s="66">
        <v>45077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64" t="s">
        <v>132</v>
      </c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75" t="s">
        <v>159</v>
      </c>
      <c r="AG40" s="276"/>
      <c r="AH40" s="276"/>
      <c r="AI40" s="276"/>
      <c r="AJ40" s="276"/>
      <c r="AK40" s="276"/>
      <c r="AL40" s="276"/>
    </row>
    <row r="41" spans="1:42" x14ac:dyDescent="0.2">
      <c r="C41" s="45" t="s">
        <v>5</v>
      </c>
      <c r="D41" s="30"/>
      <c r="E41" s="30"/>
      <c r="F41" s="30"/>
      <c r="G41" s="30"/>
      <c r="H41" s="30"/>
      <c r="I41" s="30"/>
      <c r="J41" s="30"/>
      <c r="K41" s="30"/>
      <c r="L41" s="30"/>
      <c r="M41" s="46"/>
      <c r="N41" s="30"/>
      <c r="O41" s="65" t="s">
        <v>133</v>
      </c>
      <c r="P41" s="65"/>
      <c r="Q41" s="65"/>
      <c r="R41" s="65"/>
      <c r="S41" s="65"/>
      <c r="T41" s="65"/>
      <c r="U41" s="65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90" t="s">
        <v>3</v>
      </c>
      <c r="AG41" s="290"/>
      <c r="AH41" s="290"/>
      <c r="AI41" s="290"/>
      <c r="AJ41" s="290"/>
      <c r="AK41" s="290"/>
      <c r="AL41" s="290"/>
    </row>
    <row r="45" spans="1:42" x14ac:dyDescent="0.2">
      <c r="C45" s="269" t="s">
        <v>163</v>
      </c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40:AL40"/>
    <mergeCell ref="AF41:AL41"/>
    <mergeCell ref="A34:C34"/>
    <mergeCell ref="A29:C29"/>
    <mergeCell ref="D29:AO29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tabSelected="1" topLeftCell="B1" zoomScale="80" zoomScaleNormal="80" workbookViewId="0">
      <selection activeCell="A23" sqref="A23:XFD25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7.42578125" style="3" customWidth="1"/>
    <col min="11" max="11" width="7.42578125" style="12" customWidth="1"/>
    <col min="12" max="15" width="7.42578125" style="3" customWidth="1"/>
    <col min="16" max="21" width="7.42578125" style="12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/>
      <c r="AK1" s="27"/>
      <c r="AL1" s="27"/>
      <c r="AM1" s="86"/>
      <c r="AN1" s="27"/>
      <c r="AO1" s="27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71"/>
      <c r="AK2" s="272"/>
      <c r="AL2" s="272"/>
      <c r="AM2" s="272"/>
      <c r="AN2" s="272"/>
      <c r="AO2" s="27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7"/>
      <c r="AK3" s="27"/>
      <c r="AL3" s="27"/>
      <c r="AM3" s="86"/>
      <c r="AN3" s="27"/>
      <c r="AO3" s="27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71"/>
      <c r="AK4" s="272"/>
      <c r="AL4" s="272"/>
      <c r="AM4" s="272"/>
      <c r="AN4" s="272"/>
      <c r="AO4" s="27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7"/>
      <c r="AK5" s="27"/>
      <c r="AL5" s="27"/>
      <c r="AM5" s="86"/>
      <c r="AN5" s="27"/>
      <c r="AO5" s="27"/>
    </row>
    <row r="6" spans="1:41" ht="15" customHeight="1" x14ac:dyDescent="0.2">
      <c r="A6" s="320" t="s">
        <v>144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5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69"/>
      <c r="O8" s="64" t="s">
        <v>160</v>
      </c>
      <c r="P8" s="64"/>
      <c r="Q8" s="64"/>
      <c r="R8" s="64"/>
      <c r="S8" s="64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35" t="s">
        <v>165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64" t="s">
        <v>161</v>
      </c>
      <c r="O9" s="64" t="s">
        <v>158</v>
      </c>
      <c r="P9" s="64"/>
      <c r="Q9" s="64"/>
      <c r="R9" s="64"/>
      <c r="S9" s="64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139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270" t="s">
        <v>164</v>
      </c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56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142</v>
      </c>
      <c r="B13" s="1"/>
      <c r="C13" s="87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91" t="s">
        <v>4</v>
      </c>
      <c r="B16" s="277" t="s">
        <v>25</v>
      </c>
      <c r="C16" s="293" t="s">
        <v>26</v>
      </c>
      <c r="D16" s="298" t="s">
        <v>7</v>
      </c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8" t="s">
        <v>8</v>
      </c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73" t="s">
        <v>9</v>
      </c>
      <c r="AO16" s="295" t="s">
        <v>27</v>
      </c>
    </row>
    <row r="17" spans="1:42" ht="233.25" thickBot="1" x14ac:dyDescent="0.25">
      <c r="A17" s="292"/>
      <c r="B17" s="278"/>
      <c r="C17" s="294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74"/>
      <c r="AO17" s="296"/>
    </row>
    <row r="18" spans="1:42" ht="12.4" customHeight="1" thickTop="1" thickBot="1" x14ac:dyDescent="0.25">
      <c r="A18" s="319" t="s">
        <v>134</v>
      </c>
      <c r="B18" s="319"/>
      <c r="C18" s="319"/>
      <c r="D18" s="279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</row>
    <row r="19" spans="1:42" ht="14.25" thickTop="1" thickBot="1" x14ac:dyDescent="0.25">
      <c r="A19" s="163">
        <v>1</v>
      </c>
      <c r="B19" s="178" t="s">
        <v>20</v>
      </c>
      <c r="C19" s="203" t="s">
        <v>46</v>
      </c>
      <c r="D19" s="129"/>
      <c r="E19" s="167"/>
      <c r="F19" s="168"/>
      <c r="G19" s="168"/>
      <c r="H19" s="168"/>
      <c r="I19" s="168"/>
      <c r="J19" s="168"/>
      <c r="K19" s="169"/>
      <c r="L19" s="168"/>
      <c r="M19" s="168">
        <v>30</v>
      </c>
      <c r="N19" s="168"/>
      <c r="O19" s="168"/>
      <c r="P19" s="169"/>
      <c r="Q19" s="169"/>
      <c r="R19" s="169">
        <f t="shared" ref="R19" si="0">D19+E19+F19+G19+H19+I19+J19+K19+L19+M19+O19</f>
        <v>30</v>
      </c>
      <c r="S19" s="169">
        <f>SUM(D19:Q19)</f>
        <v>30</v>
      </c>
      <c r="T19" s="170" t="s">
        <v>156</v>
      </c>
      <c r="U19" s="171">
        <v>1.5</v>
      </c>
      <c r="V19" s="167"/>
      <c r="W19" s="167"/>
      <c r="X19" s="167"/>
      <c r="Y19" s="167"/>
      <c r="Z19" s="167"/>
      <c r="AA19" s="167"/>
      <c r="AB19" s="167"/>
      <c r="AC19" s="167"/>
      <c r="AD19" s="168"/>
      <c r="AE19" s="168">
        <v>30</v>
      </c>
      <c r="AF19" s="168"/>
      <c r="AG19" s="168"/>
      <c r="AH19" s="168"/>
      <c r="AI19" s="168"/>
      <c r="AJ19" s="168">
        <v>30</v>
      </c>
      <c r="AK19" s="168">
        <f>SUM(V19:AI19)</f>
        <v>30</v>
      </c>
      <c r="AL19" s="170" t="s">
        <v>157</v>
      </c>
      <c r="AM19" s="173">
        <v>1.5</v>
      </c>
      <c r="AN19" s="173">
        <v>60</v>
      </c>
      <c r="AO19" s="110">
        <v>3</v>
      </c>
      <c r="AP19" s="1"/>
    </row>
    <row r="20" spans="1:42" ht="14.25" thickTop="1" thickBot="1" x14ac:dyDescent="0.25">
      <c r="A20" s="315" t="s">
        <v>135</v>
      </c>
      <c r="B20" s="316"/>
      <c r="C20" s="316"/>
      <c r="D20" s="282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4"/>
      <c r="AP20" s="1"/>
    </row>
    <row r="21" spans="1:42" ht="14.25" thickTop="1" thickBot="1" x14ac:dyDescent="0.25">
      <c r="A21" s="120">
        <v>2</v>
      </c>
      <c r="B21" s="105" t="s">
        <v>20</v>
      </c>
      <c r="C21" s="198" t="s">
        <v>62</v>
      </c>
      <c r="D21" s="124">
        <v>10</v>
      </c>
      <c r="E21" s="98"/>
      <c r="F21" s="99"/>
      <c r="G21" s="99"/>
      <c r="H21" s="99"/>
      <c r="I21" s="99"/>
      <c r="J21" s="99"/>
      <c r="K21" s="164">
        <v>80</v>
      </c>
      <c r="L21" s="99"/>
      <c r="M21" s="99"/>
      <c r="N21" s="99"/>
      <c r="O21" s="99"/>
      <c r="P21" s="164"/>
      <c r="Q21" s="164">
        <v>25</v>
      </c>
      <c r="R21" s="164">
        <f t="shared" ref="R21" si="1">D21+E21+F21+G21+H21+I21+J21+K21+L21+M21+O21</f>
        <v>90</v>
      </c>
      <c r="S21" s="164">
        <f>SUM(D21:Q21)</f>
        <v>115</v>
      </c>
      <c r="T21" s="170" t="s">
        <v>156</v>
      </c>
      <c r="U21" s="166">
        <v>5</v>
      </c>
      <c r="V21" s="98">
        <v>10</v>
      </c>
      <c r="W21" s="98"/>
      <c r="X21" s="98"/>
      <c r="Y21" s="98"/>
      <c r="Z21" s="98"/>
      <c r="AA21" s="98"/>
      <c r="AB21" s="98"/>
      <c r="AC21" s="98">
        <v>40</v>
      </c>
      <c r="AD21" s="99"/>
      <c r="AE21" s="99"/>
      <c r="AF21" s="99"/>
      <c r="AG21" s="99"/>
      <c r="AH21" s="99"/>
      <c r="AI21" s="99">
        <v>30</v>
      </c>
      <c r="AJ21" s="99">
        <f t="shared" ref="AJ21" si="2">V21+W21+X21+Y21+Z21+AA21+AB21+AC21+AD21+AE21+AG21</f>
        <v>50</v>
      </c>
      <c r="AK21" s="99">
        <f>SUM(V21:AI21)</f>
        <v>80</v>
      </c>
      <c r="AL21" s="165" t="s">
        <v>157</v>
      </c>
      <c r="AM21" s="111">
        <v>2</v>
      </c>
      <c r="AN21" s="180">
        <f t="shared" ref="AN21" si="3">AK21+S21</f>
        <v>195</v>
      </c>
      <c r="AO21" s="117">
        <f t="shared" ref="AO21" si="4">SUM(U21,AM21)</f>
        <v>7</v>
      </c>
      <c r="AP21" s="1"/>
    </row>
    <row r="22" spans="1:42" ht="14.25" thickTop="1" thickBot="1" x14ac:dyDescent="0.25">
      <c r="A22" s="315" t="s">
        <v>136</v>
      </c>
      <c r="B22" s="316"/>
      <c r="C22" s="316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5"/>
      <c r="AP22" s="1"/>
    </row>
    <row r="23" spans="1:42" ht="26.25" thickTop="1" x14ac:dyDescent="0.2">
      <c r="A23" s="120">
        <v>3</v>
      </c>
      <c r="B23" s="105" t="s">
        <v>20</v>
      </c>
      <c r="C23" s="198" t="s">
        <v>59</v>
      </c>
      <c r="D23" s="124">
        <v>50</v>
      </c>
      <c r="E23" s="98"/>
      <c r="F23" s="99"/>
      <c r="G23" s="99"/>
      <c r="H23" s="99">
        <v>10</v>
      </c>
      <c r="I23" s="99"/>
      <c r="J23" s="99"/>
      <c r="K23" s="164">
        <v>30</v>
      </c>
      <c r="L23" s="99"/>
      <c r="M23" s="99"/>
      <c r="N23" s="99"/>
      <c r="O23" s="99"/>
      <c r="P23" s="164"/>
      <c r="Q23" s="164">
        <v>25</v>
      </c>
      <c r="R23" s="164">
        <f>D23+E23+F23+G23+H23+I23+J23+K23+L23+M23+O23</f>
        <v>90</v>
      </c>
      <c r="S23" s="236">
        <f>SUM(D23:Q23)</f>
        <v>115</v>
      </c>
      <c r="T23" s="165" t="s">
        <v>156</v>
      </c>
      <c r="U23" s="247">
        <v>4.5</v>
      </c>
      <c r="V23" s="98"/>
      <c r="W23" s="98"/>
      <c r="X23" s="98"/>
      <c r="Y23" s="98"/>
      <c r="Z23" s="98">
        <v>10</v>
      </c>
      <c r="AA23" s="98"/>
      <c r="AB23" s="98"/>
      <c r="AC23" s="98">
        <v>30</v>
      </c>
      <c r="AD23" s="99"/>
      <c r="AE23" s="99"/>
      <c r="AF23" s="99"/>
      <c r="AG23" s="99"/>
      <c r="AH23" s="99"/>
      <c r="AI23" s="99"/>
      <c r="AJ23" s="99">
        <f>V23+W23+X23+Y23+Z23+AA23+AB23+AC23+AD23+AE23+AG23</f>
        <v>40</v>
      </c>
      <c r="AK23" s="99">
        <f t="shared" ref="AK23:AK25" si="5">SUM(V23:AI23)</f>
        <v>40</v>
      </c>
      <c r="AL23" s="165" t="s">
        <v>157</v>
      </c>
      <c r="AM23" s="111">
        <v>1.5</v>
      </c>
      <c r="AN23" s="240">
        <f t="shared" ref="AN23:AN27" si="6">AK23+S23</f>
        <v>155</v>
      </c>
      <c r="AO23" s="118">
        <f t="shared" ref="AO23:AO27" si="7">SUM(U23,AM23)</f>
        <v>6</v>
      </c>
      <c r="AP23" s="1"/>
    </row>
    <row r="24" spans="1:42" ht="38.25" customHeight="1" x14ac:dyDescent="0.2">
      <c r="A24" s="121">
        <v>4</v>
      </c>
      <c r="B24" s="71" t="s">
        <v>20</v>
      </c>
      <c r="C24" s="199" t="s">
        <v>126</v>
      </c>
      <c r="D24" s="49">
        <v>30</v>
      </c>
      <c r="E24" s="39"/>
      <c r="F24" s="40"/>
      <c r="G24" s="40"/>
      <c r="H24" s="40"/>
      <c r="I24" s="40"/>
      <c r="J24" s="40"/>
      <c r="K24" s="50">
        <v>60</v>
      </c>
      <c r="L24" s="40"/>
      <c r="M24" s="40"/>
      <c r="N24" s="40"/>
      <c r="O24" s="40"/>
      <c r="P24" s="50"/>
      <c r="Q24" s="50">
        <v>10</v>
      </c>
      <c r="R24" s="50">
        <f t="shared" ref="R24:R27" si="8">D24+E24+F24+G24+H24+I24+J24+K24+L24+M24+O24</f>
        <v>90</v>
      </c>
      <c r="S24" s="225">
        <f>SUM(D24:Q24)</f>
        <v>100</v>
      </c>
      <c r="T24" s="51" t="s">
        <v>156</v>
      </c>
      <c r="U24" s="248">
        <v>4</v>
      </c>
      <c r="V24" s="39"/>
      <c r="W24" s="39"/>
      <c r="X24" s="39"/>
      <c r="Y24" s="39"/>
      <c r="Z24" s="39">
        <v>5</v>
      </c>
      <c r="AA24" s="39"/>
      <c r="AB24" s="39"/>
      <c r="AC24" s="39">
        <v>15</v>
      </c>
      <c r="AD24" s="40"/>
      <c r="AE24" s="40"/>
      <c r="AF24" s="40"/>
      <c r="AG24" s="40"/>
      <c r="AH24" s="40"/>
      <c r="AI24" s="40">
        <v>20</v>
      </c>
      <c r="AJ24" s="40">
        <f t="shared" ref="AJ24:AJ27" si="9">V24+W24+X24+Y24+Z24+AA24+AB24+AC24+AD24+AE24+AG24</f>
        <v>20</v>
      </c>
      <c r="AK24" s="40">
        <f t="shared" si="5"/>
        <v>40</v>
      </c>
      <c r="AL24" s="51" t="s">
        <v>156</v>
      </c>
      <c r="AM24" s="112">
        <v>1</v>
      </c>
      <c r="AN24" s="182">
        <f t="shared" si="6"/>
        <v>140</v>
      </c>
      <c r="AO24" s="118">
        <f t="shared" si="7"/>
        <v>5</v>
      </c>
      <c r="AP24" s="1"/>
    </row>
    <row r="25" spans="1:42" ht="25.5" customHeight="1" x14ac:dyDescent="0.2">
      <c r="A25" s="121">
        <v>5</v>
      </c>
      <c r="B25" s="71" t="s">
        <v>20</v>
      </c>
      <c r="C25" s="199" t="s">
        <v>60</v>
      </c>
      <c r="D25" s="49">
        <v>25</v>
      </c>
      <c r="E25" s="39"/>
      <c r="F25" s="40"/>
      <c r="G25" s="40"/>
      <c r="H25" s="40"/>
      <c r="I25" s="40"/>
      <c r="J25" s="40"/>
      <c r="K25" s="50">
        <v>60</v>
      </c>
      <c r="L25" s="40"/>
      <c r="M25" s="40"/>
      <c r="N25" s="40"/>
      <c r="O25" s="40"/>
      <c r="P25" s="50"/>
      <c r="Q25" s="50"/>
      <c r="R25" s="50">
        <f t="shared" si="8"/>
        <v>85</v>
      </c>
      <c r="S25" s="225">
        <f>SUM(D25:Q25)</f>
        <v>85</v>
      </c>
      <c r="T25" s="51" t="s">
        <v>156</v>
      </c>
      <c r="U25" s="248">
        <v>3</v>
      </c>
      <c r="V25" s="39">
        <v>25</v>
      </c>
      <c r="W25" s="39"/>
      <c r="X25" s="39"/>
      <c r="Y25" s="39"/>
      <c r="Z25" s="39">
        <v>5</v>
      </c>
      <c r="AA25" s="39"/>
      <c r="AB25" s="39"/>
      <c r="AC25" s="39">
        <v>15</v>
      </c>
      <c r="AD25" s="40"/>
      <c r="AE25" s="40"/>
      <c r="AF25" s="40"/>
      <c r="AG25" s="40"/>
      <c r="AH25" s="40"/>
      <c r="AI25" s="40">
        <v>25</v>
      </c>
      <c r="AJ25" s="40">
        <f t="shared" si="9"/>
        <v>45</v>
      </c>
      <c r="AK25" s="40">
        <f t="shared" si="5"/>
        <v>70</v>
      </c>
      <c r="AL25" s="51" t="s">
        <v>157</v>
      </c>
      <c r="AM25" s="112">
        <v>2.5</v>
      </c>
      <c r="AN25" s="182">
        <f t="shared" si="6"/>
        <v>155</v>
      </c>
      <c r="AO25" s="118">
        <f t="shared" si="7"/>
        <v>5.5</v>
      </c>
      <c r="AP25" s="1"/>
    </row>
    <row r="26" spans="1:42" ht="25.5" customHeight="1" x14ac:dyDescent="0.2">
      <c r="A26" s="121">
        <v>6</v>
      </c>
      <c r="B26" s="71" t="s">
        <v>20</v>
      </c>
      <c r="C26" s="200" t="s">
        <v>54</v>
      </c>
      <c r="D26" s="49">
        <v>30</v>
      </c>
      <c r="E26" s="49"/>
      <c r="F26" s="75"/>
      <c r="G26" s="75"/>
      <c r="H26" s="75"/>
      <c r="I26" s="75"/>
      <c r="J26" s="75"/>
      <c r="K26" s="50">
        <v>40</v>
      </c>
      <c r="L26" s="75"/>
      <c r="M26" s="75"/>
      <c r="N26" s="75"/>
      <c r="O26" s="75"/>
      <c r="P26" s="50"/>
      <c r="Q26" s="50">
        <v>20</v>
      </c>
      <c r="R26" s="50">
        <f t="shared" si="8"/>
        <v>70</v>
      </c>
      <c r="S26" s="50">
        <f>SUM(D26:Q26)</f>
        <v>90</v>
      </c>
      <c r="T26" s="165" t="s">
        <v>157</v>
      </c>
      <c r="U26" s="52">
        <v>2.5</v>
      </c>
      <c r="V26" s="39"/>
      <c r="W26" s="39"/>
      <c r="X26" s="39"/>
      <c r="Y26" s="39"/>
      <c r="Z26" s="39"/>
      <c r="AA26" s="39"/>
      <c r="AB26" s="39"/>
      <c r="AC26" s="39"/>
      <c r="AD26" s="40"/>
      <c r="AE26" s="40"/>
      <c r="AF26" s="40"/>
      <c r="AG26" s="40"/>
      <c r="AH26" s="40"/>
      <c r="AI26" s="40"/>
      <c r="AJ26" s="40">
        <f t="shared" si="9"/>
        <v>0</v>
      </c>
      <c r="AK26" s="40">
        <f t="shared" ref="AK26:AK27" si="10">SUM(V26:AI26)</f>
        <v>0</v>
      </c>
      <c r="AL26" s="41"/>
      <c r="AM26" s="112"/>
      <c r="AN26" s="182">
        <f>AK26+S26</f>
        <v>90</v>
      </c>
      <c r="AO26" s="118">
        <f t="shared" si="7"/>
        <v>2.5</v>
      </c>
      <c r="AP26" s="1"/>
    </row>
    <row r="27" spans="1:42" ht="25.5" customHeight="1" x14ac:dyDescent="0.2">
      <c r="A27" s="121">
        <v>7</v>
      </c>
      <c r="B27" s="71" t="s">
        <v>20</v>
      </c>
      <c r="C27" s="201" t="s">
        <v>162</v>
      </c>
      <c r="D27" s="49"/>
      <c r="E27" s="39"/>
      <c r="F27" s="40"/>
      <c r="G27" s="40"/>
      <c r="H27" s="40"/>
      <c r="I27" s="40"/>
      <c r="J27" s="40"/>
      <c r="K27" s="50"/>
      <c r="L27" s="40"/>
      <c r="M27" s="40"/>
      <c r="N27" s="40"/>
      <c r="O27" s="40"/>
      <c r="P27" s="50"/>
      <c r="Q27" s="50"/>
      <c r="R27" s="50">
        <f t="shared" si="8"/>
        <v>0</v>
      </c>
      <c r="S27" s="50">
        <f t="shared" ref="S27" si="11">SUM(D27:Q27)</f>
        <v>0</v>
      </c>
      <c r="T27" s="51"/>
      <c r="U27" s="52"/>
      <c r="V27" s="39">
        <v>20</v>
      </c>
      <c r="W27" s="39"/>
      <c r="X27" s="39"/>
      <c r="Y27" s="39"/>
      <c r="Z27" s="39"/>
      <c r="AA27" s="39"/>
      <c r="AB27" s="39"/>
      <c r="AC27" s="39"/>
      <c r="AD27" s="40"/>
      <c r="AE27" s="40"/>
      <c r="AF27" s="40"/>
      <c r="AG27" s="40"/>
      <c r="AH27" s="40"/>
      <c r="AI27" s="40">
        <v>10</v>
      </c>
      <c r="AJ27" s="40">
        <f t="shared" si="9"/>
        <v>20</v>
      </c>
      <c r="AK27" s="40">
        <f t="shared" si="10"/>
        <v>30</v>
      </c>
      <c r="AL27" s="51" t="s">
        <v>156</v>
      </c>
      <c r="AM27" s="112">
        <v>1</v>
      </c>
      <c r="AN27" s="182">
        <f t="shared" si="6"/>
        <v>30</v>
      </c>
      <c r="AO27" s="118">
        <f t="shared" si="7"/>
        <v>1</v>
      </c>
      <c r="AP27" s="1"/>
    </row>
    <row r="28" spans="1:42" ht="13.5" thickBot="1" x14ac:dyDescent="0.25">
      <c r="A28" s="122">
        <v>8</v>
      </c>
      <c r="B28" s="142" t="s">
        <v>20</v>
      </c>
      <c r="C28" s="202" t="s">
        <v>63</v>
      </c>
      <c r="D28" s="138"/>
      <c r="E28" s="106"/>
      <c r="F28" s="107"/>
      <c r="G28" s="107"/>
      <c r="H28" s="107"/>
      <c r="I28" s="107"/>
      <c r="J28" s="107"/>
      <c r="K28" s="175"/>
      <c r="L28" s="107"/>
      <c r="M28" s="107"/>
      <c r="N28" s="107"/>
      <c r="O28" s="107"/>
      <c r="P28" s="175"/>
      <c r="Q28" s="175"/>
      <c r="R28" s="175">
        <f t="shared" ref="R28" si="12">D28+E28+F28+G28+H28+I28+J28+K28+L28+M28+O28</f>
        <v>0</v>
      </c>
      <c r="S28" s="175">
        <f t="shared" ref="S28" si="13">SUM(D28:Q28)</f>
        <v>0</v>
      </c>
      <c r="T28" s="176"/>
      <c r="U28" s="235"/>
      <c r="V28" s="108"/>
      <c r="W28" s="107">
        <v>1</v>
      </c>
      <c r="X28" s="106"/>
      <c r="Y28" s="106"/>
      <c r="Z28" s="106"/>
      <c r="AA28" s="106"/>
      <c r="AB28" s="106"/>
      <c r="AC28" s="106"/>
      <c r="AD28" s="107"/>
      <c r="AE28" s="107"/>
      <c r="AF28" s="107"/>
      <c r="AG28" s="107"/>
      <c r="AH28" s="107"/>
      <c r="AI28" s="107">
        <v>10</v>
      </c>
      <c r="AJ28" s="107">
        <f t="shared" ref="AJ28" si="14">V28+W28+X28+Y28+Z28+AA28+AB28+AC28+AD28+AE28+AG28</f>
        <v>1</v>
      </c>
      <c r="AK28" s="107">
        <f>SUM(V28:AI28)</f>
        <v>11</v>
      </c>
      <c r="AL28" s="170" t="s">
        <v>156</v>
      </c>
      <c r="AM28" s="113">
        <v>0.5</v>
      </c>
      <c r="AN28" s="234">
        <f t="shared" ref="AN28" si="15">AK28+S28</f>
        <v>11</v>
      </c>
      <c r="AO28" s="209">
        <f t="shared" ref="AO28" si="16">SUM(U28,AM28)</f>
        <v>0.5</v>
      </c>
      <c r="AP28" s="1"/>
    </row>
    <row r="29" spans="1:42" ht="13.5" thickBot="1" x14ac:dyDescent="0.25">
      <c r="A29" s="306" t="s">
        <v>146</v>
      </c>
      <c r="B29" s="307"/>
      <c r="C29" s="308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5"/>
      <c r="AP29" s="1"/>
    </row>
    <row r="30" spans="1:42" ht="38.25" x14ac:dyDescent="0.2">
      <c r="A30" s="121">
        <v>9</v>
      </c>
      <c r="B30" s="71" t="s">
        <v>20</v>
      </c>
      <c r="C30" s="198" t="s">
        <v>119</v>
      </c>
      <c r="D30" s="49"/>
      <c r="E30" s="39"/>
      <c r="F30" s="40"/>
      <c r="G30" s="40"/>
      <c r="H30" s="40"/>
      <c r="I30" s="40"/>
      <c r="J30" s="40"/>
      <c r="K30" s="50"/>
      <c r="L30" s="40"/>
      <c r="M30" s="40"/>
      <c r="N30" s="40"/>
      <c r="O30" s="40"/>
      <c r="P30" s="50"/>
      <c r="Q30" s="50"/>
      <c r="R30" s="50">
        <f t="shared" ref="R30:R34" si="17">D30+E30+F30+G30+H30+I30+J30+K30+L30+M30+O30</f>
        <v>0</v>
      </c>
      <c r="S30" s="50">
        <f t="shared" ref="S30:S34" si="18">SUM(D30:Q30)</f>
        <v>0</v>
      </c>
      <c r="T30" s="51"/>
      <c r="U30" s="52"/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>
        <v>80</v>
      </c>
      <c r="AI30" s="40"/>
      <c r="AJ30" s="40">
        <f t="shared" ref="AJ30:AJ34" si="19">V30+W30+X30+Y30+Z30+AA30+AB30+AC30+AD30+AE30+AG30</f>
        <v>0</v>
      </c>
      <c r="AK30" s="40">
        <f t="shared" ref="AK30:AK33" si="20">SUM(V30:AI30)</f>
        <v>80</v>
      </c>
      <c r="AL30" s="170" t="s">
        <v>156</v>
      </c>
      <c r="AM30" s="112">
        <v>3</v>
      </c>
      <c r="AN30" s="250">
        <f t="shared" ref="AN30:AN33" si="21">AK30+S30</f>
        <v>80</v>
      </c>
      <c r="AO30" s="251">
        <f t="shared" ref="AO30:AO34" si="22">SUM(U30,AM30)</f>
        <v>3</v>
      </c>
      <c r="AP30" s="1"/>
    </row>
    <row r="31" spans="1:42" ht="25.5" x14ac:dyDescent="0.2">
      <c r="A31" s="122">
        <v>10</v>
      </c>
      <c r="B31" s="103" t="s">
        <v>20</v>
      </c>
      <c r="C31" s="202" t="s">
        <v>123</v>
      </c>
      <c r="D31" s="138"/>
      <c r="E31" s="106"/>
      <c r="F31" s="107"/>
      <c r="G31" s="107"/>
      <c r="H31" s="107"/>
      <c r="I31" s="107"/>
      <c r="J31" s="107"/>
      <c r="K31" s="175"/>
      <c r="L31" s="107"/>
      <c r="M31" s="107"/>
      <c r="N31" s="107"/>
      <c r="O31" s="107"/>
      <c r="P31" s="175"/>
      <c r="Q31" s="175"/>
      <c r="R31" s="175">
        <f t="shared" si="17"/>
        <v>0</v>
      </c>
      <c r="S31" s="175">
        <f t="shared" ref="S31" si="23">SUM(D31:Q31)</f>
        <v>0</v>
      </c>
      <c r="T31" s="176"/>
      <c r="U31" s="177"/>
      <c r="V31" s="106"/>
      <c r="W31" s="106"/>
      <c r="X31" s="106"/>
      <c r="Y31" s="106"/>
      <c r="Z31" s="106"/>
      <c r="AA31" s="106"/>
      <c r="AB31" s="106"/>
      <c r="AC31" s="106"/>
      <c r="AD31" s="107"/>
      <c r="AE31" s="107"/>
      <c r="AF31" s="107"/>
      <c r="AG31" s="107"/>
      <c r="AH31" s="107">
        <v>160</v>
      </c>
      <c r="AI31" s="107"/>
      <c r="AJ31" s="107">
        <f t="shared" si="19"/>
        <v>0</v>
      </c>
      <c r="AK31" s="107">
        <f>SUM(V31:AI31)</f>
        <v>160</v>
      </c>
      <c r="AL31" s="51" t="s">
        <v>156</v>
      </c>
      <c r="AM31" s="113">
        <v>6</v>
      </c>
      <c r="AN31" s="237">
        <f t="shared" si="21"/>
        <v>160</v>
      </c>
      <c r="AO31" s="252">
        <f t="shared" si="22"/>
        <v>6</v>
      </c>
      <c r="AP31" s="1"/>
    </row>
    <row r="32" spans="1:42" ht="38.25" x14ac:dyDescent="0.2">
      <c r="A32" s="121">
        <v>11</v>
      </c>
      <c r="B32" s="71" t="s">
        <v>20</v>
      </c>
      <c r="C32" s="202" t="s">
        <v>120</v>
      </c>
      <c r="D32" s="49"/>
      <c r="E32" s="39"/>
      <c r="F32" s="40"/>
      <c r="G32" s="40"/>
      <c r="H32" s="40"/>
      <c r="I32" s="40"/>
      <c r="J32" s="40"/>
      <c r="K32" s="50"/>
      <c r="L32" s="40"/>
      <c r="M32" s="40"/>
      <c r="N32" s="40"/>
      <c r="O32" s="40"/>
      <c r="P32" s="50"/>
      <c r="Q32" s="50"/>
      <c r="R32" s="50">
        <f t="shared" si="17"/>
        <v>0</v>
      </c>
      <c r="S32" s="50">
        <f t="shared" si="18"/>
        <v>0</v>
      </c>
      <c r="T32" s="51"/>
      <c r="U32" s="52"/>
      <c r="V32" s="39"/>
      <c r="W32" s="39"/>
      <c r="X32" s="39"/>
      <c r="Y32" s="39"/>
      <c r="Z32" s="39"/>
      <c r="AA32" s="39"/>
      <c r="AB32" s="39"/>
      <c r="AC32" s="39"/>
      <c r="AD32" s="40"/>
      <c r="AE32" s="40"/>
      <c r="AF32" s="40"/>
      <c r="AG32" s="40"/>
      <c r="AH32" s="40">
        <v>40</v>
      </c>
      <c r="AI32" s="40"/>
      <c r="AJ32" s="40">
        <f t="shared" si="19"/>
        <v>0</v>
      </c>
      <c r="AK32" s="40">
        <f t="shared" si="20"/>
        <v>40</v>
      </c>
      <c r="AL32" s="51" t="s">
        <v>156</v>
      </c>
      <c r="AM32" s="112">
        <v>2</v>
      </c>
      <c r="AN32" s="250">
        <f t="shared" si="21"/>
        <v>40</v>
      </c>
      <c r="AO32" s="253">
        <f t="shared" si="22"/>
        <v>2</v>
      </c>
      <c r="AP32" s="1"/>
    </row>
    <row r="33" spans="1:42" ht="25.5" x14ac:dyDescent="0.2">
      <c r="A33" s="121">
        <v>12</v>
      </c>
      <c r="B33" s="71" t="s">
        <v>20</v>
      </c>
      <c r="C33" s="230" t="s">
        <v>121</v>
      </c>
      <c r="D33" s="76"/>
      <c r="E33" s="39"/>
      <c r="F33" s="40"/>
      <c r="G33" s="40"/>
      <c r="H33" s="40"/>
      <c r="I33" s="40"/>
      <c r="J33" s="40"/>
      <c r="K33" s="50"/>
      <c r="L33" s="40"/>
      <c r="M33" s="40"/>
      <c r="N33" s="40"/>
      <c r="O33" s="40"/>
      <c r="P33" s="50"/>
      <c r="Q33" s="50"/>
      <c r="R33" s="50">
        <f t="shared" si="17"/>
        <v>0</v>
      </c>
      <c r="S33" s="50">
        <f t="shared" si="18"/>
        <v>0</v>
      </c>
      <c r="T33" s="51"/>
      <c r="U33" s="52"/>
      <c r="V33" s="39"/>
      <c r="W33" s="39"/>
      <c r="X33" s="39"/>
      <c r="Y33" s="39"/>
      <c r="Z33" s="39"/>
      <c r="AA33" s="39"/>
      <c r="AB33" s="39"/>
      <c r="AC33" s="39"/>
      <c r="AD33" s="40"/>
      <c r="AE33" s="40"/>
      <c r="AF33" s="40"/>
      <c r="AG33" s="40"/>
      <c r="AH33" s="40">
        <v>80</v>
      </c>
      <c r="AI33" s="40"/>
      <c r="AJ33" s="40">
        <f t="shared" si="19"/>
        <v>0</v>
      </c>
      <c r="AK33" s="40">
        <f t="shared" si="20"/>
        <v>80</v>
      </c>
      <c r="AL33" s="51" t="s">
        <v>156</v>
      </c>
      <c r="AM33" s="112">
        <v>3</v>
      </c>
      <c r="AN33" s="250">
        <f t="shared" si="21"/>
        <v>80</v>
      </c>
      <c r="AO33" s="254">
        <f t="shared" si="22"/>
        <v>3</v>
      </c>
      <c r="AP33" s="1"/>
    </row>
    <row r="34" spans="1:42" ht="26.25" thickBot="1" x14ac:dyDescent="0.25">
      <c r="A34" s="121">
        <v>13</v>
      </c>
      <c r="B34" s="71" t="s">
        <v>20</v>
      </c>
      <c r="C34" s="230" t="s">
        <v>122</v>
      </c>
      <c r="D34" s="239"/>
      <c r="E34" s="49"/>
      <c r="F34" s="75"/>
      <c r="G34" s="75"/>
      <c r="H34" s="75"/>
      <c r="I34" s="75"/>
      <c r="J34" s="75"/>
      <c r="K34" s="50"/>
      <c r="L34" s="75"/>
      <c r="M34" s="75"/>
      <c r="N34" s="75"/>
      <c r="O34" s="75"/>
      <c r="P34" s="50">
        <v>40</v>
      </c>
      <c r="Q34" s="50"/>
      <c r="R34" s="50">
        <f t="shared" si="17"/>
        <v>0</v>
      </c>
      <c r="S34" s="50">
        <f t="shared" si="18"/>
        <v>40</v>
      </c>
      <c r="T34" s="170" t="s">
        <v>156</v>
      </c>
      <c r="U34" s="52">
        <v>2</v>
      </c>
      <c r="V34" s="39"/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/>
      <c r="AJ34" s="40">
        <f t="shared" si="19"/>
        <v>0</v>
      </c>
      <c r="AK34" s="40">
        <f t="shared" ref="AK34" si="24">SUM(V34:AI34)</f>
        <v>0</v>
      </c>
      <c r="AL34" s="41"/>
      <c r="AM34" s="112"/>
      <c r="AN34" s="250">
        <f>AK34+S34</f>
        <v>40</v>
      </c>
      <c r="AO34" s="255">
        <f t="shared" si="22"/>
        <v>2</v>
      </c>
      <c r="AP34" s="1"/>
    </row>
    <row r="35" spans="1:42" ht="13.5" thickBot="1" x14ac:dyDescent="0.25">
      <c r="A35" s="300" t="s">
        <v>2</v>
      </c>
      <c r="B35" s="301"/>
      <c r="C35" s="318"/>
      <c r="D35" s="78">
        <f>SUM(D19:D34)</f>
        <v>145</v>
      </c>
      <c r="E35" s="73">
        <f t="shared" ref="E35:J35" si="25">SUM(E23:E34)</f>
        <v>0</v>
      </c>
      <c r="F35" s="73">
        <f t="shared" si="25"/>
        <v>0</v>
      </c>
      <c r="G35" s="73">
        <f t="shared" si="25"/>
        <v>0</v>
      </c>
      <c r="H35" s="73">
        <f t="shared" si="25"/>
        <v>10</v>
      </c>
      <c r="I35" s="73">
        <f t="shared" si="25"/>
        <v>0</v>
      </c>
      <c r="J35" s="73">
        <f t="shared" si="25"/>
        <v>0</v>
      </c>
      <c r="K35" s="81">
        <f>SUM(K19:K34)</f>
        <v>270</v>
      </c>
      <c r="L35" s="73">
        <f>SUM(L23:L34)</f>
        <v>0</v>
      </c>
      <c r="M35" s="73">
        <f>SUM(M19:M34)</f>
        <v>30</v>
      </c>
      <c r="N35" s="73">
        <f>SUM(N23:N34)</f>
        <v>0</v>
      </c>
      <c r="O35" s="73">
        <f>SUM(O23:O34)</f>
        <v>0</v>
      </c>
      <c r="P35" s="81">
        <f>SUM(P19:P34)</f>
        <v>40</v>
      </c>
      <c r="Q35" s="81">
        <f>SUM(Q19:Q34)</f>
        <v>80</v>
      </c>
      <c r="R35" s="81">
        <f>SUM(R19:R34)</f>
        <v>455</v>
      </c>
      <c r="S35" s="81">
        <f>SUM(S19:S34)</f>
        <v>575</v>
      </c>
      <c r="T35" s="81"/>
      <c r="U35" s="82">
        <f>SUM(U19:U34)</f>
        <v>22.5</v>
      </c>
      <c r="V35" s="72">
        <f>SUM(V19:V34)</f>
        <v>55</v>
      </c>
      <c r="W35" s="73">
        <f t="shared" ref="W35:AB35" si="26">SUM(W23:W34)</f>
        <v>1</v>
      </c>
      <c r="X35" s="73">
        <f t="shared" si="26"/>
        <v>0</v>
      </c>
      <c r="Y35" s="73">
        <f t="shared" si="26"/>
        <v>0</v>
      </c>
      <c r="Z35" s="73">
        <f t="shared" si="26"/>
        <v>20</v>
      </c>
      <c r="AA35" s="73">
        <f t="shared" si="26"/>
        <v>0</v>
      </c>
      <c r="AB35" s="73">
        <f t="shared" si="26"/>
        <v>0</v>
      </c>
      <c r="AC35" s="73">
        <f>SUM(AC19:AC34)</f>
        <v>100</v>
      </c>
      <c r="AD35" s="73">
        <f>SUM(AD23:AD34)</f>
        <v>0</v>
      </c>
      <c r="AE35" s="73">
        <f>SUM(AE19:AE34)</f>
        <v>30</v>
      </c>
      <c r="AF35" s="73">
        <f>SUM(AF23:AF34)</f>
        <v>0</v>
      </c>
      <c r="AG35" s="73">
        <f>SUM(AG23:AG34)</f>
        <v>0</v>
      </c>
      <c r="AH35" s="73">
        <f>SUM(AH19:AH34)</f>
        <v>360</v>
      </c>
      <c r="AI35" s="73">
        <f>SUM(AI19:AI34)</f>
        <v>95</v>
      </c>
      <c r="AJ35" s="73">
        <f>SUM(AJ19:AJ34)</f>
        <v>206</v>
      </c>
      <c r="AK35" s="73">
        <f>SUM(AK19:AK34)</f>
        <v>661</v>
      </c>
      <c r="AL35" s="73"/>
      <c r="AM35" s="181">
        <f>SUM(AM19:AM34)</f>
        <v>24</v>
      </c>
      <c r="AN35" s="238">
        <f>SUM(S35,AK35)</f>
        <v>1236</v>
      </c>
      <c r="AO35" s="238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249">
        <v>45077</v>
      </c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132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68" t="s">
        <v>159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67" t="s">
        <v>133</v>
      </c>
      <c r="P39" s="67"/>
      <c r="Q39" s="67"/>
      <c r="R39" s="67"/>
      <c r="S39" s="67"/>
      <c r="T39" s="67"/>
      <c r="U39" s="6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17" t="s">
        <v>3</v>
      </c>
      <c r="AG39" s="317"/>
      <c r="AH39" s="317"/>
      <c r="AI39" s="317"/>
      <c r="AJ39" s="317"/>
      <c r="AK39" s="317"/>
      <c r="AL39" s="317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39:AL39"/>
    <mergeCell ref="A35:C35"/>
    <mergeCell ref="A29:C29"/>
    <mergeCell ref="D29:AO29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4"/>
  <sheetViews>
    <sheetView showGridLines="0" zoomScale="60" zoomScaleNormal="60" workbookViewId="0">
      <selection activeCell="A9" sqref="A9"/>
    </sheetView>
  </sheetViews>
  <sheetFormatPr defaultColWidth="9.140625" defaultRowHeight="12.75" x14ac:dyDescent="0.2"/>
  <cols>
    <col min="1" max="1" width="4.42578125" style="47" customWidth="1"/>
    <col min="2" max="2" width="13.42578125" style="63" customWidth="1"/>
    <col min="3" max="3" width="41.7109375" style="91" customWidth="1"/>
    <col min="4" max="41" width="7.42578125" style="47" customWidth="1"/>
    <col min="42" max="256" width="8.7109375" style="47" customWidth="1"/>
    <col min="257" max="16384" width="9.140625" style="47"/>
  </cols>
  <sheetData>
    <row r="1" spans="1:41" ht="15" customHeight="1" x14ac:dyDescent="0.2">
      <c r="A1" s="30"/>
      <c r="B1" s="54"/>
      <c r="C1" s="8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27"/>
      <c r="AK1" s="27"/>
      <c r="AL1" s="27"/>
      <c r="AM1" s="86"/>
      <c r="AN1" s="27"/>
      <c r="AO1" s="30"/>
    </row>
    <row r="2" spans="1:41" ht="15" customHeight="1" x14ac:dyDescent="0.2">
      <c r="A2" s="30"/>
      <c r="B2" s="54"/>
      <c r="C2" s="88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271"/>
      <c r="AK2" s="272"/>
      <c r="AL2" s="272"/>
      <c r="AM2" s="272"/>
      <c r="AN2" s="272"/>
      <c r="AO2" s="30"/>
    </row>
    <row r="3" spans="1:41" ht="15" customHeight="1" x14ac:dyDescent="0.2">
      <c r="A3" s="30"/>
      <c r="B3" s="54"/>
      <c r="C3" s="8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7"/>
      <c r="AK3" s="27"/>
      <c r="AL3" s="27"/>
      <c r="AM3" s="86"/>
      <c r="AN3" s="27"/>
      <c r="AO3" s="30"/>
    </row>
    <row r="4" spans="1:41" ht="15" customHeight="1" x14ac:dyDescent="0.2">
      <c r="A4" s="30"/>
      <c r="B4" s="54"/>
      <c r="C4" s="88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71"/>
      <c r="AK4" s="272"/>
      <c r="AL4" s="272"/>
      <c r="AM4" s="272"/>
      <c r="AN4" s="272"/>
      <c r="AO4" s="30"/>
    </row>
    <row r="5" spans="1:41" ht="15" customHeight="1" x14ac:dyDescent="0.2">
      <c r="A5" s="30"/>
      <c r="B5" s="54"/>
      <c r="C5" s="8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  <c r="AN5" s="30"/>
      <c r="AO5" s="30"/>
    </row>
    <row r="6" spans="1:41" ht="15" customHeight="1" x14ac:dyDescent="0.2">
      <c r="A6" s="297" t="s">
        <v>145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</row>
    <row r="7" spans="1:41" ht="15" customHeight="1" x14ac:dyDescent="0.2">
      <c r="A7" s="33"/>
      <c r="B7" s="55"/>
      <c r="C7" s="69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69"/>
      <c r="P7" s="33"/>
      <c r="Q7" s="33"/>
      <c r="R7" s="8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A8" s="30"/>
      <c r="B8" s="54"/>
      <c r="C8" s="88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69"/>
      <c r="P8" s="64" t="s">
        <v>160</v>
      </c>
      <c r="Q8" s="64"/>
      <c r="R8" s="64"/>
      <c r="S8" s="64"/>
      <c r="T8" s="64"/>
      <c r="U8" s="3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1"/>
      <c r="AN8" s="30"/>
      <c r="AO8" s="30"/>
    </row>
    <row r="9" spans="1:41" ht="15" customHeight="1" x14ac:dyDescent="0.25">
      <c r="A9" s="35" t="s">
        <v>165</v>
      </c>
      <c r="B9" s="57"/>
      <c r="C9" s="90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4" t="s">
        <v>161</v>
      </c>
      <c r="P9" s="64" t="s">
        <v>158</v>
      </c>
      <c r="Q9" s="64"/>
      <c r="R9" s="64"/>
      <c r="S9" s="64"/>
      <c r="T9" s="64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35"/>
      <c r="AO9" s="35"/>
    </row>
    <row r="10" spans="1:41" ht="15" customHeight="1" x14ac:dyDescent="0.25">
      <c r="A10" s="35" t="s">
        <v>139</v>
      </c>
      <c r="B10" s="57"/>
      <c r="C10" s="9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70" t="s">
        <v>164</v>
      </c>
      <c r="P10" s="35"/>
      <c r="Q10" s="35"/>
      <c r="R10" s="35"/>
      <c r="S10" s="35"/>
      <c r="T10" s="35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</row>
    <row r="11" spans="1:41" ht="15" customHeight="1" x14ac:dyDescent="0.25">
      <c r="A11" s="35" t="s">
        <v>57</v>
      </c>
      <c r="B11" s="57"/>
      <c r="C11" s="90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6"/>
      <c r="AN11" s="35"/>
      <c r="AO11" s="35"/>
    </row>
    <row r="12" spans="1:41" ht="15" customHeight="1" x14ac:dyDescent="0.25">
      <c r="A12" s="35" t="s">
        <v>30</v>
      </c>
      <c r="B12" s="57"/>
      <c r="C12" s="90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5"/>
      <c r="AO12" s="35"/>
    </row>
    <row r="13" spans="1:41" ht="15" customHeight="1" x14ac:dyDescent="0.25">
      <c r="A13" s="37" t="s">
        <v>142</v>
      </c>
      <c r="B13" s="54"/>
      <c r="C13" s="88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0"/>
      <c r="AO13" s="30"/>
    </row>
    <row r="14" spans="1:41" ht="15" customHeight="1" x14ac:dyDescent="0.2">
      <c r="A14" s="30"/>
      <c r="B14" s="54"/>
      <c r="C14" s="8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30"/>
      <c r="AO14" s="30"/>
    </row>
    <row r="15" spans="1:41" ht="15" customHeight="1" thickBot="1" x14ac:dyDescent="0.25">
      <c r="A15" s="30"/>
      <c r="B15" s="54"/>
      <c r="C15" s="88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0"/>
      <c r="AO15" s="30"/>
    </row>
    <row r="16" spans="1:41" ht="13.5" thickBot="1" x14ac:dyDescent="0.25">
      <c r="A16" s="291" t="s">
        <v>4</v>
      </c>
      <c r="B16" s="277" t="s">
        <v>25</v>
      </c>
      <c r="C16" s="293" t="s">
        <v>26</v>
      </c>
      <c r="D16" s="298" t="s">
        <v>7</v>
      </c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8" t="s">
        <v>8</v>
      </c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73" t="s">
        <v>9</v>
      </c>
      <c r="AO16" s="295" t="s">
        <v>27</v>
      </c>
    </row>
    <row r="17" spans="1:42" ht="237.75" thickBot="1" x14ac:dyDescent="0.25">
      <c r="A17" s="292"/>
      <c r="B17" s="278"/>
      <c r="C17" s="294"/>
      <c r="D17" s="93" t="s">
        <v>10</v>
      </c>
      <c r="E17" s="94" t="s">
        <v>11</v>
      </c>
      <c r="F17" s="95" t="s">
        <v>12</v>
      </c>
      <c r="G17" s="95" t="s">
        <v>13</v>
      </c>
      <c r="H17" s="95" t="s">
        <v>14</v>
      </c>
      <c r="I17" s="95" t="s">
        <v>15</v>
      </c>
      <c r="J17" s="95" t="s">
        <v>16</v>
      </c>
      <c r="K17" s="95" t="s">
        <v>22</v>
      </c>
      <c r="L17" s="95" t="s">
        <v>23</v>
      </c>
      <c r="M17" s="95" t="s">
        <v>17</v>
      </c>
      <c r="N17" s="95" t="s">
        <v>21</v>
      </c>
      <c r="O17" s="95" t="s">
        <v>137</v>
      </c>
      <c r="P17" s="95" t="s">
        <v>18</v>
      </c>
      <c r="Q17" s="95" t="s">
        <v>0</v>
      </c>
      <c r="R17" s="95" t="s">
        <v>19</v>
      </c>
      <c r="S17" s="95" t="s">
        <v>6</v>
      </c>
      <c r="T17" s="95" t="s">
        <v>1</v>
      </c>
      <c r="U17" s="96" t="s">
        <v>28</v>
      </c>
      <c r="V17" s="93" t="s">
        <v>10</v>
      </c>
      <c r="W17" s="95" t="s">
        <v>11</v>
      </c>
      <c r="X17" s="95" t="s">
        <v>12</v>
      </c>
      <c r="Y17" s="95" t="s">
        <v>13</v>
      </c>
      <c r="Z17" s="94" t="s">
        <v>14</v>
      </c>
      <c r="AA17" s="94" t="s">
        <v>15</v>
      </c>
      <c r="AB17" s="94" t="s">
        <v>16</v>
      </c>
      <c r="AC17" s="95" t="s">
        <v>24</v>
      </c>
      <c r="AD17" s="95" t="s">
        <v>23</v>
      </c>
      <c r="AE17" s="95" t="s">
        <v>17</v>
      </c>
      <c r="AF17" s="95" t="s">
        <v>21</v>
      </c>
      <c r="AG17" s="95" t="s">
        <v>137</v>
      </c>
      <c r="AH17" s="95" t="s">
        <v>18</v>
      </c>
      <c r="AI17" s="95" t="s">
        <v>0</v>
      </c>
      <c r="AJ17" s="95" t="s">
        <v>19</v>
      </c>
      <c r="AK17" s="95" t="s">
        <v>6</v>
      </c>
      <c r="AL17" s="95" t="s">
        <v>1</v>
      </c>
      <c r="AM17" s="97" t="s">
        <v>28</v>
      </c>
      <c r="AN17" s="274"/>
      <c r="AO17" s="296"/>
    </row>
    <row r="18" spans="1:42" ht="15" customHeight="1" thickTop="1" thickBot="1" x14ac:dyDescent="0.25">
      <c r="A18" s="287" t="s">
        <v>100</v>
      </c>
      <c r="B18" s="288"/>
      <c r="C18" s="288"/>
      <c r="D18" s="279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</row>
    <row r="19" spans="1:42" ht="15" customHeight="1" thickTop="1" thickBot="1" x14ac:dyDescent="0.25">
      <c r="A19" s="163">
        <v>1</v>
      </c>
      <c r="B19" s="131" t="s">
        <v>20</v>
      </c>
      <c r="C19" s="155" t="s">
        <v>65</v>
      </c>
      <c r="D19" s="186">
        <v>15</v>
      </c>
      <c r="E19" s="186"/>
      <c r="F19" s="187">
        <v>5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>
        <v>10</v>
      </c>
      <c r="R19" s="187">
        <f t="shared" ref="R19" si="0">D19+E19+F19+G19+H19+I19+J19+K19+L19+M19+O19</f>
        <v>20</v>
      </c>
      <c r="S19" s="187">
        <f>SUM(D19:Q19)</f>
        <v>30</v>
      </c>
      <c r="T19" s="174" t="s">
        <v>156</v>
      </c>
      <c r="U19" s="188">
        <v>1</v>
      </c>
      <c r="V19" s="167"/>
      <c r="W19" s="167"/>
      <c r="X19" s="167"/>
      <c r="Y19" s="167"/>
      <c r="Z19" s="167"/>
      <c r="AA19" s="167"/>
      <c r="AB19" s="167"/>
      <c r="AC19" s="167"/>
      <c r="AD19" s="168"/>
      <c r="AE19" s="168"/>
      <c r="AF19" s="168"/>
      <c r="AG19" s="168"/>
      <c r="AH19" s="168"/>
      <c r="AI19" s="168"/>
      <c r="AJ19" s="168"/>
      <c r="AK19" s="168"/>
      <c r="AL19" s="172"/>
      <c r="AM19" s="179"/>
      <c r="AN19" s="243">
        <f t="shared" ref="AN19" si="1">S19+AK19</f>
        <v>30</v>
      </c>
      <c r="AO19" s="195">
        <f t="shared" ref="AO19" si="2">SUM(U19,AM19)</f>
        <v>1</v>
      </c>
      <c r="AP19" s="196"/>
    </row>
    <row r="20" spans="1:42" ht="15" customHeight="1" thickTop="1" thickBot="1" x14ac:dyDescent="0.25">
      <c r="A20" s="285" t="s">
        <v>149</v>
      </c>
      <c r="B20" s="286"/>
      <c r="C20" s="286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5"/>
      <c r="AP20" s="64"/>
    </row>
    <row r="21" spans="1:42" ht="13.5" thickTop="1" x14ac:dyDescent="0.2">
      <c r="A21" s="120">
        <v>2</v>
      </c>
      <c r="B21" s="126" t="s">
        <v>20</v>
      </c>
      <c r="C21" s="204" t="s">
        <v>64</v>
      </c>
      <c r="D21" s="183">
        <v>15</v>
      </c>
      <c r="E21" s="183"/>
      <c r="F21" s="189">
        <v>10</v>
      </c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>
        <f>D21+E21+F21+G21+H21+I21+J21+K21+L21+M21+O21</f>
        <v>25</v>
      </c>
      <c r="S21" s="184">
        <f>SUM(D21:Q21)</f>
        <v>25</v>
      </c>
      <c r="T21" s="136" t="s">
        <v>156</v>
      </c>
      <c r="U21" s="185">
        <v>1</v>
      </c>
      <c r="V21" s="98"/>
      <c r="W21" s="98"/>
      <c r="X21" s="98"/>
      <c r="Y21" s="98"/>
      <c r="Z21" s="98"/>
      <c r="AA21" s="98"/>
      <c r="AB21" s="98"/>
      <c r="AC21" s="98"/>
      <c r="AD21" s="99"/>
      <c r="AE21" s="99"/>
      <c r="AF21" s="99"/>
      <c r="AG21" s="99"/>
      <c r="AH21" s="99"/>
      <c r="AI21" s="99"/>
      <c r="AJ21" s="99"/>
      <c r="AK21" s="99"/>
      <c r="AL21" s="100"/>
      <c r="AM21" s="111"/>
      <c r="AN21" s="240">
        <f>S21+AK21</f>
        <v>25</v>
      </c>
      <c r="AO21" s="244">
        <f>SUM(U21,AM21)</f>
        <v>1</v>
      </c>
      <c r="AP21" s="64"/>
    </row>
    <row r="22" spans="1:42" x14ac:dyDescent="0.2">
      <c r="A22" s="121">
        <v>3</v>
      </c>
      <c r="B22" s="53" t="s">
        <v>20</v>
      </c>
      <c r="C22" s="200" t="s">
        <v>66</v>
      </c>
      <c r="D22" s="59">
        <v>15</v>
      </c>
      <c r="E22" s="59"/>
      <c r="F22" s="60">
        <v>10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>
        <v>10</v>
      </c>
      <c r="R22" s="60">
        <f t="shared" ref="R22:R28" si="3">D22+E22+F22+G22+H22+I22+J22+K22+L22+M22+O22</f>
        <v>25</v>
      </c>
      <c r="S22" s="60">
        <f t="shared" ref="S22:S28" si="4">SUM(D22:Q22)</f>
        <v>35</v>
      </c>
      <c r="T22" s="48" t="s">
        <v>156</v>
      </c>
      <c r="U22" s="61">
        <v>1.5</v>
      </c>
      <c r="V22" s="64"/>
      <c r="W22" s="40"/>
      <c r="X22" s="39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64"/>
      <c r="AJ22" s="40"/>
      <c r="AK22" s="40"/>
      <c r="AL22" s="41"/>
      <c r="AM22" s="112"/>
      <c r="AN22" s="182">
        <f t="shared" ref="AN22:AN28" si="5">S22+AK22</f>
        <v>35</v>
      </c>
      <c r="AO22" s="194">
        <f t="shared" ref="AO22:AO28" si="6">SUM(U22,AM22)</f>
        <v>1.5</v>
      </c>
      <c r="AP22" s="64"/>
    </row>
    <row r="23" spans="1:42" x14ac:dyDescent="0.2">
      <c r="A23" s="121">
        <v>4</v>
      </c>
      <c r="B23" s="53" t="s">
        <v>20</v>
      </c>
      <c r="C23" s="200" t="s">
        <v>71</v>
      </c>
      <c r="D23" s="59">
        <v>5</v>
      </c>
      <c r="E23" s="59"/>
      <c r="F23" s="60">
        <v>10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>
        <v>10</v>
      </c>
      <c r="R23" s="60">
        <f t="shared" si="3"/>
        <v>15</v>
      </c>
      <c r="S23" s="60">
        <f t="shared" si="4"/>
        <v>25</v>
      </c>
      <c r="T23" s="48" t="s">
        <v>156</v>
      </c>
      <c r="U23" s="61">
        <v>1</v>
      </c>
      <c r="V23" s="39"/>
      <c r="W23" s="39"/>
      <c r="X23" s="39"/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/>
      <c r="AJ23" s="40"/>
      <c r="AK23" s="40"/>
      <c r="AL23" s="41"/>
      <c r="AM23" s="112"/>
      <c r="AN23" s="182">
        <f t="shared" si="5"/>
        <v>25</v>
      </c>
      <c r="AO23" s="194">
        <f t="shared" si="6"/>
        <v>1</v>
      </c>
      <c r="AP23" s="196"/>
    </row>
    <row r="24" spans="1:42" ht="39" thickBot="1" x14ac:dyDescent="0.25">
      <c r="A24" s="122">
        <v>5</v>
      </c>
      <c r="B24" s="193" t="s">
        <v>67</v>
      </c>
      <c r="C24" s="206" t="s">
        <v>68</v>
      </c>
      <c r="D24" s="190">
        <v>10</v>
      </c>
      <c r="E24" s="190"/>
      <c r="F24" s="191">
        <v>10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>
        <v>5</v>
      </c>
      <c r="R24" s="191">
        <f t="shared" si="3"/>
        <v>20</v>
      </c>
      <c r="S24" s="191">
        <f t="shared" si="4"/>
        <v>25</v>
      </c>
      <c r="T24" s="142" t="s">
        <v>156</v>
      </c>
      <c r="U24" s="192">
        <v>1</v>
      </c>
      <c r="V24" s="107"/>
      <c r="W24" s="107"/>
      <c r="X24" s="106"/>
      <c r="Y24" s="106"/>
      <c r="Z24" s="106"/>
      <c r="AA24" s="106"/>
      <c r="AB24" s="106"/>
      <c r="AC24" s="106"/>
      <c r="AD24" s="107"/>
      <c r="AE24" s="107"/>
      <c r="AF24" s="107"/>
      <c r="AG24" s="107"/>
      <c r="AH24" s="107"/>
      <c r="AI24" s="108"/>
      <c r="AJ24" s="107"/>
      <c r="AK24" s="107"/>
      <c r="AL24" s="108"/>
      <c r="AM24" s="113"/>
      <c r="AN24" s="237">
        <f t="shared" si="5"/>
        <v>25</v>
      </c>
      <c r="AO24" s="234">
        <f>SUM(U24,AM24)</f>
        <v>1</v>
      </c>
      <c r="AP24" s="64"/>
    </row>
    <row r="25" spans="1:42" ht="15" customHeight="1" thickTop="1" thickBot="1" x14ac:dyDescent="0.25">
      <c r="A25" s="285" t="s">
        <v>103</v>
      </c>
      <c r="B25" s="286"/>
      <c r="C25" s="286"/>
      <c r="D25" s="322">
        <f>S25+AK25</f>
        <v>0</v>
      </c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5"/>
      <c r="AP25" s="64"/>
    </row>
    <row r="26" spans="1:42" ht="13.5" thickTop="1" x14ac:dyDescent="0.2">
      <c r="A26" s="120">
        <v>6</v>
      </c>
      <c r="B26" s="126" t="s">
        <v>20</v>
      </c>
      <c r="C26" s="204" t="s">
        <v>61</v>
      </c>
      <c r="D26" s="256">
        <v>50</v>
      </c>
      <c r="E26" s="257"/>
      <c r="F26" s="258"/>
      <c r="G26" s="258"/>
      <c r="H26" s="258"/>
      <c r="I26" s="258"/>
      <c r="J26" s="258"/>
      <c r="K26" s="258">
        <v>80</v>
      </c>
      <c r="L26" s="258"/>
      <c r="M26" s="258"/>
      <c r="N26" s="258"/>
      <c r="O26" s="258"/>
      <c r="P26" s="258"/>
      <c r="Q26" s="258">
        <v>25</v>
      </c>
      <c r="R26" s="258">
        <f t="shared" si="3"/>
        <v>130</v>
      </c>
      <c r="S26" s="258">
        <f t="shared" si="4"/>
        <v>155</v>
      </c>
      <c r="T26" s="259" t="s">
        <v>157</v>
      </c>
      <c r="U26" s="260">
        <v>5.5</v>
      </c>
      <c r="V26" s="98"/>
      <c r="W26" s="98"/>
      <c r="X26" s="98"/>
      <c r="Y26" s="98"/>
      <c r="Z26" s="98"/>
      <c r="AA26" s="98"/>
      <c r="AB26" s="98"/>
      <c r="AC26" s="98"/>
      <c r="AD26" s="99"/>
      <c r="AE26" s="99"/>
      <c r="AF26" s="99"/>
      <c r="AG26" s="99"/>
      <c r="AH26" s="99"/>
      <c r="AI26" s="100"/>
      <c r="AJ26" s="99"/>
      <c r="AK26" s="99"/>
      <c r="AL26" s="100"/>
      <c r="AM26" s="111"/>
      <c r="AN26" s="240">
        <f t="shared" si="5"/>
        <v>155</v>
      </c>
      <c r="AO26" s="240">
        <f t="shared" ref="AO26" si="7">SUM(U26,AM26)</f>
        <v>5.5</v>
      </c>
      <c r="AP26" s="64"/>
    </row>
    <row r="27" spans="1:42" x14ac:dyDescent="0.2">
      <c r="A27" s="121">
        <v>7</v>
      </c>
      <c r="B27" s="53" t="s">
        <v>20</v>
      </c>
      <c r="C27" s="205" t="s">
        <v>154</v>
      </c>
      <c r="D27" s="261"/>
      <c r="E27" s="60"/>
      <c r="F27" s="48">
        <v>18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0">
        <v>10</v>
      </c>
      <c r="R27" s="60">
        <f t="shared" si="3"/>
        <v>18</v>
      </c>
      <c r="S27" s="60">
        <f t="shared" si="4"/>
        <v>28</v>
      </c>
      <c r="T27" s="48" t="s">
        <v>156</v>
      </c>
      <c r="U27" s="61">
        <v>1</v>
      </c>
      <c r="V27" s="39"/>
      <c r="W27" s="39"/>
      <c r="X27" s="39"/>
      <c r="Y27" s="39"/>
      <c r="Z27" s="39"/>
      <c r="AA27" s="39"/>
      <c r="AB27" s="39"/>
      <c r="AC27" s="39"/>
      <c r="AD27" s="40"/>
      <c r="AE27" s="40"/>
      <c r="AF27" s="40"/>
      <c r="AG27" s="40"/>
      <c r="AH27" s="40"/>
      <c r="AI27" s="41"/>
      <c r="AJ27" s="40"/>
      <c r="AK27" s="40"/>
      <c r="AL27" s="41"/>
      <c r="AM27" s="112"/>
      <c r="AN27" s="182">
        <f t="shared" si="5"/>
        <v>28</v>
      </c>
      <c r="AO27" s="182">
        <f>SUM(U27,AM27)</f>
        <v>1</v>
      </c>
      <c r="AP27" s="64"/>
    </row>
    <row r="28" spans="1:42" x14ac:dyDescent="0.2">
      <c r="A28" s="121">
        <v>8</v>
      </c>
      <c r="B28" s="53" t="s">
        <v>20</v>
      </c>
      <c r="C28" s="200" t="s">
        <v>69</v>
      </c>
      <c r="D28" s="262">
        <v>40</v>
      </c>
      <c r="E28" s="59"/>
      <c r="F28" s="60"/>
      <c r="G28" s="60"/>
      <c r="H28" s="60"/>
      <c r="I28" s="60"/>
      <c r="J28" s="60"/>
      <c r="K28" s="60">
        <v>40</v>
      </c>
      <c r="L28" s="60"/>
      <c r="M28" s="60"/>
      <c r="N28" s="60"/>
      <c r="O28" s="60"/>
      <c r="P28" s="60"/>
      <c r="Q28" s="60">
        <v>20</v>
      </c>
      <c r="R28" s="60">
        <f t="shared" si="3"/>
        <v>80</v>
      </c>
      <c r="S28" s="60">
        <f t="shared" si="4"/>
        <v>100</v>
      </c>
      <c r="T28" s="48" t="s">
        <v>157</v>
      </c>
      <c r="U28" s="61">
        <v>4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/>
      <c r="AK28" s="40"/>
      <c r="AL28" s="41"/>
      <c r="AM28" s="112"/>
      <c r="AN28" s="182">
        <f t="shared" si="5"/>
        <v>100</v>
      </c>
      <c r="AO28" s="182">
        <f t="shared" si="6"/>
        <v>4</v>
      </c>
      <c r="AP28" s="64"/>
    </row>
    <row r="29" spans="1:42" x14ac:dyDescent="0.2">
      <c r="A29" s="121">
        <v>9</v>
      </c>
      <c r="B29" s="53" t="s">
        <v>20</v>
      </c>
      <c r="C29" s="200" t="s">
        <v>63</v>
      </c>
      <c r="D29" s="262"/>
      <c r="E29" s="59">
        <v>1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>
        <v>10</v>
      </c>
      <c r="R29" s="60">
        <f t="shared" ref="R29:R30" si="8">D29+E29+F29+G29+H29+I29+J29+K29+L29+M29+O29</f>
        <v>1</v>
      </c>
      <c r="S29" s="60">
        <f t="shared" ref="S29:S30" si="9">SUM(D29:Q29)</f>
        <v>11</v>
      </c>
      <c r="T29" s="48" t="s">
        <v>156</v>
      </c>
      <c r="U29" s="61">
        <v>0.5</v>
      </c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/>
      <c r="AI29" s="40"/>
      <c r="AJ29" s="40"/>
      <c r="AK29" s="40"/>
      <c r="AL29" s="41"/>
      <c r="AM29" s="112"/>
      <c r="AN29" s="182">
        <f t="shared" ref="AN29:AN30" si="10">S29+AK29</f>
        <v>11</v>
      </c>
      <c r="AO29" s="182">
        <f t="shared" ref="AO29:AO30" si="11">SUM(U29,AM29)</f>
        <v>0.5</v>
      </c>
      <c r="AP29" s="64"/>
    </row>
    <row r="30" spans="1:42" ht="13.5" thickBot="1" x14ac:dyDescent="0.25">
      <c r="A30" s="241">
        <v>10</v>
      </c>
      <c r="B30" s="140" t="s">
        <v>20</v>
      </c>
      <c r="C30" s="242" t="s">
        <v>70</v>
      </c>
      <c r="D30" s="263"/>
      <c r="E30" s="264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>
        <f t="shared" si="8"/>
        <v>0</v>
      </c>
      <c r="S30" s="265">
        <f t="shared" si="9"/>
        <v>0</v>
      </c>
      <c r="T30" s="266" t="s">
        <v>157</v>
      </c>
      <c r="U30" s="267">
        <v>5</v>
      </c>
      <c r="V30" s="106"/>
      <c r="W30" s="106"/>
      <c r="X30" s="106"/>
      <c r="Y30" s="106"/>
      <c r="Z30" s="106"/>
      <c r="AA30" s="106"/>
      <c r="AB30" s="106"/>
      <c r="AC30" s="106"/>
      <c r="AD30" s="107"/>
      <c r="AE30" s="107"/>
      <c r="AF30" s="107"/>
      <c r="AG30" s="107"/>
      <c r="AH30" s="107"/>
      <c r="AI30" s="107"/>
      <c r="AJ30" s="107"/>
      <c r="AK30" s="107"/>
      <c r="AL30" s="108"/>
      <c r="AM30" s="113"/>
      <c r="AN30" s="234">
        <f t="shared" si="10"/>
        <v>0</v>
      </c>
      <c r="AO30" s="234">
        <f t="shared" si="11"/>
        <v>5</v>
      </c>
      <c r="AP30" s="64"/>
    </row>
    <row r="31" spans="1:42" ht="13.5" thickBot="1" x14ac:dyDescent="0.25">
      <c r="A31" s="306" t="s">
        <v>155</v>
      </c>
      <c r="B31" s="307"/>
      <c r="C31" s="308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5"/>
      <c r="AP31" s="64"/>
    </row>
    <row r="32" spans="1:42" ht="25.5" x14ac:dyDescent="0.2">
      <c r="A32" s="121">
        <v>11</v>
      </c>
      <c r="B32" s="53" t="s">
        <v>20</v>
      </c>
      <c r="C32" s="200" t="s">
        <v>124</v>
      </c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>
        <v>80</v>
      </c>
      <c r="Q32" s="184"/>
      <c r="R32" s="184">
        <f t="shared" ref="R32:R33" si="12">D32+E32+F32+G32+H32+I32+J32+K32+L32+M32+O32</f>
        <v>0</v>
      </c>
      <c r="S32" s="184">
        <f t="shared" ref="S32:S33" si="13">SUM(D32:Q32)</f>
        <v>80</v>
      </c>
      <c r="T32" s="136" t="s">
        <v>156</v>
      </c>
      <c r="U32" s="185">
        <v>3</v>
      </c>
      <c r="V32" s="98"/>
      <c r="W32" s="98"/>
      <c r="X32" s="98"/>
      <c r="Y32" s="98"/>
      <c r="Z32" s="98"/>
      <c r="AA32" s="98"/>
      <c r="AB32" s="98"/>
      <c r="AC32" s="98"/>
      <c r="AD32" s="99"/>
      <c r="AE32" s="99"/>
      <c r="AF32" s="99"/>
      <c r="AG32" s="99"/>
      <c r="AH32" s="99"/>
      <c r="AI32" s="100"/>
      <c r="AJ32" s="99"/>
      <c r="AK32" s="99"/>
      <c r="AL32" s="100"/>
      <c r="AM32" s="111"/>
      <c r="AN32" s="240">
        <f t="shared" ref="AN32:AN33" si="14">S32+AK32</f>
        <v>80</v>
      </c>
      <c r="AO32" s="240">
        <f t="shared" ref="AO32:AO33" si="15">SUM(U32,AM32)</f>
        <v>3</v>
      </c>
      <c r="AP32" s="64"/>
    </row>
    <row r="33" spans="1:42" ht="13.5" thickBot="1" x14ac:dyDescent="0.25">
      <c r="A33" s="121">
        <v>12</v>
      </c>
      <c r="B33" s="53" t="s">
        <v>20</v>
      </c>
      <c r="C33" s="200" t="s">
        <v>125</v>
      </c>
      <c r="D33" s="190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>
        <v>40</v>
      </c>
      <c r="Q33" s="191"/>
      <c r="R33" s="191">
        <f t="shared" si="12"/>
        <v>0</v>
      </c>
      <c r="S33" s="191">
        <f t="shared" si="13"/>
        <v>40</v>
      </c>
      <c r="T33" s="142" t="s">
        <v>156</v>
      </c>
      <c r="U33" s="192">
        <v>2</v>
      </c>
      <c r="V33" s="106"/>
      <c r="W33" s="106"/>
      <c r="X33" s="106"/>
      <c r="Y33" s="106"/>
      <c r="Z33" s="106"/>
      <c r="AA33" s="106"/>
      <c r="AB33" s="106"/>
      <c r="AC33" s="106"/>
      <c r="AD33" s="107"/>
      <c r="AE33" s="107"/>
      <c r="AF33" s="107"/>
      <c r="AG33" s="107"/>
      <c r="AH33" s="107"/>
      <c r="AI33" s="107"/>
      <c r="AJ33" s="107"/>
      <c r="AK33" s="107"/>
      <c r="AL33" s="108"/>
      <c r="AM33" s="113"/>
      <c r="AN33" s="234">
        <f t="shared" si="14"/>
        <v>40</v>
      </c>
      <c r="AO33" s="234">
        <f t="shared" si="15"/>
        <v>2</v>
      </c>
      <c r="AP33" s="64"/>
    </row>
    <row r="34" spans="1:42" ht="13.5" thickBot="1" x14ac:dyDescent="0.25">
      <c r="A34" s="300" t="s">
        <v>2</v>
      </c>
      <c r="B34" s="301"/>
      <c r="C34" s="302"/>
      <c r="D34" s="72">
        <f>SUM(D19:D33)</f>
        <v>150</v>
      </c>
      <c r="E34" s="73">
        <f>SUM(E21:E33)</f>
        <v>1</v>
      </c>
      <c r="F34" s="73">
        <f>SUM(F19:F33)</f>
        <v>63</v>
      </c>
      <c r="G34" s="73">
        <f t="shared" ref="G34:P34" si="16">SUM(G21:G33)</f>
        <v>0</v>
      </c>
      <c r="H34" s="73">
        <f t="shared" si="16"/>
        <v>0</v>
      </c>
      <c r="I34" s="73">
        <f t="shared" si="16"/>
        <v>0</v>
      </c>
      <c r="J34" s="73">
        <f t="shared" si="16"/>
        <v>0</v>
      </c>
      <c r="K34" s="73">
        <f t="shared" si="16"/>
        <v>120</v>
      </c>
      <c r="L34" s="73">
        <f t="shared" si="16"/>
        <v>0</v>
      </c>
      <c r="M34" s="73">
        <f t="shared" si="16"/>
        <v>0</v>
      </c>
      <c r="N34" s="73">
        <f t="shared" si="16"/>
        <v>0</v>
      </c>
      <c r="O34" s="73">
        <f t="shared" si="16"/>
        <v>0</v>
      </c>
      <c r="P34" s="73">
        <f t="shared" si="16"/>
        <v>120</v>
      </c>
      <c r="Q34" s="73">
        <f>SUM(Q19:Q33)</f>
        <v>100</v>
      </c>
      <c r="R34" s="73">
        <f>SUM(R19:R33)</f>
        <v>334</v>
      </c>
      <c r="S34" s="73">
        <f>SUM(S19:S33)</f>
        <v>554</v>
      </c>
      <c r="T34" s="73">
        <f>SUM(T21:T33)</f>
        <v>0</v>
      </c>
      <c r="U34" s="74">
        <f>SUM(U19:U33)</f>
        <v>26.5</v>
      </c>
      <c r="V34" s="72">
        <f t="shared" ref="V34:AM34" si="17">SUM(V21:V33)</f>
        <v>0</v>
      </c>
      <c r="W34" s="73">
        <f t="shared" si="17"/>
        <v>0</v>
      </c>
      <c r="X34" s="73">
        <f t="shared" si="17"/>
        <v>0</v>
      </c>
      <c r="Y34" s="73">
        <f t="shared" si="17"/>
        <v>0</v>
      </c>
      <c r="Z34" s="73">
        <f t="shared" si="17"/>
        <v>0</v>
      </c>
      <c r="AA34" s="73">
        <f t="shared" si="17"/>
        <v>0</v>
      </c>
      <c r="AB34" s="73">
        <f t="shared" si="17"/>
        <v>0</v>
      </c>
      <c r="AC34" s="73">
        <f t="shared" si="17"/>
        <v>0</v>
      </c>
      <c r="AD34" s="73">
        <f t="shared" si="17"/>
        <v>0</v>
      </c>
      <c r="AE34" s="73">
        <f t="shared" si="17"/>
        <v>0</v>
      </c>
      <c r="AF34" s="73">
        <f t="shared" si="17"/>
        <v>0</v>
      </c>
      <c r="AG34" s="73">
        <f t="shared" si="17"/>
        <v>0</v>
      </c>
      <c r="AH34" s="73">
        <f t="shared" si="17"/>
        <v>0</v>
      </c>
      <c r="AI34" s="73">
        <f t="shared" si="17"/>
        <v>0</v>
      </c>
      <c r="AJ34" s="73">
        <f t="shared" si="17"/>
        <v>0</v>
      </c>
      <c r="AK34" s="73">
        <f t="shared" si="17"/>
        <v>0</v>
      </c>
      <c r="AL34" s="73">
        <f t="shared" si="17"/>
        <v>0</v>
      </c>
      <c r="AM34" s="181">
        <f t="shared" si="17"/>
        <v>0</v>
      </c>
      <c r="AN34" s="245">
        <f>SUM(AN19:AN33)</f>
        <v>554</v>
      </c>
      <c r="AO34" s="246">
        <f>SUM(AO19:AO33)</f>
        <v>26.5</v>
      </c>
    </row>
    <row r="35" spans="1:42" x14ac:dyDescent="0.2">
      <c r="A35" s="30"/>
      <c r="B35" s="54"/>
      <c r="C35" s="88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1"/>
      <c r="AN35" s="30"/>
      <c r="AO35" s="30"/>
    </row>
    <row r="36" spans="1:42" x14ac:dyDescent="0.2">
      <c r="A36" s="30"/>
      <c r="B36" s="54"/>
      <c r="C36" s="8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30"/>
      <c r="AO36" s="30"/>
    </row>
    <row r="37" spans="1:42" x14ac:dyDescent="0.2">
      <c r="A37" s="30"/>
      <c r="B37" s="54"/>
      <c r="C37" s="88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/>
      <c r="AN37" s="30"/>
      <c r="AO37" s="30"/>
    </row>
    <row r="38" spans="1:42" x14ac:dyDescent="0.2">
      <c r="A38" s="30"/>
      <c r="B38" s="54"/>
      <c r="C38" s="66">
        <v>45077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64" t="s">
        <v>132</v>
      </c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75" t="s">
        <v>159</v>
      </c>
      <c r="AG38" s="276"/>
      <c r="AH38" s="276"/>
      <c r="AI38" s="276"/>
      <c r="AJ38" s="276"/>
      <c r="AK38" s="276"/>
      <c r="AL38" s="276"/>
      <c r="AM38" s="31"/>
      <c r="AN38" s="30"/>
      <c r="AO38" s="30"/>
    </row>
    <row r="39" spans="1:42" x14ac:dyDescent="0.2">
      <c r="A39" s="30"/>
      <c r="B39" s="54"/>
      <c r="C39" s="45" t="s">
        <v>5</v>
      </c>
      <c r="D39" s="30"/>
      <c r="E39" s="30"/>
      <c r="F39" s="30"/>
      <c r="G39" s="30"/>
      <c r="H39" s="30"/>
      <c r="I39" s="30"/>
      <c r="J39" s="30"/>
      <c r="K39" s="30"/>
      <c r="L39" s="30"/>
      <c r="M39" s="46"/>
      <c r="N39" s="30"/>
      <c r="O39" s="321" t="s">
        <v>133</v>
      </c>
      <c r="P39" s="321"/>
      <c r="Q39" s="321"/>
      <c r="R39" s="321"/>
      <c r="S39" s="321"/>
      <c r="T39" s="321"/>
      <c r="U39" s="321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90" t="s">
        <v>3</v>
      </c>
      <c r="AG39" s="290"/>
      <c r="AH39" s="290"/>
      <c r="AI39" s="290"/>
      <c r="AJ39" s="290"/>
      <c r="AK39" s="290"/>
      <c r="AL39" s="290"/>
      <c r="AM39" s="31"/>
      <c r="AN39" s="30"/>
      <c r="AO39" s="30"/>
    </row>
    <row r="40" spans="1:42" x14ac:dyDescent="0.2">
      <c r="A40" s="30"/>
      <c r="B40" s="54"/>
      <c r="C40" s="88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1"/>
      <c r="AN40" s="30"/>
      <c r="AO40" s="30"/>
    </row>
    <row r="41" spans="1:42" x14ac:dyDescent="0.2">
      <c r="A41" s="30"/>
      <c r="B41" s="54"/>
      <c r="C41" s="8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1"/>
      <c r="AN41" s="30"/>
      <c r="AO41" s="30"/>
    </row>
    <row r="42" spans="1:42" x14ac:dyDescent="0.2">
      <c r="A42" s="30"/>
      <c r="B42" s="54"/>
      <c r="C42" s="8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1"/>
      <c r="AN42" s="30"/>
      <c r="AO42" s="30"/>
    </row>
    <row r="43" spans="1:42" x14ac:dyDescent="0.2">
      <c r="A43" s="30"/>
      <c r="B43" s="54"/>
      <c r="C43" s="8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  <c r="AN43" s="30"/>
      <c r="AO43" s="30"/>
    </row>
    <row r="44" spans="1:42" x14ac:dyDescent="0.2">
      <c r="A44" s="30"/>
      <c r="B44" s="54"/>
      <c r="C44" s="8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30"/>
      <c r="AO44" s="30"/>
    </row>
  </sheetData>
  <mergeCells count="22">
    <mergeCell ref="AF38:AL38"/>
    <mergeCell ref="AF39:AL39"/>
    <mergeCell ref="O39:U39"/>
    <mergeCell ref="B16:B17"/>
    <mergeCell ref="A34:C34"/>
    <mergeCell ref="A18:C18"/>
    <mergeCell ref="D18:AO18"/>
    <mergeCell ref="A20:C20"/>
    <mergeCell ref="D20:AO20"/>
    <mergeCell ref="A25:C25"/>
    <mergeCell ref="D25:AO25"/>
    <mergeCell ref="A31:C31"/>
    <mergeCell ref="D31:AO3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5 D34:AO34 D31 D26:AO26 D21:S24 U21:AO24 D27:S27 U27:AO27 D28:AO28">
    <cfRule type="cellIs" dxfId="14" priority="15" stopIfTrue="1" operator="equal">
      <formula>0</formula>
    </cfRule>
  </conditionalFormatting>
  <conditionalFormatting sqref="D19:AO19 D20">
    <cfRule type="cellIs" dxfId="13" priority="14" stopIfTrue="1" operator="equal">
      <formula>0</formula>
    </cfRule>
  </conditionalFormatting>
  <conditionalFormatting sqref="D29:S29 U29:AO29">
    <cfRule type="cellIs" dxfId="12" priority="13" stopIfTrue="1" operator="equal">
      <formula>0</formula>
    </cfRule>
  </conditionalFormatting>
  <conditionalFormatting sqref="D30:S30 U30:AO30">
    <cfRule type="cellIs" dxfId="11" priority="12" stopIfTrue="1" operator="equal">
      <formula>0</formula>
    </cfRule>
  </conditionalFormatting>
  <conditionalFormatting sqref="D32:S32 U32:AO32">
    <cfRule type="cellIs" dxfId="10" priority="11" stopIfTrue="1" operator="equal">
      <formula>0</formula>
    </cfRule>
  </conditionalFormatting>
  <conditionalFormatting sqref="D33:S33 U33:AO33">
    <cfRule type="cellIs" dxfId="9" priority="10" stopIfTrue="1" operator="equal">
      <formula>0</formula>
    </cfRule>
  </conditionalFormatting>
  <conditionalFormatting sqref="T21">
    <cfRule type="cellIs" dxfId="8" priority="9" stopIfTrue="1" operator="equal">
      <formula>0</formula>
    </cfRule>
  </conditionalFormatting>
  <conditionalFormatting sqref="T22">
    <cfRule type="cellIs" dxfId="7" priority="8" stopIfTrue="1" operator="equal">
      <formula>0</formula>
    </cfRule>
  </conditionalFormatting>
  <conditionalFormatting sqref="T23">
    <cfRule type="cellIs" dxfId="6" priority="7" stopIfTrue="1" operator="equal">
      <formula>0</formula>
    </cfRule>
  </conditionalFormatting>
  <conditionalFormatting sqref="T24">
    <cfRule type="cellIs" dxfId="5" priority="6" stopIfTrue="1" operator="equal">
      <formula>0</formula>
    </cfRule>
  </conditionalFormatting>
  <conditionalFormatting sqref="T27">
    <cfRule type="cellIs" dxfId="4" priority="5" stopIfTrue="1" operator="equal">
      <formula>0</formula>
    </cfRule>
  </conditionalFormatting>
  <conditionalFormatting sqref="T29">
    <cfRule type="cellIs" dxfId="3" priority="4" stopIfTrue="1" operator="equal">
      <formula>0</formula>
    </cfRule>
  </conditionalFormatting>
  <conditionalFormatting sqref="T32">
    <cfRule type="cellIs" dxfId="2" priority="3" stopIfTrue="1" operator="equal">
      <formula>0</formula>
    </cfRule>
  </conditionalFormatting>
  <conditionalFormatting sqref="T33">
    <cfRule type="cellIs" dxfId="1" priority="2" stopIfTrue="1" operator="equal">
      <formula>0</formula>
    </cfRule>
  </conditionalFormatting>
  <conditionalFormatting sqref="T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2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5"/>
  <sheetViews>
    <sheetView workbookViewId="0">
      <selection activeCell="J6" sqref="J6"/>
    </sheetView>
  </sheetViews>
  <sheetFormatPr defaultColWidth="8.7109375" defaultRowHeight="12.75" x14ac:dyDescent="0.2"/>
  <cols>
    <col min="1" max="1" width="8.7109375" customWidth="1"/>
    <col min="2" max="2" width="29.42578125" bestFit="1" customWidth="1"/>
    <col min="3" max="8" width="8.7109375" customWidth="1"/>
    <col min="9" max="9" width="51.42578125" bestFit="1" customWidth="1"/>
  </cols>
  <sheetData>
    <row r="2" spans="1:19" x14ac:dyDescent="0.2">
      <c r="A2" s="16"/>
      <c r="B2" s="16"/>
      <c r="L2" s="28" t="s">
        <v>72</v>
      </c>
      <c r="M2" s="28" t="s">
        <v>72</v>
      </c>
      <c r="N2" s="28" t="s">
        <v>77</v>
      </c>
      <c r="O2" s="28" t="s">
        <v>77</v>
      </c>
      <c r="P2" s="28" t="s">
        <v>78</v>
      </c>
      <c r="Q2" s="28" t="s">
        <v>78</v>
      </c>
      <c r="R2" s="28" t="s">
        <v>79</v>
      </c>
      <c r="S2" s="28" t="s">
        <v>79</v>
      </c>
    </row>
    <row r="3" spans="1:19" x14ac:dyDescent="0.2">
      <c r="A3" s="16"/>
      <c r="B3" s="16"/>
      <c r="J3" s="23" t="s">
        <v>106</v>
      </c>
      <c r="K3" s="23" t="s">
        <v>107</v>
      </c>
      <c r="L3" s="29" t="s">
        <v>108</v>
      </c>
      <c r="M3" s="29" t="s">
        <v>109</v>
      </c>
      <c r="N3" s="29" t="s">
        <v>108</v>
      </c>
      <c r="O3" s="29" t="s">
        <v>109</v>
      </c>
      <c r="P3" s="29" t="s">
        <v>108</v>
      </c>
      <c r="Q3" s="29" t="s">
        <v>109</v>
      </c>
      <c r="R3" s="29" t="s">
        <v>108</v>
      </c>
      <c r="S3" s="29" t="s">
        <v>109</v>
      </c>
    </row>
    <row r="4" spans="1:19" x14ac:dyDescent="0.2">
      <c r="A4" s="18" t="s">
        <v>72</v>
      </c>
      <c r="B4" s="18" t="s">
        <v>73</v>
      </c>
      <c r="C4">
        <f>'I ROK'!D40+'I ROK'!E40+'I ROK'!Q40+'I ROK'!V40+'I ROK'!W40+'I ROK'!AI40</f>
        <v>850</v>
      </c>
      <c r="I4" s="25" t="s">
        <v>100</v>
      </c>
      <c r="J4" t="e">
        <f>L4+N4+P4+R4</f>
        <v>#REF!</v>
      </c>
      <c r="K4" t="e">
        <f>M4+O4+Q4+S4</f>
        <v>#REF!</v>
      </c>
      <c r="L4" t="e">
        <f>SUM('I ROK'!#REF!)+'I ROK'!#REF!+'I ROK'!#REF!+SUM('I ROK'!#REF!)+'I ROK'!#REF!+'I ROK'!#REF!</f>
        <v>#REF!</v>
      </c>
      <c r="M4" t="e">
        <f>'I ROK'!#REF!+'I ROK'!#REF!</f>
        <v>#REF!</v>
      </c>
      <c r="N4" t="e">
        <f>SUM('II ROK'!#REF!)+'II ROK'!#REF!+'II ROK'!#REF!+SUM('II ROK'!#REF!)+'II ROK'!#REF!+'II ROK'!#REF!</f>
        <v>#REF!</v>
      </c>
      <c r="O4" t="e">
        <f>'II ROK'!#REF!+'II ROK'!#REF!</f>
        <v>#REF!</v>
      </c>
      <c r="P4" t="e">
        <f>SUM('III ROK'!#REF!)+'III ROK'!#REF!+'III ROK'!#REF!+SUM('III ROK'!#REF!)+'III ROK'!#REF!+'III ROK'!#REF!</f>
        <v>#REF!</v>
      </c>
      <c r="Q4" t="e">
        <f>'III ROK'!#REF!+'III ROK'!#REF!</f>
        <v>#REF!</v>
      </c>
      <c r="R4" t="e">
        <f>SUM('IV ROK'!#REF!)+'IV ROK'!#REF!+'IV ROK'!#REF!+SUM('IV ROK'!#REF!)+'IV ROK'!#REF!+'IV ROK'!#REF!</f>
        <v>#REF!</v>
      </c>
      <c r="S4" t="e">
        <f>'IV ROK'!#REF!+'IV ROK'!#REF!</f>
        <v>#REF!</v>
      </c>
    </row>
    <row r="5" spans="1:19" x14ac:dyDescent="0.2">
      <c r="A5" s="16"/>
      <c r="B5" s="18" t="s">
        <v>74</v>
      </c>
      <c r="C5">
        <f>'I ROK'!M40+'I ROK'!AE40</f>
        <v>0</v>
      </c>
      <c r="I5" s="26" t="s">
        <v>101</v>
      </c>
      <c r="J5" t="e">
        <f>L5+N5+P5+R5</f>
        <v>#REF!</v>
      </c>
      <c r="K5" t="e">
        <f>M5+O5+Q5+S5</f>
        <v>#REF!</v>
      </c>
      <c r="L5" t="e">
        <f>SUM('I ROK'!#REF!)+'I ROK'!#REF!+'I ROK'!#REF!+SUM('I ROK'!#REF!)+'I ROK'!#REF!+'I ROK'!#REF!</f>
        <v>#REF!</v>
      </c>
      <c r="M5" t="e">
        <f>'I ROK'!#REF!+'I ROK'!#REF!</f>
        <v>#REF!</v>
      </c>
      <c r="N5" t="e">
        <f>SUM('II ROK'!#REF!)+'II ROK'!#REF!+'II ROK'!#REF!+SUM('II ROK'!#REF!)+'II ROK'!#REF!+'II ROK'!#REF!</f>
        <v>#REF!</v>
      </c>
      <c r="O5" t="e">
        <f>'II ROK'!#REF!+'II ROK'!#REF!</f>
        <v>#REF!</v>
      </c>
      <c r="P5" t="e">
        <f>SUM('III ROK'!#REF!)+'III ROK'!#REF!+'III ROK'!#REF!+SUM('III ROK'!#REF!)+'III ROK'!#REF!+'III ROK'!#REF!</f>
        <v>#REF!</v>
      </c>
      <c r="Q5" t="e">
        <f>'III ROK'!#REF!+'III ROK'!#REF!</f>
        <v>#REF!</v>
      </c>
      <c r="R5" t="e">
        <f>SUM('IV ROK'!#REF!)+'IV ROK'!#REF!+'IV ROK'!#REF!+SUM('IV ROK'!#REF!)+'IV ROK'!#REF!+'IV ROK'!#REF!</f>
        <v>#REF!</v>
      </c>
      <c r="S5" t="e">
        <f>'IV ROK'!#REF!+'IV ROK'!#REF!</f>
        <v>#REF!</v>
      </c>
    </row>
    <row r="6" spans="1:19" x14ac:dyDescent="0.2">
      <c r="A6" s="16"/>
      <c r="B6" s="16" t="s">
        <v>75</v>
      </c>
      <c r="C6">
        <f>SUM('I ROK'!F40:L40)+'I ROK'!P40+SUM('I ROK'!X40:AD40)+'I ROK'!AH40</f>
        <v>500</v>
      </c>
      <c r="I6" s="15" t="s">
        <v>102</v>
      </c>
      <c r="J6" t="e">
        <f>L6+N6+P6+R6</f>
        <v>#REF!</v>
      </c>
      <c r="K6" t="e">
        <f>M6+O6+Q6+S6-18</f>
        <v>#REF!</v>
      </c>
      <c r="L6" t="e">
        <f>SUM('I ROK'!#REF!)+'I ROK'!#REF!+'I ROK'!#REF!+SUM('I ROK'!#REF!)+'I ROK'!#REF!+'I ROK'!#REF!</f>
        <v>#REF!</v>
      </c>
      <c r="M6" t="e">
        <f>'I ROK'!#REF!+'I ROK'!#REF!</f>
        <v>#REF!</v>
      </c>
      <c r="N6" t="e">
        <f>SUM('II ROK'!#REF!)+'II ROK'!#REF!+'II ROK'!#REF!+SUM('II ROK'!#REF!)+'II ROK'!#REF!+'II ROK'!#REF!</f>
        <v>#REF!</v>
      </c>
      <c r="O6" t="e">
        <f>'II ROK'!#REF!+'II ROK'!#REF!</f>
        <v>#REF!</v>
      </c>
      <c r="P6" t="e">
        <f>SUM('III ROK'!#REF!)+'III ROK'!#REF!+'III ROK'!#REF!+SUM('III ROK'!#REF!)+'III ROK'!#REF!+'III ROK'!#REF!</f>
        <v>#REF!</v>
      </c>
      <c r="Q6" t="e">
        <f>'III ROK'!#REF!+'III ROK'!#REF!</f>
        <v>#REF!</v>
      </c>
      <c r="R6" t="e">
        <f>SUM('IV ROK'!#REF!)+'IV ROK'!#REF!+'IV ROK'!#REF!+SUM('IV ROK'!#REF!)+'IV ROK'!#REF!+'IV ROK'!#REF!</f>
        <v>#REF!</v>
      </c>
      <c r="S6" t="e">
        <f>'IV ROK'!#REF!+'IV ROK'!#REF!</f>
        <v>#REF!</v>
      </c>
    </row>
    <row r="7" spans="1:19" x14ac:dyDescent="0.2">
      <c r="A7" s="16"/>
      <c r="B7" s="19" t="s">
        <v>76</v>
      </c>
      <c r="C7">
        <f>'I ROK'!O40+'I ROK'!AG40</f>
        <v>0</v>
      </c>
      <c r="I7" s="27" t="s">
        <v>103</v>
      </c>
      <c r="J7" t="e">
        <f>L7+N7+P7+R7</f>
        <v>#REF!</v>
      </c>
      <c r="K7" t="e">
        <f>M7+O7+Q7+S7-33-36</f>
        <v>#REF!</v>
      </c>
      <c r="L7" t="e">
        <f>SUM('I ROK'!#REF!)+'I ROK'!#REF!+'I ROK'!#REF!+SUM('I ROK'!#REF!)+'I ROK'!#REF!+'I ROK'!#REF!</f>
        <v>#REF!</v>
      </c>
      <c r="M7" t="e">
        <f>'I ROK'!#REF!+'I ROK'!#REF!</f>
        <v>#REF!</v>
      </c>
      <c r="N7" t="e">
        <f>SUM('II ROK'!#REF!)+'II ROK'!#REF!+'II ROK'!#REF!+SUM('II ROK'!#REF!)+'II ROK'!#REF!+'II ROK'!#REF!</f>
        <v>#REF!</v>
      </c>
      <c r="O7" t="e">
        <f>'II ROK'!#REF!+'II ROK'!#REF!</f>
        <v>#REF!</v>
      </c>
      <c r="P7" t="e">
        <f>SUM('III ROK'!#REF!)+'III ROK'!#REF!+'III ROK'!#REF!+SUM('III ROK'!#REF!)+'III ROK'!#REF!+'III ROK'!#REF!</f>
        <v>#REF!</v>
      </c>
      <c r="Q7" t="e">
        <f>'III ROK'!#REF!+'III ROK'!#REF!</f>
        <v>#REF!</v>
      </c>
      <c r="R7" t="e">
        <f>SUM('IV ROK'!#REF!)+'IV ROK'!#REF!+'IV ROK'!#REF!+SUM('IV ROK'!#REF!)+'IV ROK'!#REF!+'IV ROK'!#REF!</f>
        <v>#REF!</v>
      </c>
      <c r="S7" t="e">
        <f>'IV ROK'!#REF!+'IV ROK'!#REF!</f>
        <v>#REF!</v>
      </c>
    </row>
    <row r="8" spans="1:19" x14ac:dyDescent="0.2">
      <c r="A8" s="18" t="s">
        <v>77</v>
      </c>
      <c r="B8" s="18" t="s">
        <v>73</v>
      </c>
      <c r="C8">
        <f>'II ROK'!D34+'II ROK'!E34+'II ROK'!Q34+'II ROK'!V34+'II ROK'!W34+'II ROK'!AI34</f>
        <v>430</v>
      </c>
      <c r="I8" s="27" t="s">
        <v>104</v>
      </c>
      <c r="J8" t="e">
        <f>L8+N8+P8+R8</f>
        <v>#REF!</v>
      </c>
      <c r="L8" t="e">
        <f>SUM('I ROK'!#REF!)+SUM('I ROK'!#REF!)</f>
        <v>#REF!</v>
      </c>
      <c r="N8" t="e">
        <f>SUM('II ROK'!#REF!)+SUM('II ROK'!#REF!)</f>
        <v>#REF!</v>
      </c>
      <c r="P8" t="e">
        <f>SUM('III ROK'!#REF!)+SUM('III ROK'!#REF!)</f>
        <v>#REF!</v>
      </c>
      <c r="R8" t="e">
        <f>SUM('IV ROK'!#REF!)+SUM('IV ROK'!#REF!)</f>
        <v>#REF!</v>
      </c>
    </row>
    <row r="9" spans="1:19" x14ac:dyDescent="0.2">
      <c r="A9" s="16"/>
      <c r="B9" s="18" t="s">
        <v>74</v>
      </c>
      <c r="C9">
        <f>'II ROK'!M34+'II ROK'!AE34</f>
        <v>60</v>
      </c>
      <c r="I9" s="27" t="s">
        <v>105</v>
      </c>
      <c r="J9" t="e">
        <f>L9+N9+P9+R9</f>
        <v>#REF!</v>
      </c>
      <c r="L9" t="e">
        <f>SUM('I ROK'!#REF!)+SUM('I ROK'!#REF!)</f>
        <v>#REF!</v>
      </c>
      <c r="N9" t="e">
        <f>SUM('II ROK'!#REF!)+SUM('II ROK'!#REF!)</f>
        <v>#REF!</v>
      </c>
      <c r="P9" t="e">
        <f>SUM('III ROK'!#REF!)+SUM('III ROK'!#REF!)</f>
        <v>#REF!</v>
      </c>
      <c r="R9" t="e">
        <f>SUM('IV ROK'!#REF!)+SUM('IV ROK'!#REF!)</f>
        <v>#REF!</v>
      </c>
    </row>
    <row r="10" spans="1:19" x14ac:dyDescent="0.2">
      <c r="A10" s="16"/>
      <c r="B10" s="16" t="s">
        <v>75</v>
      </c>
      <c r="C10">
        <f>SUM('II ROK'!F34:L34)+'II ROK'!P34+SUM('II ROK'!X34:AD34)+'II ROK'!AH34</f>
        <v>1090</v>
      </c>
    </row>
    <row r="11" spans="1:19" x14ac:dyDescent="0.2">
      <c r="A11" s="16"/>
      <c r="B11" s="19" t="s">
        <v>76</v>
      </c>
      <c r="C11">
        <f>'II ROK'!O34+'II ROK'!AG34</f>
        <v>0</v>
      </c>
      <c r="J11" s="68" t="s">
        <v>117</v>
      </c>
      <c r="K11" s="27"/>
    </row>
    <row r="12" spans="1:19" x14ac:dyDescent="0.2">
      <c r="A12" s="18" t="s">
        <v>78</v>
      </c>
      <c r="B12" s="18" t="s">
        <v>73</v>
      </c>
      <c r="C12">
        <f>'III ROK'!D35+'III ROK'!E35+'III ROK'!Q35+'III ROK'!V35+'III ROK'!W35+'III ROK'!AI35</f>
        <v>376</v>
      </c>
      <c r="J12" t="e">
        <f>SUM(J4:J9)</f>
        <v>#REF!</v>
      </c>
      <c r="K12" t="e">
        <f>M12+O12+Q12+S12</f>
        <v>#REF!</v>
      </c>
      <c r="M12" t="e">
        <f>SUM(M4:M7)</f>
        <v>#REF!</v>
      </c>
      <c r="O12" t="e">
        <f>SUM(O4:O7)</f>
        <v>#REF!</v>
      </c>
      <c r="Q12" t="e">
        <f>SUM(Q4:Q7)</f>
        <v>#REF!</v>
      </c>
      <c r="S12" t="e">
        <f>SUM(S4:S7)</f>
        <v>#REF!</v>
      </c>
    </row>
    <row r="13" spans="1:19" x14ac:dyDescent="0.2">
      <c r="A13" s="16"/>
      <c r="B13" s="18" t="s">
        <v>74</v>
      </c>
      <c r="C13">
        <f>'III ROK'!M35+'III ROK'!AE35</f>
        <v>60</v>
      </c>
    </row>
    <row r="14" spans="1:19" x14ac:dyDescent="0.2">
      <c r="A14" s="16"/>
      <c r="B14" s="16" t="s">
        <v>75</v>
      </c>
      <c r="C14">
        <f>SUM('III ROK'!F35:L35)+'III ROK'!P35+SUM('III ROK'!X35:AD35)+'III ROK'!AH35</f>
        <v>800</v>
      </c>
    </row>
    <row r="15" spans="1:19" x14ac:dyDescent="0.2">
      <c r="A15" s="16"/>
      <c r="B15" s="19" t="s">
        <v>76</v>
      </c>
      <c r="C15">
        <f>'III ROK'!O35+'III ROK'!AG35</f>
        <v>0</v>
      </c>
    </row>
    <row r="16" spans="1:19" x14ac:dyDescent="0.2">
      <c r="A16" s="18" t="s">
        <v>79</v>
      </c>
      <c r="B16" s="18" t="s">
        <v>73</v>
      </c>
      <c r="C16">
        <f>'IV ROK'!D34+'IV ROK'!E34+'IV ROK'!Q34+'IV ROK'!V34+'IV ROK'!W34+'IV ROK'!AI34</f>
        <v>251</v>
      </c>
    </row>
    <row r="17" spans="1:14" x14ac:dyDescent="0.2">
      <c r="A17" s="16"/>
      <c r="B17" s="18" t="s">
        <v>74</v>
      </c>
      <c r="C17">
        <f>'IV ROK'!M34+'IV ROK'!AE34</f>
        <v>0</v>
      </c>
    </row>
    <row r="18" spans="1:14" x14ac:dyDescent="0.2">
      <c r="A18" s="16"/>
      <c r="B18" s="16" t="s">
        <v>75</v>
      </c>
      <c r="C18">
        <f>SUM('IV ROK'!F34:L34)+'IV ROK'!P34+SUM('IV ROK'!X34:AD34)+'IV ROK'!AH34</f>
        <v>303</v>
      </c>
    </row>
    <row r="19" spans="1:14" x14ac:dyDescent="0.2">
      <c r="A19" s="16"/>
      <c r="B19" s="19" t="s">
        <v>76</v>
      </c>
      <c r="C19">
        <f>'IV ROK'!O34+'IV ROK'!AG34</f>
        <v>0</v>
      </c>
    </row>
    <row r="20" spans="1:14" x14ac:dyDescent="0.2">
      <c r="A20" s="17" t="s">
        <v>2</v>
      </c>
      <c r="B20" s="20" t="s">
        <v>80</v>
      </c>
      <c r="C20">
        <f>C4+C5+C8+C9+C12+C13+C16+C17</f>
        <v>2027</v>
      </c>
      <c r="E20" s="23" t="s">
        <v>97</v>
      </c>
    </row>
    <row r="21" spans="1:14" x14ac:dyDescent="0.2">
      <c r="A21" s="16"/>
      <c r="B21" s="18" t="s">
        <v>81</v>
      </c>
      <c r="C21">
        <f>C5+C9+C13+C17</f>
        <v>120</v>
      </c>
    </row>
    <row r="22" spans="1:14" x14ac:dyDescent="0.2">
      <c r="A22" s="16"/>
      <c r="B22" s="21" t="s">
        <v>82</v>
      </c>
      <c r="C22">
        <f>C6+C10+C14+C18</f>
        <v>2693</v>
      </c>
      <c r="E22" s="24">
        <f>C20/C23*100</f>
        <v>42.944915254237287</v>
      </c>
      <c r="F22" s="23" t="s">
        <v>98</v>
      </c>
    </row>
    <row r="23" spans="1:14" x14ac:dyDescent="0.2">
      <c r="A23" s="16"/>
      <c r="B23" s="18" t="s">
        <v>83</v>
      </c>
      <c r="C23">
        <f>C20+C22</f>
        <v>4720</v>
      </c>
      <c r="E23" s="24">
        <f>C22/C23*100</f>
        <v>57.055084745762706</v>
      </c>
      <c r="F23" s="23" t="s">
        <v>99</v>
      </c>
    </row>
    <row r="24" spans="1:14" x14ac:dyDescent="0.2">
      <c r="A24" s="16"/>
      <c r="B24" s="16" t="s">
        <v>76</v>
      </c>
      <c r="C24">
        <f>C7+C11+C15+C19</f>
        <v>0</v>
      </c>
    </row>
    <row r="27" spans="1:14" x14ac:dyDescent="0.2">
      <c r="A27" s="16"/>
      <c r="B27" s="18" t="s">
        <v>84</v>
      </c>
    </row>
    <row r="28" spans="1:14" x14ac:dyDescent="0.2">
      <c r="A28" s="16"/>
      <c r="B28" s="18" t="s">
        <v>85</v>
      </c>
    </row>
    <row r="29" spans="1:14" x14ac:dyDescent="0.2">
      <c r="A29" s="16"/>
      <c r="B29" s="18" t="s">
        <v>86</v>
      </c>
      <c r="N29">
        <f>'II ROK'!AN21-'II ROK'!K21-'II ROK'!P21-'II ROK'!AC21-'II ROK'!AH21</f>
        <v>40</v>
      </c>
    </row>
    <row r="30" spans="1:14" x14ac:dyDescent="0.2">
      <c r="N30">
        <f>'II ROK'!AN24-'II ROK'!K24-'II ROK'!P24-'II ROK'!AC24-'II ROK'!AH24</f>
        <v>45</v>
      </c>
    </row>
    <row r="32" spans="1:14" x14ac:dyDescent="0.2">
      <c r="A32" s="16"/>
      <c r="B32" s="18" t="s">
        <v>87</v>
      </c>
    </row>
    <row r="33" spans="2:12" x14ac:dyDescent="0.2">
      <c r="B33" s="18" t="s">
        <v>88</v>
      </c>
    </row>
    <row r="34" spans="2:12" x14ac:dyDescent="0.2">
      <c r="B34" s="18" t="s">
        <v>89</v>
      </c>
    </row>
    <row r="38" spans="2:12" x14ac:dyDescent="0.2">
      <c r="B38" s="22" t="s">
        <v>90</v>
      </c>
      <c r="C38" s="27" t="s">
        <v>127</v>
      </c>
      <c r="D38" s="27" t="s">
        <v>128</v>
      </c>
      <c r="E38" s="27" t="s">
        <v>129</v>
      </c>
      <c r="F38" s="27" t="s">
        <v>130</v>
      </c>
      <c r="G38" t="s">
        <v>111</v>
      </c>
      <c r="I38" t="s">
        <v>110</v>
      </c>
    </row>
    <row r="39" spans="2:12" x14ac:dyDescent="0.2">
      <c r="B39" s="16"/>
      <c r="L39" s="27" t="s">
        <v>112</v>
      </c>
    </row>
    <row r="40" spans="2:12" x14ac:dyDescent="0.2">
      <c r="B40" s="18" t="s">
        <v>91</v>
      </c>
      <c r="C40" t="e">
        <f>'I ROK'!#REF!+'I ROK'!#REF!</f>
        <v>#REF!</v>
      </c>
      <c r="D40" t="e">
        <f>'II ROK'!#REF!+'II ROK'!#REF!</f>
        <v>#REF!</v>
      </c>
      <c r="E40" t="e">
        <f>'III ROK'!#REF!+'III ROK'!#REF!</f>
        <v>#REF!</v>
      </c>
      <c r="F40" t="e">
        <f>'IV ROK'!#REF!+'IV ROK'!#REF!</f>
        <v>#REF!</v>
      </c>
      <c r="G40" t="e">
        <f>SUM(C40:F40)</f>
        <v>#REF!</v>
      </c>
      <c r="I40" t="e">
        <f>G40/J4*100</f>
        <v>#REF!</v>
      </c>
      <c r="L40" s="23" t="s">
        <v>113</v>
      </c>
    </row>
    <row r="41" spans="2:12" x14ac:dyDescent="0.2">
      <c r="B41" s="18" t="s">
        <v>92</v>
      </c>
      <c r="C41" t="e">
        <f>'I ROK'!#REF!+'I ROK'!#REF!</f>
        <v>#REF!</v>
      </c>
      <c r="D41" t="e">
        <f>'II ROK'!#REF!+'II ROK'!#REF!</f>
        <v>#REF!</v>
      </c>
      <c r="E41" t="e">
        <f>'III ROK'!#REF!+'III ROK'!#REF!</f>
        <v>#REF!</v>
      </c>
      <c r="F41" t="e">
        <f>'IV ROK'!#REF!+'IV ROK'!#REF!</f>
        <v>#REF!</v>
      </c>
      <c r="G41" t="e">
        <f t="shared" ref="G41:G43" si="0">SUM(C41:F41)</f>
        <v>#REF!</v>
      </c>
      <c r="I41" t="e">
        <f>G41/J5*100</f>
        <v>#REF!</v>
      </c>
      <c r="L41" s="23" t="s">
        <v>113</v>
      </c>
    </row>
    <row r="42" spans="2:12" x14ac:dyDescent="0.2">
      <c r="B42" s="18" t="s">
        <v>94</v>
      </c>
      <c r="C42" t="e">
        <f>'I ROK'!#REF!+'I ROK'!#REF!</f>
        <v>#REF!</v>
      </c>
      <c r="D42" t="e">
        <f>'II ROK'!#REF!+'II ROK'!#REF!</f>
        <v>#REF!</v>
      </c>
      <c r="E42" t="e">
        <f>'III ROK'!#REF!+'III ROK'!#REF!</f>
        <v>#REF!</v>
      </c>
      <c r="F42" t="e">
        <f>'IV ROK'!#REF!+'IV ROK'!#REF!</f>
        <v>#REF!</v>
      </c>
      <c r="G42" t="e">
        <f t="shared" si="0"/>
        <v>#REF!</v>
      </c>
      <c r="I42" t="e">
        <f>G42/J6*100</f>
        <v>#REF!</v>
      </c>
      <c r="L42" s="23" t="s">
        <v>115</v>
      </c>
    </row>
    <row r="43" spans="2:12" x14ac:dyDescent="0.2">
      <c r="B43" s="18" t="s">
        <v>95</v>
      </c>
      <c r="C43" t="e">
        <f>'I ROK'!#REF!+'I ROK'!#REF!</f>
        <v>#REF!</v>
      </c>
      <c r="D43" t="e">
        <f>'II ROK'!#REF!+'II ROK'!#REF!</f>
        <v>#REF!</v>
      </c>
      <c r="E43" t="e">
        <f>'III ROK'!#REF!+'III ROK'!#REF!</f>
        <v>#REF!</v>
      </c>
      <c r="F43" t="e">
        <f>'IV ROK'!#REF!+'IV ROK'!#REF!</f>
        <v>#REF!</v>
      </c>
      <c r="G43" t="e">
        <f t="shared" si="0"/>
        <v>#REF!</v>
      </c>
      <c r="I43" t="e">
        <f>G43/J7*100</f>
        <v>#REF!</v>
      </c>
      <c r="L43" s="23" t="s">
        <v>115</v>
      </c>
    </row>
    <row r="44" spans="2:12" x14ac:dyDescent="0.2">
      <c r="B44" s="18" t="s">
        <v>93</v>
      </c>
      <c r="G44" s="23" t="e">
        <f>G40+G41</f>
        <v>#REF!</v>
      </c>
      <c r="L44" s="23" t="s">
        <v>114</v>
      </c>
    </row>
    <row r="45" spans="2:12" x14ac:dyDescent="0.2">
      <c r="B45" s="18" t="s">
        <v>96</v>
      </c>
      <c r="G45" s="23" t="e">
        <f>G42+G43</f>
        <v>#REF!</v>
      </c>
      <c r="L45" s="23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I ROK</vt:lpstr>
      <vt:lpstr>II ROK</vt:lpstr>
      <vt:lpstr>III ROK</vt:lpstr>
      <vt:lpstr>IV ROK</vt:lpstr>
      <vt:lpstr>Arkusz1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2022-01-26T13:15:23Z</cp:lastPrinted>
  <dcterms:created xsi:type="dcterms:W3CDTF">2014-08-22T07:06:50Z</dcterms:created>
  <dcterms:modified xsi:type="dcterms:W3CDTF">2025-04-11T09:06:28Z</dcterms:modified>
</cp:coreProperties>
</file>