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E0F007F-29E6-4BC6-8527-1DD0C3C0AA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k I A" sheetId="1" r:id="rId1"/>
    <sheet name="Arkusz1" sheetId="4" state="hidden" r:id="rId2"/>
    <sheet name="Rok I B" sheetId="6" r:id="rId3"/>
    <sheet name="Rok II" sheetId="2" r:id="rId4"/>
    <sheet name="Rok III A" sheetId="3" r:id="rId5"/>
    <sheet name="Rok III B" sheetId="7" r:id="rId6"/>
  </sheets>
  <definedNames>
    <definedName name="_xlnm.Print_Area" localSheetId="0">'Rok I A'!$A$1:$AO$58</definedName>
    <definedName name="Rodzaj_zajęć" localSheetId="3">'Rok II'!#REF!</definedName>
    <definedName name="Rodzaje_zajec" localSheetId="3">'Rok II'!#REF!</definedName>
    <definedName name="Rodzaje_zajęć">'Rok II'!#REF!</definedName>
    <definedName name="RodzajeZajec">'Rok II'!#REF!</definedName>
    <definedName name="RodzajZajęć">'Rok 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0" i="7" l="1"/>
  <c r="AM50" i="7"/>
  <c r="AO49" i="7"/>
  <c r="AN49" i="7"/>
  <c r="U50" i="3"/>
  <c r="AM50" i="3"/>
  <c r="AO49" i="3"/>
  <c r="AN49" i="3"/>
  <c r="AJ45" i="7" l="1"/>
  <c r="AJ45" i="3"/>
  <c r="AN45" i="3" s="1"/>
  <c r="P41" i="2"/>
  <c r="F50" i="3" l="1"/>
  <c r="D50" i="3"/>
  <c r="D41" i="2"/>
  <c r="D53" i="6"/>
  <c r="AO42" i="6"/>
  <c r="AK42" i="6"/>
  <c r="AJ42" i="6"/>
  <c r="S42" i="6"/>
  <c r="AN42" i="6" s="1"/>
  <c r="R42" i="6"/>
  <c r="D53" i="1"/>
  <c r="AO42" i="1"/>
  <c r="AK42" i="1"/>
  <c r="AJ42" i="1"/>
  <c r="S42" i="1"/>
  <c r="AN42" i="1" s="1"/>
  <c r="R42" i="1"/>
  <c r="P53" i="1"/>
  <c r="Q53" i="1"/>
  <c r="H53" i="1"/>
  <c r="I53" i="1"/>
  <c r="J53" i="1"/>
  <c r="K53" i="1"/>
  <c r="L53" i="1"/>
  <c r="M53" i="1"/>
  <c r="N53" i="1"/>
  <c r="O53" i="1"/>
  <c r="AJ40" i="7" l="1"/>
  <c r="AJ41" i="7"/>
  <c r="AJ43" i="7"/>
  <c r="R42" i="7"/>
  <c r="R44" i="7"/>
  <c r="R39" i="7"/>
  <c r="AJ40" i="3"/>
  <c r="AJ41" i="3"/>
  <c r="AJ43" i="3"/>
  <c r="R42" i="3"/>
  <c r="R44" i="3"/>
  <c r="R39" i="3"/>
  <c r="AJ41" i="2"/>
  <c r="AK39" i="2"/>
  <c r="AK40" i="2"/>
  <c r="AJ39" i="2"/>
  <c r="AJ40" i="2"/>
  <c r="AJ38" i="2"/>
  <c r="AJ36" i="2"/>
  <c r="R41" i="2"/>
  <c r="R39" i="2"/>
  <c r="R40" i="2"/>
  <c r="AJ50" i="6"/>
  <c r="AJ48" i="6"/>
  <c r="AJ47" i="6"/>
  <c r="J50" i="7"/>
  <c r="H50" i="7"/>
  <c r="F50" i="7"/>
  <c r="D50" i="7"/>
  <c r="AH50" i="7"/>
  <c r="AB50" i="7"/>
  <c r="Z50" i="7"/>
  <c r="X50" i="7"/>
  <c r="V50" i="7"/>
  <c r="AO50" i="7"/>
  <c r="P50" i="7"/>
  <c r="AO47" i="7"/>
  <c r="AK47" i="7"/>
  <c r="AN47" i="7" s="1"/>
  <c r="AJ47" i="7"/>
  <c r="AO45" i="7"/>
  <c r="AN45" i="7"/>
  <c r="AO44" i="7"/>
  <c r="S44" i="7"/>
  <c r="AN44" i="7" s="1"/>
  <c r="AO43" i="7"/>
  <c r="AK43" i="7"/>
  <c r="AN43" i="7" s="1"/>
  <c r="AO42" i="7"/>
  <c r="S42" i="7"/>
  <c r="AN42" i="7" s="1"/>
  <c r="AO41" i="7"/>
  <c r="AN41" i="7"/>
  <c r="AK41" i="7"/>
  <c r="AO40" i="7"/>
  <c r="AK40" i="7"/>
  <c r="AN40" i="7" s="1"/>
  <c r="AO39" i="7"/>
  <c r="S39" i="7"/>
  <c r="AN39" i="7" s="1"/>
  <c r="AO37" i="7"/>
  <c r="AK37" i="7"/>
  <c r="AN37" i="7" s="1"/>
  <c r="AJ37" i="7"/>
  <c r="AO36" i="7"/>
  <c r="AK36" i="7"/>
  <c r="AN36" i="7" s="1"/>
  <c r="AJ36" i="7"/>
  <c r="S36" i="7"/>
  <c r="R36" i="7"/>
  <c r="AO35" i="7"/>
  <c r="AK35" i="7"/>
  <c r="AN35" i="7" s="1"/>
  <c r="AJ35" i="7"/>
  <c r="AO33" i="7"/>
  <c r="S33" i="7"/>
  <c r="AN33" i="7" s="1"/>
  <c r="R33" i="7"/>
  <c r="AO32" i="7"/>
  <c r="S32" i="7"/>
  <c r="AN32" i="7" s="1"/>
  <c r="R32" i="7"/>
  <c r="AO31" i="7"/>
  <c r="AK31" i="7"/>
  <c r="AN31" i="7" s="1"/>
  <c r="AJ31" i="7"/>
  <c r="AO30" i="7"/>
  <c r="S30" i="7"/>
  <c r="AN30" i="7" s="1"/>
  <c r="R30" i="7"/>
  <c r="AO29" i="7"/>
  <c r="S29" i="7"/>
  <c r="AN29" i="7" s="1"/>
  <c r="R29" i="7"/>
  <c r="AO28" i="7"/>
  <c r="AN28" i="7"/>
  <c r="AO27" i="7"/>
  <c r="S27" i="7"/>
  <c r="AN27" i="7" s="1"/>
  <c r="R27" i="7"/>
  <c r="AO26" i="7"/>
  <c r="S26" i="7"/>
  <c r="AN26" i="7" s="1"/>
  <c r="R26" i="7"/>
  <c r="AO25" i="7"/>
  <c r="S25" i="7"/>
  <c r="AN25" i="7" s="1"/>
  <c r="R25" i="7"/>
  <c r="AO24" i="7"/>
  <c r="S24" i="7"/>
  <c r="AN24" i="7" s="1"/>
  <c r="R24" i="7"/>
  <c r="AO23" i="7"/>
  <c r="AK23" i="7"/>
  <c r="AN23" i="7" s="1"/>
  <c r="AJ23" i="7"/>
  <c r="AO22" i="7"/>
  <c r="AK22" i="7"/>
  <c r="AJ22" i="7"/>
  <c r="S22" i="7"/>
  <c r="R22" i="7"/>
  <c r="AO21" i="7"/>
  <c r="AK21" i="7"/>
  <c r="AJ21" i="7"/>
  <c r="S21" i="7"/>
  <c r="R21" i="7"/>
  <c r="AO19" i="7"/>
  <c r="S19" i="7"/>
  <c r="AN19" i="7" s="1"/>
  <c r="R19" i="7"/>
  <c r="AO19" i="3"/>
  <c r="AN28" i="3"/>
  <c r="AO43" i="3"/>
  <c r="AK43" i="3"/>
  <c r="AN43" i="3" s="1"/>
  <c r="AK45" i="3"/>
  <c r="AK40" i="3"/>
  <c r="AN40" i="3" s="1"/>
  <c r="AO39" i="3"/>
  <c r="AO40" i="3"/>
  <c r="S39" i="3"/>
  <c r="AO44" i="3"/>
  <c r="S44" i="3"/>
  <c r="AO42" i="3"/>
  <c r="S42" i="3"/>
  <c r="AO41" i="3"/>
  <c r="AK41" i="3"/>
  <c r="AN41" i="3" s="1"/>
  <c r="AN21" i="7" l="1"/>
  <c r="AN50" i="7" s="1"/>
  <c r="AK50" i="7"/>
  <c r="AN22" i="7"/>
  <c r="S50" i="7"/>
  <c r="AN39" i="3"/>
  <c r="AJ50" i="7"/>
  <c r="R50" i="7"/>
  <c r="AN44" i="3"/>
  <c r="AN42" i="3"/>
  <c r="AO33" i="3"/>
  <c r="S33" i="3"/>
  <c r="AN33" i="3" s="1"/>
  <c r="R33" i="3"/>
  <c r="R32" i="3"/>
  <c r="S19" i="3" l="1"/>
  <c r="R19" i="3"/>
  <c r="AO39" i="2"/>
  <c r="AO40" i="2"/>
  <c r="AN40" i="2"/>
  <c r="AN39" i="2"/>
  <c r="AK41" i="2"/>
  <c r="AM41" i="2"/>
  <c r="S39" i="2"/>
  <c r="S40" i="2"/>
  <c r="S38" i="2"/>
  <c r="S41" i="2" s="1"/>
  <c r="U41" i="2"/>
  <c r="AM53" i="6"/>
  <c r="AH53" i="6"/>
  <c r="AG53" i="6"/>
  <c r="AE53" i="6"/>
  <c r="Z53" i="6"/>
  <c r="Y53" i="6"/>
  <c r="X53" i="6"/>
  <c r="V53" i="6"/>
  <c r="U53" i="6"/>
  <c r="O53" i="6"/>
  <c r="M53" i="6"/>
  <c r="I53" i="6"/>
  <c r="H53" i="6"/>
  <c r="G53" i="6"/>
  <c r="F53" i="6"/>
  <c r="AO52" i="6"/>
  <c r="AK52" i="6"/>
  <c r="AJ52" i="6"/>
  <c r="S52" i="6"/>
  <c r="R52" i="6"/>
  <c r="AO50" i="6"/>
  <c r="AK50" i="6"/>
  <c r="AO48" i="6"/>
  <c r="AK48" i="6"/>
  <c r="AN48" i="6" s="1"/>
  <c r="AO47" i="6"/>
  <c r="AK47" i="6"/>
  <c r="AN47" i="6"/>
  <c r="AO45" i="6"/>
  <c r="AK45" i="6"/>
  <c r="AJ45" i="6"/>
  <c r="S45" i="6"/>
  <c r="AN45" i="6" s="1"/>
  <c r="R45" i="6"/>
  <c r="AO44" i="6"/>
  <c r="AK44" i="6"/>
  <c r="AJ44" i="6"/>
  <c r="S44" i="6"/>
  <c r="AN44" i="6" s="1"/>
  <c r="R44" i="6"/>
  <c r="AO40" i="6"/>
  <c r="AK40" i="6"/>
  <c r="AN40" i="6" s="1"/>
  <c r="AJ40" i="6"/>
  <c r="S40" i="6"/>
  <c r="R40" i="6"/>
  <c r="AO39" i="6"/>
  <c r="S39" i="6"/>
  <c r="AN39" i="6" s="1"/>
  <c r="R39" i="6"/>
  <c r="AO37" i="6"/>
  <c r="S37" i="6"/>
  <c r="AN37" i="6" s="1"/>
  <c r="R37" i="6"/>
  <c r="AO36" i="6"/>
  <c r="S36" i="6"/>
  <c r="AN36" i="6" s="1"/>
  <c r="R36" i="6"/>
  <c r="AO35" i="6"/>
  <c r="AK35" i="6"/>
  <c r="AJ35" i="6"/>
  <c r="S35" i="6"/>
  <c r="AN35" i="6" s="1"/>
  <c r="R35" i="6"/>
  <c r="AO34" i="6"/>
  <c r="AK34" i="6"/>
  <c r="AJ34" i="6"/>
  <c r="AN34" i="6"/>
  <c r="AO33" i="6"/>
  <c r="AK33" i="6"/>
  <c r="AJ33" i="6"/>
  <c r="AO32" i="6"/>
  <c r="S32" i="6"/>
  <c r="AN32" i="6" s="1"/>
  <c r="R32" i="6"/>
  <c r="AO31" i="6"/>
  <c r="AK31" i="6"/>
  <c r="AJ31" i="6"/>
  <c r="AN31" i="6"/>
  <c r="AO30" i="6"/>
  <c r="AK30" i="6"/>
  <c r="AJ30" i="6"/>
  <c r="AN30" i="6"/>
  <c r="AO29" i="6"/>
  <c r="S29" i="6"/>
  <c r="AN29" i="6" s="1"/>
  <c r="R29" i="6"/>
  <c r="AO28" i="6"/>
  <c r="S28" i="6"/>
  <c r="AN28" i="6" s="1"/>
  <c r="R28" i="6"/>
  <c r="AO26" i="6"/>
  <c r="AK26" i="6"/>
  <c r="AJ26" i="6"/>
  <c r="AO25" i="6"/>
  <c r="S25" i="6"/>
  <c r="R25" i="6"/>
  <c r="AO24" i="6"/>
  <c r="AK24" i="6"/>
  <c r="AJ24" i="6"/>
  <c r="AO23" i="6"/>
  <c r="S23" i="6"/>
  <c r="AN23" i="6" s="1"/>
  <c r="R23" i="6"/>
  <c r="AO22" i="6"/>
  <c r="S22" i="6"/>
  <c r="AN22" i="6" s="1"/>
  <c r="R22" i="6"/>
  <c r="AO21" i="6"/>
  <c r="S21" i="6"/>
  <c r="AN21" i="6" s="1"/>
  <c r="R21" i="6"/>
  <c r="AO20" i="6"/>
  <c r="S20" i="6"/>
  <c r="AN20" i="6" s="1"/>
  <c r="R20" i="6"/>
  <c r="AO19" i="6"/>
  <c r="S19" i="6"/>
  <c r="AN19" i="6" s="1"/>
  <c r="R19" i="6"/>
  <c r="AK48" i="1"/>
  <c r="AN48" i="1" s="1"/>
  <c r="AO48" i="1"/>
  <c r="AO37" i="1"/>
  <c r="AO36" i="1"/>
  <c r="AJ36" i="1"/>
  <c r="AN19" i="3" l="1"/>
  <c r="S53" i="6"/>
  <c r="AN26" i="6"/>
  <c r="AN33" i="6"/>
  <c r="AO53" i="6"/>
  <c r="AK53" i="6"/>
  <c r="AN25" i="6"/>
  <c r="AN52" i="6"/>
  <c r="R53" i="6"/>
  <c r="AN24" i="6"/>
  <c r="AN50" i="6"/>
  <c r="AN53" i="6" l="1"/>
  <c r="R37" i="1"/>
  <c r="S37" i="1"/>
  <c r="AN37" i="1" s="1"/>
  <c r="S36" i="1"/>
  <c r="AN36" i="1" s="1"/>
  <c r="R36" i="1"/>
  <c r="AO38" i="2" l="1"/>
  <c r="AK38" i="2"/>
  <c r="R38" i="2"/>
  <c r="AO36" i="2"/>
  <c r="AK36" i="2"/>
  <c r="AN36" i="2" s="1"/>
  <c r="S36" i="2"/>
  <c r="R36" i="2"/>
  <c r="AO20" i="2"/>
  <c r="AK20" i="2"/>
  <c r="AJ20" i="2"/>
  <c r="S20" i="2"/>
  <c r="AN20" i="2" s="1"/>
  <c r="R20" i="2"/>
  <c r="AO19" i="2"/>
  <c r="AK19" i="2"/>
  <c r="AJ19" i="2"/>
  <c r="S19" i="2"/>
  <c r="R19" i="2"/>
  <c r="R22" i="2"/>
  <c r="S22" i="2"/>
  <c r="AJ22" i="2"/>
  <c r="AK22" i="2"/>
  <c r="AO22" i="2"/>
  <c r="R23" i="2"/>
  <c r="S23" i="2"/>
  <c r="AJ23" i="2"/>
  <c r="AK23" i="2"/>
  <c r="AO23" i="2"/>
  <c r="R24" i="2"/>
  <c r="S24" i="2"/>
  <c r="AJ24" i="2"/>
  <c r="AK24" i="2"/>
  <c r="AO24" i="2"/>
  <c r="R25" i="2"/>
  <c r="S25" i="2"/>
  <c r="AJ25" i="2"/>
  <c r="AK25" i="2"/>
  <c r="AO25" i="2"/>
  <c r="R26" i="2"/>
  <c r="S26" i="2"/>
  <c r="AJ26" i="2"/>
  <c r="AK26" i="2"/>
  <c r="AO26" i="2"/>
  <c r="R27" i="2"/>
  <c r="S27" i="2"/>
  <c r="AJ27" i="2"/>
  <c r="AK27" i="2"/>
  <c r="AO27" i="2"/>
  <c r="R28" i="2"/>
  <c r="S28" i="2"/>
  <c r="AJ28" i="2"/>
  <c r="AK28" i="2"/>
  <c r="AO28" i="2"/>
  <c r="R29" i="2"/>
  <c r="S29" i="2"/>
  <c r="AJ29" i="2"/>
  <c r="AK29" i="2"/>
  <c r="AO29" i="2"/>
  <c r="R30" i="2"/>
  <c r="S30" i="2"/>
  <c r="AJ30" i="2"/>
  <c r="AK30" i="2"/>
  <c r="AO30" i="2"/>
  <c r="R31" i="2"/>
  <c r="S31" i="2"/>
  <c r="AJ31" i="2"/>
  <c r="AK31" i="2"/>
  <c r="AO31" i="2"/>
  <c r="AO34" i="2"/>
  <c r="AK34" i="2"/>
  <c r="AJ34" i="2"/>
  <c r="S34" i="2"/>
  <c r="AN34" i="2" s="1"/>
  <c r="R34" i="2"/>
  <c r="AO33" i="2"/>
  <c r="AK33" i="2"/>
  <c r="AJ33" i="2"/>
  <c r="S33" i="2"/>
  <c r="R33" i="2"/>
  <c r="AO32" i="2"/>
  <c r="AK32" i="2"/>
  <c r="AJ32" i="2"/>
  <c r="S32" i="2"/>
  <c r="R32" i="2"/>
  <c r="AO52" i="1"/>
  <c r="AK52" i="1"/>
  <c r="AN52" i="1" s="1"/>
  <c r="AJ52" i="1"/>
  <c r="S52" i="1"/>
  <c r="R52" i="1"/>
  <c r="AO50" i="1"/>
  <c r="AK50" i="1"/>
  <c r="S50" i="1"/>
  <c r="R50" i="1"/>
  <c r="AO47" i="1"/>
  <c r="AK47" i="1"/>
  <c r="S47" i="1"/>
  <c r="AN47" i="1" s="1"/>
  <c r="R47" i="1"/>
  <c r="AO40" i="1"/>
  <c r="AK40" i="1"/>
  <c r="AJ40" i="1"/>
  <c r="S40" i="1"/>
  <c r="R40" i="1"/>
  <c r="AO39" i="1"/>
  <c r="AK39" i="1"/>
  <c r="AJ39" i="1"/>
  <c r="S39" i="1"/>
  <c r="R39" i="1"/>
  <c r="AO35" i="1"/>
  <c r="AK35" i="1"/>
  <c r="AJ35" i="1"/>
  <c r="S35" i="1"/>
  <c r="R35" i="1"/>
  <c r="AO34" i="1"/>
  <c r="AK34" i="1"/>
  <c r="AJ34" i="1"/>
  <c r="S34" i="1"/>
  <c r="R34" i="1"/>
  <c r="AO33" i="1"/>
  <c r="AK33" i="1"/>
  <c r="AJ33" i="1"/>
  <c r="S33" i="1"/>
  <c r="R33" i="1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AN29" i="1" s="1"/>
  <c r="R29" i="1"/>
  <c r="AO28" i="1"/>
  <c r="AK28" i="1"/>
  <c r="AJ28" i="1"/>
  <c r="S28" i="1"/>
  <c r="R28" i="1"/>
  <c r="AO47" i="3"/>
  <c r="AK47" i="3"/>
  <c r="AN47" i="3" s="1"/>
  <c r="AJ47" i="3"/>
  <c r="S19" i="1"/>
  <c r="AN19" i="1" s="1"/>
  <c r="AO22" i="3"/>
  <c r="AO23" i="3"/>
  <c r="AO24" i="3"/>
  <c r="AO25" i="3"/>
  <c r="AO26" i="3"/>
  <c r="AO27" i="3"/>
  <c r="AO28" i="3"/>
  <c r="AO29" i="3"/>
  <c r="AO30" i="3"/>
  <c r="AO31" i="3"/>
  <c r="AO32" i="3"/>
  <c r="AO35" i="3"/>
  <c r="AO36" i="3"/>
  <c r="AO37" i="3"/>
  <c r="AO45" i="3"/>
  <c r="AO21" i="3"/>
  <c r="AK22" i="3"/>
  <c r="AK23" i="3"/>
  <c r="AN23" i="3" s="1"/>
  <c r="AK31" i="3"/>
  <c r="AN31" i="3" s="1"/>
  <c r="AK35" i="3"/>
  <c r="AN35" i="3" s="1"/>
  <c r="AK36" i="3"/>
  <c r="AK37" i="3"/>
  <c r="AN37" i="3" s="1"/>
  <c r="AJ22" i="3"/>
  <c r="AJ23" i="3"/>
  <c r="AJ31" i="3"/>
  <c r="AJ35" i="3"/>
  <c r="AJ36" i="3"/>
  <c r="AJ37" i="3"/>
  <c r="S22" i="3"/>
  <c r="AN22" i="3" s="1"/>
  <c r="S24" i="3"/>
  <c r="AN24" i="3" s="1"/>
  <c r="S25" i="3"/>
  <c r="AN25" i="3" s="1"/>
  <c r="S26" i="3"/>
  <c r="AN26" i="3" s="1"/>
  <c r="S27" i="3"/>
  <c r="AN27" i="3" s="1"/>
  <c r="S29" i="3"/>
  <c r="AN29" i="3" s="1"/>
  <c r="S30" i="3"/>
  <c r="AN30" i="3" s="1"/>
  <c r="S32" i="3"/>
  <c r="AN32" i="3" s="1"/>
  <c r="S36" i="3"/>
  <c r="R22" i="3"/>
  <c r="R24" i="3"/>
  <c r="R25" i="3"/>
  <c r="R26" i="3"/>
  <c r="R27" i="3"/>
  <c r="R29" i="3"/>
  <c r="R30" i="3"/>
  <c r="R36" i="3"/>
  <c r="AO20" i="1"/>
  <c r="AO21" i="1"/>
  <c r="AO22" i="1"/>
  <c r="AO23" i="1"/>
  <c r="AO24" i="1"/>
  <c r="AO25" i="1"/>
  <c r="AO26" i="1"/>
  <c r="AO44" i="1"/>
  <c r="AO45" i="1"/>
  <c r="AK25" i="1"/>
  <c r="AK26" i="1"/>
  <c r="AK44" i="1"/>
  <c r="AK45" i="1"/>
  <c r="AK20" i="1"/>
  <c r="AK21" i="1"/>
  <c r="AK22" i="1"/>
  <c r="AK23" i="1"/>
  <c r="AJ25" i="1"/>
  <c r="AJ26" i="1"/>
  <c r="AJ44" i="1"/>
  <c r="AJ45" i="1"/>
  <c r="AJ20" i="1"/>
  <c r="AJ21" i="1"/>
  <c r="AJ22" i="1"/>
  <c r="AJ23" i="1"/>
  <c r="S20" i="1"/>
  <c r="S21" i="1"/>
  <c r="S22" i="1"/>
  <c r="S23" i="1"/>
  <c r="S24" i="1"/>
  <c r="S25" i="1"/>
  <c r="S26" i="1"/>
  <c r="S44" i="1"/>
  <c r="S45" i="1"/>
  <c r="R20" i="1"/>
  <c r="R21" i="1"/>
  <c r="R22" i="1"/>
  <c r="R23" i="1"/>
  <c r="R24" i="1"/>
  <c r="R25" i="1"/>
  <c r="R26" i="1"/>
  <c r="R44" i="1"/>
  <c r="R45" i="1"/>
  <c r="AO19" i="1"/>
  <c r="AH50" i="3"/>
  <c r="AB50" i="3"/>
  <c r="Z50" i="3"/>
  <c r="X50" i="3"/>
  <c r="V50" i="3"/>
  <c r="P50" i="3"/>
  <c r="J50" i="3"/>
  <c r="H50" i="3"/>
  <c r="AK21" i="3"/>
  <c r="AJ21" i="3"/>
  <c r="S21" i="3"/>
  <c r="R21" i="3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Q41" i="2"/>
  <c r="O41" i="2"/>
  <c r="N41" i="2"/>
  <c r="M41" i="2"/>
  <c r="L41" i="2"/>
  <c r="K41" i="2"/>
  <c r="J41" i="2"/>
  <c r="I41" i="2"/>
  <c r="H41" i="2"/>
  <c r="G41" i="2"/>
  <c r="F41" i="2"/>
  <c r="E41" i="2"/>
  <c r="R19" i="1"/>
  <c r="AJ24" i="1"/>
  <c r="AK24" i="1"/>
  <c r="E53" i="1"/>
  <c r="F53" i="1"/>
  <c r="G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M53" i="1"/>
  <c r="S50" i="3" l="1"/>
  <c r="AK50" i="3"/>
  <c r="R50" i="3"/>
  <c r="AN50" i="1"/>
  <c r="AN40" i="1"/>
  <c r="AN20" i="1"/>
  <c r="R53" i="1"/>
  <c r="AN39" i="1"/>
  <c r="AN45" i="1"/>
  <c r="AN44" i="1"/>
  <c r="AN34" i="1"/>
  <c r="AN30" i="1"/>
  <c r="AN35" i="1"/>
  <c r="AN21" i="3"/>
  <c r="AJ50" i="3"/>
  <c r="AN36" i="3"/>
  <c r="AO50" i="3"/>
  <c r="AN19" i="2"/>
  <c r="AN38" i="2"/>
  <c r="AN41" i="2" s="1"/>
  <c r="AN33" i="2"/>
  <c r="AN26" i="2"/>
  <c r="AN28" i="2"/>
  <c r="AN32" i="2"/>
  <c r="AN22" i="2"/>
  <c r="AN23" i="2"/>
  <c r="AN25" i="2"/>
  <c r="AN27" i="2"/>
  <c r="AN29" i="2"/>
  <c r="AN31" i="2"/>
  <c r="AO41" i="2"/>
  <c r="AN24" i="2"/>
  <c r="AN30" i="2"/>
  <c r="AO53" i="1"/>
  <c r="AN33" i="1"/>
  <c r="AN21" i="1"/>
  <c r="AN22" i="1"/>
  <c r="AN28" i="1"/>
  <c r="AN31" i="1"/>
  <c r="AN32" i="1"/>
  <c r="AN26" i="1"/>
  <c r="AN25" i="1"/>
  <c r="AN24" i="1"/>
  <c r="AN23" i="1"/>
  <c r="AK53" i="1"/>
  <c r="S53" i="1"/>
  <c r="AN50" i="3" l="1"/>
  <c r="AN53" i="1"/>
  <c r="AJ53" i="6"/>
  <c r="D43" i="1"/>
  <c r="AJ37" i="1"/>
  <c r="D18" i="2"/>
  <c r="D21" i="2"/>
  <c r="D27" i="1"/>
  <c r="D49" i="1"/>
  <c r="D37" i="2"/>
  <c r="D35" i="2"/>
  <c r="D18" i="1"/>
  <c r="D46" i="1"/>
</calcChain>
</file>

<file path=xl/sharedStrings.xml><?xml version="1.0" encoding="utf-8"?>
<sst xmlns="http://schemas.openxmlformats.org/spreadsheetml/2006/main" count="727" uniqueCount="143">
  <si>
    <t>Lp</t>
  </si>
  <si>
    <t>Przedmiot (nazwa)</t>
  </si>
  <si>
    <t>semestr zimowy</t>
  </si>
  <si>
    <t>semestr letni</t>
  </si>
  <si>
    <t>SUMA GODZIN DYDAKTYCZNYCH</t>
  </si>
  <si>
    <t>SUMA PUNKTÓW ECTS ZA PRZEDMIOT</t>
  </si>
  <si>
    <t>Rodzaj zajęć (obowiązkowe / wolnego wyboru / ograniczonego wyboru)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</si>
  <si>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</si>
  <si>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</si>
  <si>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</si>
  <si>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</si>
  <si>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</si>
  <si>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</si>
  <si>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</si>
  <si>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</si>
  <si>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e-learning (EL)</t>
  </si>
  <si>
    <t>zajęcia wychowania fizycznego-obowiązkowe (WF)</t>
  </si>
  <si>
    <t>praktyka zawodowa (PZ)</t>
  </si>
  <si>
    <t>samokształcenie</t>
  </si>
  <si>
    <t>liczba godzin z nauczycielem</t>
  </si>
  <si>
    <t>ogólna liczba godzin dydaktycznych</t>
  </si>
  <si>
    <t>forma zakończenia semestru</t>
  </si>
  <si>
    <t>punkty ECTS w semestrze</t>
  </si>
  <si>
    <t>obowiązkowe</t>
  </si>
  <si>
    <t>Anatomia</t>
  </si>
  <si>
    <t>Fizjologia z elementami fizjologii klinicznej</t>
  </si>
  <si>
    <t>Biologia i mikrobiologia</t>
  </si>
  <si>
    <t>Biofizyka</t>
  </si>
  <si>
    <t>Biochemia z elementami chemii</t>
  </si>
  <si>
    <t>Farmakologia z toksykologią</t>
  </si>
  <si>
    <t>Informatyka i biostatystyka</t>
  </si>
  <si>
    <t>Patologia</t>
  </si>
  <si>
    <t>zal</t>
  </si>
  <si>
    <t>Podstawowe zabiegi medyczne</t>
  </si>
  <si>
    <t>Techniki zabiegów medycznych</t>
  </si>
  <si>
    <t>Socjologia medycyny</t>
  </si>
  <si>
    <t>Psychologia</t>
  </si>
  <si>
    <t>Etyka zawodowa ratownika medycznego</t>
  </si>
  <si>
    <t>Prawo medyczne</t>
  </si>
  <si>
    <t>Zdrowie publiczne</t>
  </si>
  <si>
    <t>Ekonomia i zarządzanie w ochronie zdrowia</t>
  </si>
  <si>
    <t>Badania naukowe w ratownictwie medycznym</t>
  </si>
  <si>
    <t>Kwalifikowana pierwsza pomoc</t>
  </si>
  <si>
    <t>Bezpieczeństwo publiczne</t>
  </si>
  <si>
    <t>ograniczonego wyboru</t>
  </si>
  <si>
    <t>Wychowanie fizyczne</t>
  </si>
  <si>
    <t>RAZEM</t>
  </si>
  <si>
    <r>
      <t>²</t>
    </r>
    <r>
      <rPr>
        <sz val="9"/>
        <rFont val="Arial"/>
        <family val="2"/>
        <charset val="238"/>
      </rPr>
      <t xml:space="preserve"> dotyczy Wydziału Farmaceutycznego z Oddziałem Analityki Medycznej</t>
    </r>
  </si>
  <si>
    <t>Uzgodniono z Samorządem</t>
  </si>
  <si>
    <t>Sporządził</t>
  </si>
  <si>
    <t>data i podpis Dziekana Wydziału</t>
  </si>
  <si>
    <t>Medyczne czynności ratunkowe</t>
  </si>
  <si>
    <t>Medycyna ratunkowa</t>
  </si>
  <si>
    <t>Procedury ratunkowe przedszpitalne</t>
  </si>
  <si>
    <t>Procedury ratunkowe wewnątrzszpitalne</t>
  </si>
  <si>
    <t>Chirurgia</t>
  </si>
  <si>
    <t>Choroby wewnętrzne z elementami onkologii</t>
  </si>
  <si>
    <t>Kardiologia</t>
  </si>
  <si>
    <t>Psychiatria</t>
  </si>
  <si>
    <t>Medycyna sądowa</t>
  </si>
  <si>
    <t>Medycyna katastrof</t>
  </si>
  <si>
    <t>Choroby tropikalne</t>
  </si>
  <si>
    <t>Medycyna taktyczna</t>
  </si>
  <si>
    <t>Zajęcia sprawnościowe z elementami ratownictwa specjalistycznego</t>
  </si>
  <si>
    <t>Intensywna terapia</t>
  </si>
  <si>
    <t>Neurologia</t>
  </si>
  <si>
    <t>Neurochirurgia</t>
  </si>
  <si>
    <t>Ginekologia i położnictwo</t>
  </si>
  <si>
    <t>Pediatria</t>
  </si>
  <si>
    <t>Choroby zakaźne</t>
  </si>
  <si>
    <t>Okulistyka</t>
  </si>
  <si>
    <t>Laryngologia</t>
  </si>
  <si>
    <t>Urologia</t>
  </si>
  <si>
    <t>Przygotowanie do egzaminu dyplomowego</t>
  </si>
  <si>
    <t>Dydaktyka medyczna</t>
  </si>
  <si>
    <r>
      <t xml:space="preserve">Kierunek  </t>
    </r>
    <r>
      <rPr>
        <b/>
        <sz val="11"/>
        <color indexed="60"/>
        <rFont val="Arial"/>
        <family val="2"/>
        <charset val="238"/>
      </rPr>
      <t>RATOWNICTWO MEDYCZNE I stopień</t>
    </r>
  </si>
  <si>
    <r>
      <t xml:space="preserve">Kierunek </t>
    </r>
    <r>
      <rPr>
        <b/>
        <sz val="11"/>
        <color indexed="60"/>
        <rFont val="Arial"/>
        <family val="2"/>
        <charset val="238"/>
      </rPr>
      <t>RATOWNICTWO MEDYCZNE I stopień</t>
    </r>
  </si>
  <si>
    <t>C. Nauki kliniczne</t>
  </si>
  <si>
    <t>D. Praktyki zawodowe śródroczne</t>
  </si>
  <si>
    <t>D. Praktyki zawodowe wakacyjne</t>
  </si>
  <si>
    <t>Szpitalny Oddział Ratunkowy (SOR) - praktyka zawodowa (śródroczna)</t>
  </si>
  <si>
    <t>Zespół ratownictwa medycznego - praktyka zawodowa (wakacyjna)</t>
  </si>
  <si>
    <t>Zespół ratownictwa medycznego - praktyka zawodowa (śródroczna)</t>
  </si>
  <si>
    <t>D. Praktyki zawodowe  wakacyjne</t>
  </si>
  <si>
    <t>D. Praktyki zawodowe   śródroczne</t>
  </si>
  <si>
    <t>egz</t>
  </si>
  <si>
    <t>Szczegółowy Program Studiów na rok akademick 2026/2027</t>
  </si>
  <si>
    <t>dr hab. Jacek Smereka prof. UMW</t>
  </si>
  <si>
    <t>Szpitalny Oddział Ratunkowy (SOR) - praktyka zawodowa (wakacyjna)</t>
  </si>
  <si>
    <t>Język angielski</t>
  </si>
  <si>
    <r>
      <t xml:space="preserve">zajęcia praktyczne przy pacjencie (PP)   </t>
    </r>
    <r>
      <rPr>
        <sz val="11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</si>
  <si>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1"/>
        <rFont val="Calibri"/>
        <family val="2"/>
        <charset val="238"/>
      </rPr>
      <t>²</t>
    </r>
  </si>
  <si>
    <r>
      <t xml:space="preserve">zajęcia praktyczne przy pacjencie (PP)   </t>
    </r>
    <r>
      <rPr>
        <sz val="11"/>
        <rFont val="Calibri"/>
        <family val="2"/>
        <charset val="238"/>
      </rPr>
      <t>¹ ²</t>
    </r>
  </si>
  <si>
    <r>
      <t xml:space="preserve">ćwiczenia specjalistyczne - magisterskie (CM)  </t>
    </r>
    <r>
      <rPr>
        <sz val="11"/>
        <rFont val="Calibri"/>
        <family val="2"/>
        <charset val="238"/>
      </rPr>
      <t>²</t>
    </r>
  </si>
  <si>
    <r>
      <t xml:space="preserve">ćwiczenia specjalistyczne - magisterskie (CM  </t>
    </r>
    <r>
      <rPr>
        <sz val="11"/>
        <rFont val="Calibri"/>
        <family val="2"/>
        <charset val="238"/>
      </rPr>
      <t>²</t>
    </r>
  </si>
  <si>
    <r>
      <t xml:space="preserve">ćwiczenia specjalistyczne - magisterskie (CM)   </t>
    </r>
    <r>
      <rPr>
        <sz val="11"/>
        <rFont val="Calibri"/>
        <family val="2"/>
        <charset val="238"/>
      </rPr>
      <t>²</t>
    </r>
  </si>
  <si>
    <t>C. Godziny do dyspozycji uczelni</t>
  </si>
  <si>
    <t>Ortopedia i traumatologia narządu ruchu</t>
  </si>
  <si>
    <t>Forma studiów stacjonarne</t>
  </si>
  <si>
    <t>Rok studiów 2</t>
  </si>
  <si>
    <t>Wydział Pielęgniarstwa i Położnictwa</t>
  </si>
  <si>
    <t>Szczegółowy Program Studiów na rok akademicki 2025/2026</t>
  </si>
  <si>
    <t>Szczegółowy Program Studiów na rok akademick 2027/2028</t>
  </si>
  <si>
    <r>
      <t>Cykl kształcenia rozpoczynający się w roku akademickim:</t>
    </r>
    <r>
      <rPr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>2025/2026</t>
    </r>
  </si>
  <si>
    <t>A. Nauki przedkliniczne</t>
  </si>
  <si>
    <t>B. Nauki społeczne i humanizm w ratownictwie medycznym</t>
  </si>
  <si>
    <t>Język migowy</t>
  </si>
  <si>
    <t>Współpraca i komunikacja w zespole</t>
  </si>
  <si>
    <t>Podstawy symulacji medycznej</t>
  </si>
  <si>
    <t>Dyspozytornia medyczna lub podmiot obsługujący Wojewódzkiego Koordynatora Ratownictwa Medycznego - praktyka zawodowa (śródroczna)</t>
  </si>
  <si>
    <t>Rok studiów 1 TOK A</t>
  </si>
  <si>
    <t>Rok studiów 1 TOK B</t>
  </si>
  <si>
    <t>Technologie komputerowe w medycynie</t>
  </si>
  <si>
    <r>
      <t>¹</t>
    </r>
    <r>
      <rPr>
        <sz val="9"/>
        <rFont val="Arial"/>
        <family val="2"/>
        <charset val="238"/>
      </rPr>
      <t xml:space="preserve"> dotyczy Wydziału Pielegniarstwa i Położnictwa</t>
    </r>
  </si>
  <si>
    <t xml:space="preserve">26.02.2025 prof.dr hab. Izabella Uchmanowicz 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</si>
  <si>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</si>
  <si>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t>Toksykologia kliniczna</t>
  </si>
  <si>
    <t>Blok Operacyjny - praktyka zawodowa (wakacyjna)</t>
  </si>
  <si>
    <t>Oddział psychiatrii lub izba przyjęć szpitala psychiatrycznego - praktyka zawodowa (wakacyjna)</t>
  </si>
  <si>
    <t>1.</t>
  </si>
  <si>
    <t>Medyczne czynności ratunkowe - elementy ratownictwa górskiego</t>
  </si>
  <si>
    <t>Innowacyjne techniki symulacji w ratownictwie medycznym</t>
  </si>
  <si>
    <t>Medyczne czynności ratunkowe - elementy ratownictwa wodnego</t>
  </si>
  <si>
    <t>Zagrożenia epidemiologiczne i szczepienia ochronne</t>
  </si>
  <si>
    <t>Oddział ortopedyczno-urazowy - praktyka zawodowa (śródroczna)</t>
  </si>
  <si>
    <t>Oddział neurologii z pododdziałem udarowym - praktyka zawodowa (śródroczna)</t>
  </si>
  <si>
    <t>Oddział kardiologii - praktyka zawodowa (śródroczna)</t>
  </si>
  <si>
    <t>Oddział pediatrii - praktyka zawodowa (śródroczna)</t>
  </si>
  <si>
    <t>Oddział anestezjologii i intensywnej terapii - praktyka zawodowa (wakacyjna)</t>
  </si>
  <si>
    <t>Oddział chirurgii ogólnej - praktyka zawodowa (śródroczna)</t>
  </si>
  <si>
    <t>Oddział chorób wewnętrznych - praktyka zawodowa (śródroczna)</t>
  </si>
  <si>
    <t>Oddział ginekologii i położnictwa - praktyka zawodowa (śródroczna)</t>
  </si>
  <si>
    <t>Rok studiów 3 TOK B</t>
  </si>
  <si>
    <t>Rok studiów 3 TOK A</t>
  </si>
  <si>
    <t>Specjalistyczne i techniczne działania ratownicze</t>
  </si>
  <si>
    <t>Ratowictwo w zagrożeniach CBRNiE</t>
  </si>
  <si>
    <t>Wykorzystywanie nowoczesnych technologii w nauczaniu</t>
  </si>
  <si>
    <t>B. Godziny do dyspozycji uczelni</t>
  </si>
  <si>
    <t>Uchwała Senatu nr 2719 z dnia 26.02.2025r.</t>
  </si>
  <si>
    <t>Uchwała Senatu nr 2719z dnia 26.02.2025r.</t>
  </si>
  <si>
    <t>zm. Uchwała Senatu nr 2728 z dnia 26.03.2025 r.</t>
  </si>
  <si>
    <r>
      <t xml:space="preserve">Kierunek  </t>
    </r>
    <r>
      <rPr>
        <b/>
        <sz val="11"/>
        <rFont val="Arial"/>
        <family val="2"/>
        <charset val="238"/>
      </rPr>
      <t>RATOWNICTWO MEDYCZNE I stopień</t>
    </r>
  </si>
  <si>
    <r>
      <t xml:space="preserve">Kierunek </t>
    </r>
    <r>
      <rPr>
        <b/>
        <sz val="11"/>
        <rFont val="Arial"/>
        <family val="2"/>
        <charset val="238"/>
      </rPr>
      <t>RATOWNICTWO MEDYCZNE I stopień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</si>
</sst>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color indexed="60"/>
      <name val="Arial"/>
      <family val="2"/>
      <charset val="238"/>
    </font>
    <font>
      <sz val="11"/>
      <name val="Calibri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58"/>
      </patternFill>
    </fill>
    <fill>
      <patternFill patternType="solid">
        <fgColor theme="0" tint="-4.9989318521683403E-2"/>
        <bgColor indexed="57"/>
      </patternFill>
    </fill>
    <fill>
      <patternFill patternType="solid">
        <fgColor theme="0" tint="-4.9989318521683403E-2"/>
        <bgColor indexed="1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17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26"/>
      </patternFill>
    </fill>
  </fills>
  <borders count="16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489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/>
    <xf numFmtId="0" fontId="0" fillId="2" borderId="0" xfId="0" applyFont="1" applyFill="1" applyAlignment="1"/>
    <xf numFmtId="0" fontId="0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0" xfId="0" applyFill="1"/>
    <xf numFmtId="0" fontId="8" fillId="2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3" xfId="0" applyFont="1" applyFill="1" applyBorder="1" applyAlignment="1">
      <alignment horizontal="center" vertical="center"/>
    </xf>
    <xf numFmtId="0" fontId="0" fillId="4" borderId="0" xfId="0" applyFont="1" applyFill="1"/>
    <xf numFmtId="0" fontId="0" fillId="4" borderId="0" xfId="0" applyFill="1"/>
    <xf numFmtId="14" fontId="0" fillId="2" borderId="0" xfId="0" applyNumberFormat="1" applyFont="1" applyFill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14" fontId="0" fillId="0" borderId="0" xfId="0" applyNumberFormat="1" applyFont="1" applyFill="1" applyAlignment="1">
      <alignment horizontal="center"/>
    </xf>
    <xf numFmtId="0" fontId="3" fillId="2" borderId="6" xfId="0" applyFont="1" applyFill="1" applyBorder="1" applyAlignment="1">
      <alignment textRotation="90"/>
    </xf>
    <xf numFmtId="0" fontId="3" fillId="2" borderId="7" xfId="0" applyFont="1" applyFill="1" applyBorder="1" applyAlignment="1">
      <alignment textRotation="90"/>
    </xf>
    <xf numFmtId="0" fontId="3" fillId="2" borderId="8" xfId="0" applyFont="1" applyFill="1" applyBorder="1" applyAlignment="1">
      <alignment textRotation="90"/>
    </xf>
    <xf numFmtId="0" fontId="4" fillId="2" borderId="8" xfId="0" applyFont="1" applyFill="1" applyBorder="1" applyAlignment="1">
      <alignment textRotation="90"/>
    </xf>
    <xf numFmtId="164" fontId="3" fillId="2" borderId="9" xfId="0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/>
    <xf numFmtId="164" fontId="11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0" xfId="0" applyNumberFormat="1" applyFont="1" applyFill="1" applyBorder="1"/>
    <xf numFmtId="0" fontId="3" fillId="2" borderId="11" xfId="0" applyFont="1" applyFill="1" applyBorder="1"/>
    <xf numFmtId="164" fontId="4" fillId="2" borderId="12" xfId="0" applyNumberFormat="1" applyFont="1" applyFill="1" applyBorder="1"/>
    <xf numFmtId="164" fontId="3" fillId="2" borderId="13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4" fontId="3" fillId="2" borderId="15" xfId="0" applyNumberFormat="1" applyFont="1" applyFill="1" applyBorder="1"/>
    <xf numFmtId="0" fontId="3" fillId="2" borderId="15" xfId="0" applyFont="1" applyFill="1" applyBorder="1" applyAlignment="1">
      <alignment horizontal="center"/>
    </xf>
    <xf numFmtId="164" fontId="3" fillId="2" borderId="14" xfId="0" applyNumberFormat="1" applyFont="1" applyFill="1" applyBorder="1"/>
    <xf numFmtId="0" fontId="3" fillId="2" borderId="15" xfId="0" applyFont="1" applyFill="1" applyBorder="1"/>
    <xf numFmtId="164" fontId="4" fillId="2" borderId="16" xfId="0" applyNumberFormat="1" applyFont="1" applyFill="1" applyBorder="1"/>
    <xf numFmtId="164" fontId="4" fillId="2" borderId="17" xfId="0" applyNumberFormat="1" applyFont="1" applyFill="1" applyBorder="1" applyAlignment="1">
      <alignment horizontal="center"/>
    </xf>
    <xf numFmtId="164" fontId="11" fillId="2" borderId="15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horizontal="center"/>
    </xf>
    <xf numFmtId="164" fontId="3" fillId="2" borderId="18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164" fontId="3" fillId="2" borderId="20" xfId="0" applyNumberFormat="1" applyFont="1" applyFill="1" applyBorder="1"/>
    <xf numFmtId="164" fontId="3" fillId="2" borderId="19" xfId="0" applyNumberFormat="1" applyFont="1" applyFill="1" applyBorder="1"/>
    <xf numFmtId="0" fontId="3" fillId="2" borderId="20" xfId="0" applyFont="1" applyFill="1" applyBorder="1" applyAlignment="1">
      <alignment horizontal="center"/>
    </xf>
    <xf numFmtId="164" fontId="4" fillId="2" borderId="21" xfId="0" applyNumberFormat="1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11" fillId="2" borderId="20" xfId="0" applyNumberFormat="1" applyFont="1" applyFill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164" fontId="3" fillId="3" borderId="25" xfId="0" applyNumberFormat="1" applyFont="1" applyFill="1" applyBorder="1" applyAlignment="1">
      <alignment horizontal="center"/>
    </xf>
    <xf numFmtId="164" fontId="3" fillId="3" borderId="26" xfId="0" applyNumberFormat="1" applyFont="1" applyFill="1" applyBorder="1" applyAlignment="1">
      <alignment horizontal="center"/>
    </xf>
    <xf numFmtId="164" fontId="3" fillId="3" borderId="27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164" fontId="4" fillId="3" borderId="27" xfId="0" applyNumberFormat="1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164" fontId="3" fillId="5" borderId="10" xfId="0" applyNumberFormat="1" applyFont="1" applyFill="1" applyBorder="1" applyAlignment="1">
      <alignment horizontal="center"/>
    </xf>
    <xf numFmtId="164" fontId="3" fillId="5" borderId="11" xfId="0" applyNumberFormat="1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164" fontId="4" fillId="5" borderId="12" xfId="0" applyNumberFormat="1" applyFont="1" applyFill="1" applyBorder="1" applyAlignment="1">
      <alignment horizontal="center"/>
    </xf>
    <xf numFmtId="164" fontId="3" fillId="2" borderId="31" xfId="0" applyNumberFormat="1" applyFont="1" applyFill="1" applyBorder="1"/>
    <xf numFmtId="164" fontId="4" fillId="2" borderId="32" xfId="0" applyNumberFormat="1" applyFont="1" applyFill="1" applyBorder="1"/>
    <xf numFmtId="164" fontId="4" fillId="2" borderId="30" xfId="0" applyNumberFormat="1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3" fillId="2" borderId="1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wrapText="1"/>
    </xf>
    <xf numFmtId="0" fontId="3" fillId="5" borderId="12" xfId="0" applyFont="1" applyFill="1" applyBorder="1" applyAlignment="1">
      <alignment wrapText="1"/>
    </xf>
    <xf numFmtId="0" fontId="4" fillId="3" borderId="34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3" fillId="2" borderId="16" xfId="0" applyFont="1" applyFill="1" applyBorder="1"/>
    <xf numFmtId="0" fontId="0" fillId="2" borderId="4" xfId="0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8" xfId="0" applyNumberFormat="1" applyFont="1" applyFill="1" applyBorder="1" applyAlignment="1">
      <alignment horizontal="center" vertical="center"/>
    </xf>
    <xf numFmtId="164" fontId="3" fillId="2" borderId="19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2" borderId="35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 wrapText="1"/>
    </xf>
    <xf numFmtId="164" fontId="3" fillId="2" borderId="31" xfId="0" applyNumberFormat="1" applyFont="1" applyFill="1" applyBorder="1" applyAlignment="1">
      <alignment horizontal="center"/>
    </xf>
    <xf numFmtId="164" fontId="4" fillId="2" borderId="31" xfId="0" applyNumberFormat="1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13" fillId="0" borderId="0" xfId="0" applyFont="1"/>
    <xf numFmtId="164" fontId="3" fillId="2" borderId="45" xfId="0" applyNumberFormat="1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14" fillId="2" borderId="0" xfId="0" applyFont="1" applyFill="1"/>
    <xf numFmtId="0" fontId="3" fillId="3" borderId="33" xfId="0" applyFont="1" applyFill="1" applyBorder="1" applyAlignment="1">
      <alignment wrapText="1"/>
    </xf>
    <xf numFmtId="164" fontId="3" fillId="2" borderId="48" xfId="0" applyNumberFormat="1" applyFont="1" applyFill="1" applyBorder="1" applyAlignment="1">
      <alignment horizontal="center"/>
    </xf>
    <xf numFmtId="164" fontId="3" fillId="2" borderId="52" xfId="0" applyNumberFormat="1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164" fontId="4" fillId="2" borderId="52" xfId="0" applyNumberFormat="1" applyFont="1" applyFill="1" applyBorder="1" applyAlignment="1">
      <alignment horizontal="center"/>
    </xf>
    <xf numFmtId="164" fontId="4" fillId="2" borderId="53" xfId="0" applyNumberFormat="1" applyFont="1" applyFill="1" applyBorder="1" applyAlignment="1">
      <alignment horizontal="center"/>
    </xf>
    <xf numFmtId="164" fontId="4" fillId="2" borderId="54" xfId="0" applyNumberFormat="1" applyFont="1" applyFill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/>
    </xf>
    <xf numFmtId="164" fontId="4" fillId="2" borderId="51" xfId="0" applyNumberFormat="1" applyFont="1" applyFill="1" applyBorder="1" applyAlignment="1">
      <alignment horizontal="center"/>
    </xf>
    <xf numFmtId="164" fontId="3" fillId="2" borderId="56" xfId="0" applyNumberFormat="1" applyFont="1" applyFill="1" applyBorder="1" applyAlignment="1">
      <alignment horizontal="center"/>
    </xf>
    <xf numFmtId="0" fontId="4" fillId="2" borderId="58" xfId="0" applyFont="1" applyFill="1" applyBorder="1" applyAlignment="1">
      <alignment horizontal="center"/>
    </xf>
    <xf numFmtId="0" fontId="3" fillId="2" borderId="59" xfId="0" applyFont="1" applyFill="1" applyBorder="1" applyAlignment="1">
      <alignment wrapText="1"/>
    </xf>
    <xf numFmtId="0" fontId="4" fillId="2" borderId="58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wrapText="1"/>
    </xf>
    <xf numFmtId="0" fontId="4" fillId="2" borderId="62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wrapText="1"/>
    </xf>
    <xf numFmtId="164" fontId="4" fillId="2" borderId="64" xfId="0" applyNumberFormat="1" applyFont="1" applyFill="1" applyBorder="1" applyAlignment="1">
      <alignment horizontal="center"/>
    </xf>
    <xf numFmtId="164" fontId="3" fillId="2" borderId="57" xfId="0" applyNumberFormat="1" applyFont="1" applyFill="1" applyBorder="1" applyAlignment="1">
      <alignment horizontal="center"/>
    </xf>
    <xf numFmtId="164" fontId="3" fillId="2" borderId="65" xfId="0" applyNumberFormat="1" applyFont="1" applyFill="1" applyBorder="1" applyAlignment="1">
      <alignment horizontal="center"/>
    </xf>
    <xf numFmtId="164" fontId="3" fillId="2" borderId="66" xfId="0" applyNumberFormat="1" applyFont="1" applyFill="1" applyBorder="1" applyAlignment="1">
      <alignment horizontal="center"/>
    </xf>
    <xf numFmtId="164" fontId="3" fillId="2" borderId="58" xfId="0" applyNumberFormat="1" applyFont="1" applyFill="1" applyBorder="1" applyAlignment="1">
      <alignment horizontal="center"/>
    </xf>
    <xf numFmtId="164" fontId="3" fillId="2" borderId="60" xfId="0" applyNumberFormat="1" applyFont="1" applyFill="1" applyBorder="1" applyAlignment="1">
      <alignment horizontal="center"/>
    </xf>
    <xf numFmtId="164" fontId="3" fillId="2" borderId="62" xfId="0" applyNumberFormat="1" applyFont="1" applyFill="1" applyBorder="1" applyAlignment="1">
      <alignment horizontal="center"/>
    </xf>
    <xf numFmtId="164" fontId="4" fillId="2" borderId="67" xfId="0" applyNumberFormat="1" applyFont="1" applyFill="1" applyBorder="1" applyAlignment="1">
      <alignment horizontal="center"/>
    </xf>
    <xf numFmtId="164" fontId="4" fillId="2" borderId="70" xfId="0" applyNumberFormat="1" applyFont="1" applyFill="1" applyBorder="1" applyAlignment="1">
      <alignment horizontal="center"/>
    </xf>
    <xf numFmtId="0" fontId="0" fillId="8" borderId="0" xfId="0" applyFill="1"/>
    <xf numFmtId="164" fontId="4" fillId="2" borderId="36" xfId="0" applyNumberFormat="1" applyFont="1" applyFill="1" applyBorder="1"/>
    <xf numFmtId="164" fontId="4" fillId="2" borderId="23" xfId="0" applyNumberFormat="1" applyFont="1" applyFill="1" applyBorder="1"/>
    <xf numFmtId="0" fontId="4" fillId="2" borderId="67" xfId="0" applyFont="1" applyFill="1" applyBorder="1" applyAlignment="1">
      <alignment horizontal="center"/>
    </xf>
    <xf numFmtId="0" fontId="3" fillId="2" borderId="64" xfId="0" applyFont="1" applyFill="1" applyBorder="1" applyAlignment="1">
      <alignment horizontal="center"/>
    </xf>
    <xf numFmtId="0" fontId="0" fillId="8" borderId="0" xfId="0" applyFont="1" applyFill="1" applyAlignment="1">
      <alignment vertical="center"/>
    </xf>
    <xf numFmtId="0" fontId="0" fillId="10" borderId="0" xfId="0" applyFont="1" applyFill="1"/>
    <xf numFmtId="164" fontId="4" fillId="2" borderId="73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center" wrapText="1"/>
    </xf>
    <xf numFmtId="0" fontId="3" fillId="2" borderId="45" xfId="0" applyFont="1" applyFill="1" applyBorder="1" applyAlignment="1">
      <alignment vertical="center" wrapText="1"/>
    </xf>
    <xf numFmtId="0" fontId="0" fillId="2" borderId="75" xfId="0" applyFont="1" applyFill="1" applyBorder="1" applyAlignment="1">
      <alignment horizontal="center" vertical="center"/>
    </xf>
    <xf numFmtId="164" fontId="3" fillId="2" borderId="75" xfId="0" applyNumberFormat="1" applyFont="1" applyFill="1" applyBorder="1" applyAlignment="1">
      <alignment horizontal="center"/>
    </xf>
    <xf numFmtId="0" fontId="0" fillId="2" borderId="4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 wrapText="1"/>
    </xf>
    <xf numFmtId="0" fontId="4" fillId="9" borderId="74" xfId="0" applyFont="1" applyFill="1" applyBorder="1" applyAlignment="1">
      <alignment horizontal="left" vertical="center" wrapText="1"/>
    </xf>
    <xf numFmtId="0" fontId="3" fillId="9" borderId="75" xfId="0" applyFont="1" applyFill="1" applyBorder="1" applyAlignment="1">
      <alignment horizontal="left" vertical="center" wrapText="1"/>
    </xf>
    <xf numFmtId="164" fontId="3" fillId="9" borderId="75" xfId="0" applyNumberFormat="1" applyFont="1" applyFill="1" applyBorder="1" applyAlignment="1">
      <alignment horizontal="center"/>
    </xf>
    <xf numFmtId="0" fontId="4" fillId="9" borderId="62" xfId="0" applyFont="1" applyFill="1" applyBorder="1" applyAlignment="1">
      <alignment horizontal="left" vertical="center" wrapText="1"/>
    </xf>
    <xf numFmtId="0" fontId="3" fillId="9" borderId="45" xfId="0" applyFont="1" applyFill="1" applyBorder="1" applyAlignment="1">
      <alignment horizontal="left" vertical="center" wrapText="1"/>
    </xf>
    <xf numFmtId="164" fontId="3" fillId="9" borderId="45" xfId="0" applyNumberFormat="1" applyFont="1" applyFill="1" applyBorder="1" applyAlignment="1">
      <alignment horizontal="center"/>
    </xf>
    <xf numFmtId="0" fontId="3" fillId="2" borderId="45" xfId="0" applyFont="1" applyFill="1" applyBorder="1" applyAlignment="1">
      <alignment wrapText="1"/>
    </xf>
    <xf numFmtId="0" fontId="3" fillId="2" borderId="72" xfId="0" applyFont="1" applyFill="1" applyBorder="1" applyAlignment="1">
      <alignment horizontal="center"/>
    </xf>
    <xf numFmtId="164" fontId="4" fillId="2" borderId="72" xfId="0" applyNumberFormat="1" applyFont="1" applyFill="1" applyBorder="1" applyAlignment="1">
      <alignment horizontal="center"/>
    </xf>
    <xf numFmtId="164" fontId="4" fillId="2" borderId="83" xfId="0" applyNumberFormat="1" applyFont="1" applyFill="1" applyBorder="1" applyAlignment="1">
      <alignment horizontal="center"/>
    </xf>
    <xf numFmtId="0" fontId="4" fillId="2" borderId="84" xfId="0" applyFont="1" applyFill="1" applyBorder="1" applyAlignment="1">
      <alignment horizontal="center"/>
    </xf>
    <xf numFmtId="0" fontId="3" fillId="2" borderId="85" xfId="0" applyFont="1" applyFill="1" applyBorder="1" applyAlignment="1">
      <alignment wrapText="1"/>
    </xf>
    <xf numFmtId="164" fontId="3" fillId="2" borderId="84" xfId="0" applyNumberFormat="1" applyFont="1" applyFill="1" applyBorder="1" applyAlignment="1">
      <alignment horizontal="center"/>
    </xf>
    <xf numFmtId="164" fontId="4" fillId="2" borderId="86" xfId="0" applyNumberFormat="1" applyFont="1" applyFill="1" applyBorder="1" applyAlignment="1">
      <alignment horizontal="center"/>
    </xf>
    <xf numFmtId="0" fontId="4" fillId="2" borderId="87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wrapText="1"/>
    </xf>
    <xf numFmtId="0" fontId="4" fillId="2" borderId="90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wrapText="1"/>
    </xf>
    <xf numFmtId="164" fontId="3" fillId="2" borderId="91" xfId="0" applyNumberFormat="1" applyFont="1" applyFill="1" applyBorder="1" applyAlignment="1">
      <alignment horizontal="center"/>
    </xf>
    <xf numFmtId="164" fontId="3" fillId="2" borderId="88" xfId="0" applyNumberFormat="1" applyFont="1" applyFill="1" applyBorder="1" applyAlignment="1">
      <alignment horizontal="center"/>
    </xf>
    <xf numFmtId="0" fontId="3" fillId="2" borderId="88" xfId="0" applyFont="1" applyFill="1" applyBorder="1" applyAlignment="1">
      <alignment horizontal="center"/>
    </xf>
    <xf numFmtId="164" fontId="4" fillId="2" borderId="92" xfId="0" applyNumberFormat="1" applyFont="1" applyFill="1" applyBorder="1" applyAlignment="1">
      <alignment horizontal="center"/>
    </xf>
    <xf numFmtId="164" fontId="3" fillId="2" borderId="87" xfId="0" applyNumberFormat="1" applyFont="1" applyFill="1" applyBorder="1" applyAlignment="1">
      <alignment horizontal="center"/>
    </xf>
    <xf numFmtId="164" fontId="4" fillId="2" borderId="93" xfId="0" applyNumberFormat="1" applyFont="1" applyFill="1" applyBorder="1" applyAlignment="1">
      <alignment horizontal="center"/>
    </xf>
    <xf numFmtId="164" fontId="3" fillId="2" borderId="72" xfId="0" applyNumberFormat="1" applyFont="1" applyFill="1" applyBorder="1" applyAlignment="1">
      <alignment horizontal="center"/>
    </xf>
    <xf numFmtId="164" fontId="4" fillId="2" borderId="94" xfId="0" applyNumberFormat="1" applyFont="1" applyFill="1" applyBorder="1" applyAlignment="1">
      <alignment horizontal="center"/>
    </xf>
    <xf numFmtId="164" fontId="4" fillId="2" borderId="95" xfId="0" applyNumberFormat="1" applyFont="1" applyFill="1" applyBorder="1" applyAlignment="1">
      <alignment horizontal="center"/>
    </xf>
    <xf numFmtId="164" fontId="4" fillId="2" borderId="96" xfId="0" applyNumberFormat="1" applyFont="1" applyFill="1" applyBorder="1" applyAlignment="1">
      <alignment horizontal="center"/>
    </xf>
    <xf numFmtId="164" fontId="4" fillId="2" borderId="97" xfId="0" applyNumberFormat="1" applyFont="1" applyFill="1" applyBorder="1" applyAlignment="1">
      <alignment horizontal="center"/>
    </xf>
    <xf numFmtId="164" fontId="4" fillId="2" borderId="98" xfId="0" applyNumberFormat="1" applyFont="1" applyFill="1" applyBorder="1" applyAlignment="1">
      <alignment horizontal="center"/>
    </xf>
    <xf numFmtId="164" fontId="4" fillId="2" borderId="99" xfId="0" applyNumberFormat="1" applyFont="1" applyFill="1" applyBorder="1" applyAlignment="1">
      <alignment horizontal="center"/>
    </xf>
    <xf numFmtId="164" fontId="4" fillId="2" borderId="100" xfId="0" applyNumberFormat="1" applyFont="1" applyFill="1" applyBorder="1" applyAlignment="1">
      <alignment horizontal="center"/>
    </xf>
    <xf numFmtId="164" fontId="4" fillId="2" borderId="101" xfId="0" applyNumberFormat="1" applyFont="1" applyFill="1" applyBorder="1" applyAlignment="1">
      <alignment horizontal="center"/>
    </xf>
    <xf numFmtId="164" fontId="4" fillId="2" borderId="102" xfId="0" applyNumberFormat="1" applyFont="1" applyFill="1" applyBorder="1" applyAlignment="1">
      <alignment horizontal="center"/>
    </xf>
    <xf numFmtId="164" fontId="4" fillId="2" borderId="68" xfId="0" applyNumberFormat="1" applyFont="1" applyFill="1" applyBorder="1" applyAlignment="1">
      <alignment horizontal="center"/>
    </xf>
    <xf numFmtId="164" fontId="4" fillId="2" borderId="103" xfId="0" applyNumberFormat="1" applyFont="1" applyFill="1" applyBorder="1" applyAlignment="1">
      <alignment horizontal="center"/>
    </xf>
    <xf numFmtId="164" fontId="4" fillId="2" borderId="104" xfId="0" applyNumberFormat="1" applyFont="1" applyFill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164" fontId="4" fillId="2" borderId="107" xfId="0" applyNumberFormat="1" applyFont="1" applyFill="1" applyBorder="1" applyAlignment="1">
      <alignment horizontal="center"/>
    </xf>
    <xf numFmtId="164" fontId="4" fillId="2" borderId="108" xfId="0" applyNumberFormat="1" applyFont="1" applyFill="1" applyBorder="1" applyAlignment="1">
      <alignment horizontal="center"/>
    </xf>
    <xf numFmtId="164" fontId="4" fillId="2" borderId="109" xfId="0" applyNumberFormat="1" applyFont="1" applyFill="1" applyBorder="1" applyAlignment="1">
      <alignment horizontal="center"/>
    </xf>
    <xf numFmtId="164" fontId="4" fillId="2" borderId="110" xfId="0" applyNumberFormat="1" applyFont="1" applyFill="1" applyBorder="1" applyAlignment="1">
      <alignment horizontal="center"/>
    </xf>
    <xf numFmtId="164" fontId="4" fillId="2" borderId="55" xfId="0" applyNumberFormat="1" applyFont="1" applyFill="1" applyBorder="1" applyAlignment="1">
      <alignment horizontal="center"/>
    </xf>
    <xf numFmtId="164" fontId="4" fillId="2" borderId="111" xfId="0" applyNumberFormat="1" applyFont="1" applyFill="1" applyBorder="1" applyAlignment="1">
      <alignment horizontal="center"/>
    </xf>
    <xf numFmtId="164" fontId="4" fillId="2" borderId="112" xfId="0" applyNumberFormat="1" applyFont="1" applyFill="1" applyBorder="1" applyAlignment="1">
      <alignment horizontal="center"/>
    </xf>
    <xf numFmtId="0" fontId="4" fillId="2" borderId="113" xfId="0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164" fontId="4" fillId="2" borderId="114" xfId="0" applyNumberFormat="1" applyFont="1" applyFill="1" applyBorder="1" applyAlignment="1">
      <alignment horizontal="center"/>
    </xf>
    <xf numFmtId="164" fontId="4" fillId="2" borderId="115" xfId="0" applyNumberFormat="1" applyFont="1" applyFill="1" applyBorder="1" applyAlignment="1">
      <alignment horizontal="center"/>
    </xf>
    <xf numFmtId="164" fontId="3" fillId="4" borderId="80" xfId="0" applyNumberFormat="1" applyFont="1" applyFill="1" applyBorder="1"/>
    <xf numFmtId="0" fontId="3" fillId="4" borderId="80" xfId="0" applyFont="1" applyFill="1" applyBorder="1" applyAlignment="1">
      <alignment horizontal="center"/>
    </xf>
    <xf numFmtId="164" fontId="4" fillId="4" borderId="80" xfId="0" applyNumberFormat="1" applyFont="1" applyFill="1" applyBorder="1" applyAlignment="1">
      <alignment horizontal="center"/>
    </xf>
    <xf numFmtId="164" fontId="4" fillId="4" borderId="82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0" fontId="0" fillId="4" borderId="0" xfId="0" applyFont="1" applyFill="1" applyBorder="1"/>
    <xf numFmtId="0" fontId="1" fillId="4" borderId="0" xfId="0" applyFont="1" applyFill="1" applyBorder="1" applyAlignment="1">
      <alignment vertical="center"/>
    </xf>
    <xf numFmtId="0" fontId="3" fillId="4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4" fillId="2" borderId="113" xfId="0" applyFont="1" applyFill="1" applyBorder="1" applyAlignment="1">
      <alignment horizontal="center"/>
    </xf>
    <xf numFmtId="0" fontId="3" fillId="2" borderId="92" xfId="0" applyFont="1" applyFill="1" applyBorder="1" applyAlignment="1">
      <alignment horizontal="center"/>
    </xf>
    <xf numFmtId="164" fontId="4" fillId="2" borderId="113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3" fillId="2" borderId="33" xfId="0" applyFont="1" applyFill="1" applyBorder="1" applyAlignment="1">
      <alignment wrapText="1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164" fontId="4" fillId="2" borderId="27" xfId="0" applyNumberFormat="1" applyFont="1" applyFill="1" applyBorder="1" applyAlignment="1">
      <alignment horizontal="center"/>
    </xf>
    <xf numFmtId="0" fontId="4" fillId="2" borderId="90" xfId="0" applyFont="1" applyFill="1" applyBorder="1" applyAlignment="1">
      <alignment horizontal="center"/>
    </xf>
    <xf numFmtId="0" fontId="3" fillId="2" borderId="94" xfId="0" applyFont="1" applyFill="1" applyBorder="1" applyAlignment="1">
      <alignment horizontal="center"/>
    </xf>
    <xf numFmtId="164" fontId="3" fillId="2" borderId="119" xfId="0" applyNumberFormat="1" applyFont="1" applyFill="1" applyBorder="1"/>
    <xf numFmtId="164" fontId="4" fillId="2" borderId="119" xfId="0" applyNumberFormat="1" applyFont="1" applyFill="1" applyBorder="1"/>
    <xf numFmtId="0" fontId="0" fillId="2" borderId="94" xfId="0" applyFill="1" applyBorder="1" applyAlignment="1">
      <alignment horizontal="right"/>
    </xf>
    <xf numFmtId="0" fontId="0" fillId="2" borderId="64" xfId="0" applyFill="1" applyBorder="1" applyAlignment="1">
      <alignment horizontal="right"/>
    </xf>
    <xf numFmtId="0" fontId="0" fillId="2" borderId="92" xfId="0" applyFill="1" applyBorder="1" applyAlignment="1">
      <alignment horizontal="right"/>
    </xf>
    <xf numFmtId="0" fontId="3" fillId="2" borderId="124" xfId="0" applyFont="1" applyFill="1" applyBorder="1" applyAlignment="1">
      <alignment wrapText="1"/>
    </xf>
    <xf numFmtId="0" fontId="3" fillId="2" borderId="125" xfId="0" applyFont="1" applyFill="1" applyBorder="1" applyAlignment="1">
      <alignment wrapText="1"/>
    </xf>
    <xf numFmtId="0" fontId="3" fillId="2" borderId="126" xfId="0" applyFont="1" applyFill="1" applyBorder="1" applyAlignment="1">
      <alignment wrapText="1"/>
    </xf>
    <xf numFmtId="164" fontId="3" fillId="2" borderId="127" xfId="0" applyNumberFormat="1" applyFont="1" applyFill="1" applyBorder="1" applyAlignment="1">
      <alignment horizontal="center"/>
    </xf>
    <xf numFmtId="164" fontId="3" fillId="2" borderId="128" xfId="0" applyNumberFormat="1" applyFont="1" applyFill="1" applyBorder="1" applyAlignment="1">
      <alignment horizontal="center"/>
    </xf>
    <xf numFmtId="164" fontId="3" fillId="2" borderId="118" xfId="0" applyNumberFormat="1" applyFont="1" applyFill="1" applyBorder="1"/>
    <xf numFmtId="0" fontId="3" fillId="2" borderId="6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29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164" fontId="3" fillId="2" borderId="130" xfId="0" applyNumberFormat="1" applyFont="1" applyFill="1" applyBorder="1" applyAlignment="1">
      <alignment horizontal="center"/>
    </xf>
    <xf numFmtId="164" fontId="3" fillId="2" borderId="131" xfId="0" applyNumberFormat="1" applyFont="1" applyFill="1" applyBorder="1" applyAlignment="1">
      <alignment horizontal="center"/>
    </xf>
    <xf numFmtId="164" fontId="4" fillId="2" borderId="132" xfId="0" applyNumberFormat="1" applyFont="1" applyFill="1" applyBorder="1" applyAlignment="1">
      <alignment horizontal="center"/>
    </xf>
    <xf numFmtId="164" fontId="4" fillId="2" borderId="133" xfId="0" applyNumberFormat="1" applyFont="1" applyFill="1" applyBorder="1" applyAlignment="1">
      <alignment horizontal="center"/>
    </xf>
    <xf numFmtId="164" fontId="4" fillId="2" borderId="134" xfId="0" applyNumberFormat="1" applyFont="1" applyFill="1" applyBorder="1" applyAlignment="1">
      <alignment horizontal="center"/>
    </xf>
    <xf numFmtId="164" fontId="4" fillId="2" borderId="121" xfId="0" applyNumberFormat="1" applyFont="1" applyFill="1" applyBorder="1" applyAlignment="1">
      <alignment horizontal="center"/>
    </xf>
    <xf numFmtId="164" fontId="4" fillId="2" borderId="122" xfId="0" applyNumberFormat="1" applyFont="1" applyFill="1" applyBorder="1" applyAlignment="1">
      <alignment horizontal="center"/>
    </xf>
    <xf numFmtId="164" fontId="4" fillId="2" borderId="123" xfId="0" applyNumberFormat="1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3" fillId="2" borderId="120" xfId="0" applyNumberFormat="1" applyFont="1" applyFill="1" applyBorder="1"/>
    <xf numFmtId="164" fontId="4" fillId="2" borderId="78" xfId="0" applyNumberFormat="1" applyFont="1" applyFill="1" applyBorder="1" applyAlignment="1">
      <alignment horizontal="center"/>
    </xf>
    <xf numFmtId="164" fontId="4" fillId="2" borderId="135" xfId="0" applyNumberFormat="1" applyFont="1" applyFill="1" applyBorder="1" applyAlignment="1">
      <alignment horizontal="center"/>
    </xf>
    <xf numFmtId="164" fontId="4" fillId="2" borderId="136" xfId="0" applyNumberFormat="1" applyFont="1" applyFill="1" applyBorder="1" applyAlignment="1">
      <alignment horizontal="center"/>
    </xf>
    <xf numFmtId="164" fontId="4" fillId="2" borderId="137" xfId="0" applyNumberFormat="1" applyFont="1" applyFill="1" applyBorder="1" applyAlignment="1">
      <alignment horizontal="center"/>
    </xf>
    <xf numFmtId="164" fontId="4" fillId="2" borderId="79" xfId="0" applyNumberFormat="1" applyFont="1" applyFill="1" applyBorder="1" applyAlignment="1">
      <alignment horizontal="center"/>
    </xf>
    <xf numFmtId="164" fontId="4" fillId="2" borderId="124" xfId="0" applyNumberFormat="1" applyFont="1" applyFill="1" applyBorder="1" applyAlignment="1">
      <alignment horizontal="center"/>
    </xf>
    <xf numFmtId="164" fontId="4" fillId="2" borderId="125" xfId="0" applyNumberFormat="1" applyFont="1" applyFill="1" applyBorder="1" applyAlignment="1">
      <alignment horizontal="center"/>
    </xf>
    <xf numFmtId="164" fontId="4" fillId="2" borderId="126" xfId="0" applyNumberFormat="1" applyFont="1" applyFill="1" applyBorder="1" applyAlignment="1">
      <alignment horizontal="center"/>
    </xf>
    <xf numFmtId="164" fontId="4" fillId="2" borderId="116" xfId="0" applyNumberFormat="1" applyFont="1" applyFill="1" applyBorder="1" applyAlignment="1">
      <alignment horizontal="center"/>
    </xf>
    <xf numFmtId="164" fontId="4" fillId="2" borderId="111" xfId="0" applyNumberFormat="1" applyFont="1" applyFill="1" applyBorder="1"/>
    <xf numFmtId="0" fontId="3" fillId="2" borderId="138" xfId="0" applyFont="1" applyFill="1" applyBorder="1" applyAlignment="1"/>
    <xf numFmtId="0" fontId="0" fillId="2" borderId="88" xfId="0" applyFont="1" applyFill="1" applyBorder="1" applyAlignment="1">
      <alignment horizontal="center" vertical="center"/>
    </xf>
    <xf numFmtId="0" fontId="0" fillId="2" borderId="139" xfId="0" applyFont="1" applyFill="1" applyBorder="1" applyAlignment="1">
      <alignment horizontal="center" vertical="center"/>
    </xf>
    <xf numFmtId="0" fontId="0" fillId="2" borderId="138" xfId="0" applyFont="1" applyFill="1" applyBorder="1" applyAlignment="1">
      <alignment horizontal="center"/>
    </xf>
    <xf numFmtId="0" fontId="4" fillId="9" borderId="128" xfId="0" applyFont="1" applyFill="1" applyBorder="1" applyAlignment="1">
      <alignment horizontal="left" vertical="center" wrapText="1"/>
    </xf>
    <xf numFmtId="0" fontId="0" fillId="2" borderId="72" xfId="0" applyFont="1" applyFill="1" applyBorder="1" applyAlignment="1">
      <alignment horizontal="center" vertical="center"/>
    </xf>
    <xf numFmtId="0" fontId="3" fillId="9" borderId="72" xfId="0" applyFont="1" applyFill="1" applyBorder="1" applyAlignment="1">
      <alignment horizontal="left" vertical="center" wrapText="1"/>
    </xf>
    <xf numFmtId="164" fontId="3" fillId="9" borderId="72" xfId="0" applyNumberFormat="1" applyFont="1" applyFill="1" applyBorder="1" applyAlignment="1">
      <alignment horizontal="center"/>
    </xf>
    <xf numFmtId="0" fontId="3" fillId="2" borderId="141" xfId="0" applyFont="1" applyFill="1" applyBorder="1" applyAlignment="1"/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64" fontId="3" fillId="9" borderId="64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4" fontId="3" fillId="2" borderId="32" xfId="0" applyNumberFormat="1" applyFont="1" applyFill="1" applyBorder="1" applyAlignment="1">
      <alignment horizontal="center"/>
    </xf>
    <xf numFmtId="0" fontId="3" fillId="2" borderId="139" xfId="0" applyFont="1" applyFill="1" applyBorder="1" applyAlignment="1"/>
    <xf numFmtId="164" fontId="3" fillId="9" borderId="117" xfId="0" applyNumberFormat="1" applyFont="1" applyFill="1" applyBorder="1" applyAlignment="1">
      <alignment horizontal="center"/>
    </xf>
    <xf numFmtId="164" fontId="3" fillId="9" borderId="56" xfId="0" applyNumberFormat="1" applyFont="1" applyFill="1" applyBorder="1" applyAlignment="1">
      <alignment horizontal="center"/>
    </xf>
    <xf numFmtId="164" fontId="3" fillId="2" borderId="46" xfId="0" applyNumberFormat="1" applyFont="1" applyFill="1" applyBorder="1" applyAlignment="1">
      <alignment horizontal="center"/>
    </xf>
    <xf numFmtId="0" fontId="4" fillId="2" borderId="78" xfId="0" applyFont="1" applyFill="1" applyBorder="1" applyAlignment="1"/>
    <xf numFmtId="164" fontId="4" fillId="2" borderId="134" xfId="0" applyNumberFormat="1" applyFont="1" applyFill="1" applyBorder="1" applyAlignment="1">
      <alignment horizontal="center" vertical="center"/>
    </xf>
    <xf numFmtId="164" fontId="4" fillId="2" borderId="142" xfId="0" applyNumberFormat="1" applyFont="1" applyFill="1" applyBorder="1" applyAlignment="1">
      <alignment horizontal="center"/>
    </xf>
    <xf numFmtId="164" fontId="4" fillId="2" borderId="133" xfId="0" applyNumberFormat="1" applyFont="1" applyFill="1" applyBorder="1" applyAlignment="1">
      <alignment horizontal="center" vertical="center"/>
    </xf>
    <xf numFmtId="164" fontId="4" fillId="2" borderId="132" xfId="0" applyNumberFormat="1" applyFont="1" applyFill="1" applyBorder="1" applyAlignment="1">
      <alignment horizontal="center" vertical="center"/>
    </xf>
    <xf numFmtId="164" fontId="4" fillId="9" borderId="121" xfId="0" applyNumberFormat="1" applyFont="1" applyFill="1" applyBorder="1" applyAlignment="1">
      <alignment horizontal="center"/>
    </xf>
    <xf numFmtId="164" fontId="4" fillId="9" borderId="122" xfId="0" applyNumberFormat="1" applyFont="1" applyFill="1" applyBorder="1" applyAlignment="1">
      <alignment horizontal="center"/>
    </xf>
    <xf numFmtId="164" fontId="4" fillId="3" borderId="78" xfId="0" applyNumberFormat="1" applyFont="1" applyFill="1" applyBorder="1" applyAlignment="1">
      <alignment horizontal="center"/>
    </xf>
    <xf numFmtId="164" fontId="3" fillId="9" borderId="88" xfId="0" applyNumberFormat="1" applyFont="1" applyFill="1" applyBorder="1" applyAlignment="1">
      <alignment horizontal="center"/>
    </xf>
    <xf numFmtId="164" fontId="4" fillId="2" borderId="143" xfId="0" applyNumberFormat="1" applyFont="1" applyFill="1" applyBorder="1" applyAlignment="1">
      <alignment horizontal="center"/>
    </xf>
    <xf numFmtId="164" fontId="4" fillId="2" borderId="144" xfId="0" applyNumberFormat="1" applyFont="1" applyFill="1" applyBorder="1" applyAlignment="1">
      <alignment horizontal="center"/>
    </xf>
    <xf numFmtId="0" fontId="4" fillId="2" borderId="79" xfId="0" applyFont="1" applyFill="1" applyBorder="1" applyAlignment="1"/>
    <xf numFmtId="164" fontId="4" fillId="2" borderId="137" xfId="0" applyNumberFormat="1" applyFont="1" applyFill="1" applyBorder="1" applyAlignment="1">
      <alignment horizontal="center" vertical="center"/>
    </xf>
    <xf numFmtId="164" fontId="4" fillId="2" borderId="145" xfId="0" applyNumberFormat="1" applyFont="1" applyFill="1" applyBorder="1" applyAlignment="1">
      <alignment horizontal="center"/>
    </xf>
    <xf numFmtId="164" fontId="4" fillId="2" borderId="136" xfId="0" applyNumberFormat="1" applyFont="1" applyFill="1" applyBorder="1" applyAlignment="1">
      <alignment horizontal="center" vertical="center"/>
    </xf>
    <xf numFmtId="164" fontId="4" fillId="2" borderId="135" xfId="0" applyNumberFormat="1" applyFont="1" applyFill="1" applyBorder="1" applyAlignment="1">
      <alignment horizontal="center" vertical="center"/>
    </xf>
    <xf numFmtId="164" fontId="4" fillId="9" borderId="124" xfId="0" applyNumberFormat="1" applyFont="1" applyFill="1" applyBorder="1" applyAlignment="1">
      <alignment horizontal="center"/>
    </xf>
    <xf numFmtId="164" fontId="4" fillId="9" borderId="125" xfId="0" applyNumberFormat="1" applyFont="1" applyFill="1" applyBorder="1" applyAlignment="1">
      <alignment horizontal="center"/>
    </xf>
    <xf numFmtId="164" fontId="4" fillId="2" borderId="146" xfId="0" applyNumberFormat="1" applyFont="1" applyFill="1" applyBorder="1" applyAlignment="1">
      <alignment horizontal="center"/>
    </xf>
    <xf numFmtId="0" fontId="4" fillId="2" borderId="111" xfId="0" applyFont="1" applyFill="1" applyBorder="1" applyAlignment="1">
      <alignment horizontal="center"/>
    </xf>
    <xf numFmtId="0" fontId="4" fillId="2" borderId="112" xfId="0" applyFont="1" applyFill="1" applyBorder="1" applyAlignment="1">
      <alignment horizontal="right"/>
    </xf>
    <xf numFmtId="164" fontId="4" fillId="2" borderId="68" xfId="0" applyNumberFormat="1" applyFont="1" applyFill="1" applyBorder="1" applyAlignment="1">
      <alignment horizontal="center" vertical="center"/>
    </xf>
    <xf numFmtId="164" fontId="4" fillId="2" borderId="55" xfId="0" applyNumberFormat="1" applyFont="1" applyFill="1" applyBorder="1" applyAlignment="1">
      <alignment horizontal="center" vertical="center"/>
    </xf>
    <xf numFmtId="164" fontId="4" fillId="2" borderId="50" xfId="0" applyNumberFormat="1" applyFont="1" applyFill="1" applyBorder="1" applyAlignment="1">
      <alignment horizontal="center" vertical="center"/>
    </xf>
    <xf numFmtId="164" fontId="4" fillId="2" borderId="54" xfId="0" applyNumberFormat="1" applyFont="1" applyFill="1" applyBorder="1" applyAlignment="1">
      <alignment horizontal="center" vertical="center"/>
    </xf>
    <xf numFmtId="164" fontId="4" fillId="2" borderId="67" xfId="0" applyNumberFormat="1" applyFont="1" applyFill="1" applyBorder="1" applyAlignment="1">
      <alignment horizontal="center" vertical="center"/>
    </xf>
    <xf numFmtId="164" fontId="4" fillId="2" borderId="51" xfId="0" applyNumberFormat="1" applyFont="1" applyFill="1" applyBorder="1" applyAlignment="1">
      <alignment horizontal="center" vertical="center"/>
    </xf>
    <xf numFmtId="164" fontId="3" fillId="9" borderId="76" xfId="0" applyNumberFormat="1" applyFont="1" applyFill="1" applyBorder="1" applyAlignment="1">
      <alignment horizontal="center"/>
    </xf>
    <xf numFmtId="164" fontId="3" fillId="9" borderId="63" xfId="0" applyNumberFormat="1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164" fontId="3" fillId="9" borderId="48" xfId="0" applyNumberFormat="1" applyFont="1" applyFill="1" applyBorder="1" applyAlignment="1">
      <alignment horizontal="center"/>
    </xf>
    <xf numFmtId="0" fontId="3" fillId="2" borderId="77" xfId="0" applyFont="1" applyFill="1" applyBorder="1" applyAlignment="1">
      <alignment horizontal="center"/>
    </xf>
    <xf numFmtId="0" fontId="4" fillId="2" borderId="147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wrapText="1"/>
    </xf>
    <xf numFmtId="164" fontId="4" fillId="2" borderId="148" xfId="0" applyNumberFormat="1" applyFont="1" applyFill="1" applyBorder="1" applyAlignment="1">
      <alignment horizontal="center"/>
    </xf>
    <xf numFmtId="0" fontId="4" fillId="2" borderId="149" xfId="0" applyFont="1" applyFill="1" applyBorder="1" applyAlignment="1">
      <alignment horizontal="center" vertical="center"/>
    </xf>
    <xf numFmtId="164" fontId="4" fillId="2" borderId="150" xfId="0" applyNumberFormat="1" applyFont="1" applyFill="1" applyBorder="1" applyAlignment="1">
      <alignment horizontal="center"/>
    </xf>
    <xf numFmtId="0" fontId="3" fillId="2" borderId="21" xfId="0" applyFont="1" applyFill="1" applyBorder="1"/>
    <xf numFmtId="164" fontId="4" fillId="4" borderId="140" xfId="0" applyNumberFormat="1" applyFont="1" applyFill="1" applyBorder="1" applyAlignment="1">
      <alignment horizontal="center"/>
    </xf>
    <xf numFmtId="164" fontId="4" fillId="2" borderId="133" xfId="0" applyNumberFormat="1" applyFont="1" applyFill="1" applyBorder="1"/>
    <xf numFmtId="0" fontId="3" fillId="3" borderId="33" xfId="0" applyFont="1" applyFill="1" applyBorder="1" applyAlignment="1">
      <alignment horizontal="center"/>
    </xf>
    <xf numFmtId="164" fontId="4" fillId="5" borderId="78" xfId="0" applyNumberFormat="1" applyFont="1" applyFill="1" applyBorder="1" applyAlignment="1">
      <alignment horizontal="center"/>
    </xf>
    <xf numFmtId="0" fontId="3" fillId="2" borderId="12" xfId="0" applyFont="1" applyFill="1" applyBorder="1"/>
    <xf numFmtId="0" fontId="3" fillId="5" borderId="12" xfId="0" applyFont="1" applyFill="1" applyBorder="1" applyAlignment="1">
      <alignment horizontal="center"/>
    </xf>
    <xf numFmtId="164" fontId="4" fillId="2" borderId="151" xfId="0" applyNumberFormat="1" applyFont="1" applyFill="1" applyBorder="1" applyAlignment="1">
      <alignment horizontal="center"/>
    </xf>
    <xf numFmtId="164" fontId="4" fillId="2" borderId="152" xfId="0" applyNumberFormat="1" applyFont="1" applyFill="1" applyBorder="1" applyAlignment="1">
      <alignment horizontal="center"/>
    </xf>
    <xf numFmtId="164" fontId="4" fillId="2" borderId="153" xfId="0" applyNumberFormat="1" applyFont="1" applyFill="1" applyBorder="1" applyAlignment="1">
      <alignment horizontal="center"/>
    </xf>
    <xf numFmtId="164" fontId="4" fillId="2" borderId="139" xfId="0" applyNumberFormat="1" applyFont="1" applyFill="1" applyBorder="1" applyAlignment="1">
      <alignment horizontal="center"/>
    </xf>
    <xf numFmtId="164" fontId="4" fillId="2" borderId="154" xfId="0" applyNumberFormat="1" applyFont="1" applyFill="1" applyBorder="1" applyAlignment="1">
      <alignment horizontal="center"/>
    </xf>
    <xf numFmtId="164" fontId="4" fillId="2" borderId="71" xfId="0" applyNumberFormat="1" applyFont="1" applyFill="1" applyBorder="1"/>
    <xf numFmtId="164" fontId="4" fillId="2" borderId="132" xfId="0" applyNumberFormat="1" applyFont="1" applyFill="1" applyBorder="1"/>
    <xf numFmtId="164" fontId="4" fillId="2" borderId="134" xfId="0" applyNumberFormat="1" applyFont="1" applyFill="1" applyBorder="1"/>
    <xf numFmtId="164" fontId="3" fillId="2" borderId="32" xfId="0" applyNumberFormat="1" applyFont="1" applyFill="1" applyBorder="1"/>
    <xf numFmtId="164" fontId="3" fillId="2" borderId="46" xfId="0" applyNumberFormat="1" applyFont="1" applyFill="1" applyBorder="1"/>
    <xf numFmtId="164" fontId="4" fillId="5" borderId="132" xfId="0" applyNumberFormat="1" applyFont="1" applyFill="1" applyBorder="1" applyAlignment="1">
      <alignment horizontal="center"/>
    </xf>
    <xf numFmtId="164" fontId="4" fillId="2" borderId="144" xfId="0" applyNumberFormat="1" applyFont="1" applyFill="1" applyBorder="1"/>
    <xf numFmtId="0" fontId="3" fillId="2" borderId="138" xfId="0" applyFont="1" applyFill="1" applyBorder="1" applyAlignment="1">
      <alignment horizontal="center"/>
    </xf>
    <xf numFmtId="0" fontId="3" fillId="2" borderId="141" xfId="0" applyFont="1" applyFill="1" applyBorder="1" applyAlignment="1">
      <alignment horizontal="center"/>
    </xf>
    <xf numFmtId="0" fontId="3" fillId="2" borderId="139" xfId="0" applyFont="1" applyFill="1" applyBorder="1" applyAlignment="1">
      <alignment horizontal="center"/>
    </xf>
    <xf numFmtId="0" fontId="4" fillId="2" borderId="78" xfId="0" applyFont="1" applyFill="1" applyBorder="1" applyAlignment="1">
      <alignment horizontal="center"/>
    </xf>
    <xf numFmtId="164" fontId="4" fillId="3" borderId="132" xfId="0" applyNumberFormat="1" applyFont="1" applyFill="1" applyBorder="1" applyAlignment="1">
      <alignment horizontal="center"/>
    </xf>
    <xf numFmtId="164" fontId="3" fillId="9" borderId="129" xfId="0" applyNumberFormat="1" applyFont="1" applyFill="1" applyBorder="1" applyAlignment="1">
      <alignment horizontal="center"/>
    </xf>
    <xf numFmtId="164" fontId="3" fillId="9" borderId="130" xfId="0" applyNumberFormat="1" applyFont="1" applyFill="1" applyBorder="1" applyAlignment="1">
      <alignment horizontal="center"/>
    </xf>
    <xf numFmtId="164" fontId="3" fillId="2" borderId="159" xfId="0" applyNumberFormat="1" applyFont="1" applyFill="1" applyBorder="1" applyAlignment="1">
      <alignment horizontal="center"/>
    </xf>
    <xf numFmtId="0" fontId="4" fillId="2" borderId="141" xfId="0" applyFont="1" applyFill="1" applyBorder="1" applyAlignment="1">
      <alignment horizontal="center"/>
    </xf>
    <xf numFmtId="164" fontId="4" fillId="2" borderId="111" xfId="0" applyNumberFormat="1" applyFont="1" applyFill="1" applyBorder="1" applyAlignment="1">
      <alignment horizontal="center" vertical="center"/>
    </xf>
    <xf numFmtId="164" fontId="4" fillId="2" borderId="112" xfId="0" applyNumberFormat="1" applyFont="1" applyFill="1" applyBorder="1" applyAlignment="1">
      <alignment horizontal="center" vertical="center"/>
    </xf>
    <xf numFmtId="164" fontId="4" fillId="2" borderId="112" xfId="0" applyNumberFormat="1" applyFont="1" applyFill="1" applyBorder="1" applyAlignment="1">
      <alignment horizontal="right"/>
    </xf>
    <xf numFmtId="0" fontId="0" fillId="0" borderId="0" xfId="0" applyFont="1" applyBorder="1"/>
    <xf numFmtId="0" fontId="1" fillId="2" borderId="139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wrapText="1"/>
    </xf>
    <xf numFmtId="164" fontId="4" fillId="3" borderId="160" xfId="0" applyNumberFormat="1" applyFont="1" applyFill="1" applyBorder="1" applyAlignment="1">
      <alignment horizontal="center"/>
    </xf>
    <xf numFmtId="164" fontId="3" fillId="3" borderId="27" xfId="0" applyNumberFormat="1" applyFont="1" applyFill="1" applyBorder="1" applyAlignment="1">
      <alignment horizontal="center" vertical="center"/>
    </xf>
    <xf numFmtId="164" fontId="3" fillId="2" borderId="27" xfId="0" applyNumberFormat="1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164" fontId="4" fillId="3" borderId="155" xfId="0" applyNumberFormat="1" applyFont="1" applyFill="1" applyBorder="1" applyAlignment="1">
      <alignment horizontal="center" vertical="center"/>
    </xf>
    <xf numFmtId="164" fontId="4" fillId="2" borderId="161" xfId="0" applyNumberFormat="1" applyFont="1" applyFill="1" applyBorder="1" applyAlignment="1">
      <alignment horizontal="center" vertical="center"/>
    </xf>
    <xf numFmtId="164" fontId="4" fillId="2" borderId="162" xfId="0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/>
    </xf>
    <xf numFmtId="164" fontId="3" fillId="4" borderId="80" xfId="0" applyNumberFormat="1" applyFont="1" applyFill="1" applyBorder="1" applyAlignment="1">
      <alignment horizontal="center"/>
    </xf>
    <xf numFmtId="164" fontId="3" fillId="4" borderId="79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6" borderId="79" xfId="0" applyFont="1" applyFill="1" applyBorder="1" applyAlignment="1">
      <alignment horizontal="left" vertical="center" wrapText="1"/>
    </xf>
    <xf numFmtId="0" fontId="4" fillId="6" borderId="80" xfId="0" applyFont="1" applyFill="1" applyBorder="1" applyAlignment="1">
      <alignment horizontal="left" vertical="center" wrapText="1"/>
    </xf>
    <xf numFmtId="0" fontId="4" fillId="6" borderId="82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/>
    </xf>
    <xf numFmtId="164" fontId="3" fillId="6" borderId="37" xfId="0" applyNumberFormat="1" applyFont="1" applyFill="1" applyBorder="1" applyAlignment="1">
      <alignment horizontal="center"/>
    </xf>
    <xf numFmtId="164" fontId="3" fillId="6" borderId="47" xfId="0" applyNumberFormat="1" applyFont="1" applyFill="1" applyBorder="1" applyAlignment="1">
      <alignment horizontal="center"/>
    </xf>
    <xf numFmtId="164" fontId="3" fillId="6" borderId="0" xfId="0" applyNumberFormat="1" applyFont="1" applyFill="1" applyBorder="1" applyAlignment="1">
      <alignment horizontal="center"/>
    </xf>
    <xf numFmtId="164" fontId="3" fillId="6" borderId="73" xfId="0" applyNumberFormat="1" applyFont="1" applyFill="1" applyBorder="1" applyAlignment="1">
      <alignment horizontal="center"/>
    </xf>
    <xf numFmtId="164" fontId="3" fillId="4" borderId="5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164" fontId="3" fillId="4" borderId="73" xfId="0" applyNumberFormat="1" applyFont="1" applyFill="1" applyBorder="1" applyAlignment="1">
      <alignment horizontal="center"/>
    </xf>
    <xf numFmtId="164" fontId="3" fillId="4" borderId="79" xfId="0" applyNumberFormat="1" applyFont="1" applyFill="1" applyBorder="1" applyAlignment="1">
      <alignment horizontal="center"/>
    </xf>
    <xf numFmtId="164" fontId="3" fillId="4" borderId="80" xfId="0" applyNumberFormat="1" applyFont="1" applyFill="1" applyBorder="1" applyAlignment="1">
      <alignment horizontal="center"/>
    </xf>
    <xf numFmtId="164" fontId="3" fillId="4" borderId="140" xfId="0" applyNumberFormat="1" applyFont="1" applyFill="1" applyBorder="1" applyAlignment="1">
      <alignment horizontal="center"/>
    </xf>
    <xf numFmtId="164" fontId="3" fillId="4" borderId="89" xfId="0" applyNumberFormat="1" applyFont="1" applyFill="1" applyBorder="1" applyAlignment="1">
      <alignment horizontal="center"/>
    </xf>
    <xf numFmtId="164" fontId="3" fillId="4" borderId="82" xfId="0" applyNumberFormat="1" applyFont="1" applyFill="1" applyBorder="1" applyAlignment="1">
      <alignment horizontal="center"/>
    </xf>
    <xf numFmtId="164" fontId="3" fillId="6" borderId="80" xfId="0" applyNumberFormat="1" applyFont="1" applyFill="1" applyBorder="1" applyAlignment="1">
      <alignment horizontal="center"/>
    </xf>
    <xf numFmtId="164" fontId="3" fillId="6" borderId="105" xfId="0" applyNumberFormat="1" applyFont="1" applyFill="1" applyBorder="1" applyAlignment="1">
      <alignment horizontal="center"/>
    </xf>
    <xf numFmtId="164" fontId="3" fillId="6" borderId="82" xfId="0" applyNumberFormat="1" applyFont="1" applyFill="1" applyBorder="1" applyAlignment="1">
      <alignment horizontal="center"/>
    </xf>
    <xf numFmtId="0" fontId="4" fillId="4" borderId="79" xfId="0" applyFont="1" applyFill="1" applyBorder="1" applyAlignment="1">
      <alignment horizontal="left" vertical="center" wrapText="1"/>
    </xf>
    <xf numFmtId="0" fontId="4" fillId="4" borderId="80" xfId="0" applyFont="1" applyFill="1" applyBorder="1" applyAlignment="1">
      <alignment horizontal="left" vertical="center" wrapText="1"/>
    </xf>
    <xf numFmtId="0" fontId="4" fillId="4" borderId="82" xfId="0" applyFont="1" applyFill="1" applyBorder="1" applyAlignment="1">
      <alignment horizontal="left" vertical="center" wrapText="1"/>
    </xf>
    <xf numFmtId="164" fontId="3" fillId="4" borderId="105" xfId="0" applyNumberFormat="1" applyFont="1" applyFill="1" applyBorder="1" applyAlignment="1">
      <alignment horizontal="center"/>
    </xf>
    <xf numFmtId="164" fontId="3" fillId="4" borderId="106" xfId="0" applyNumberFormat="1" applyFont="1" applyFill="1" applyBorder="1" applyAlignment="1">
      <alignment horizontal="center"/>
    </xf>
    <xf numFmtId="0" fontId="0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4" fillId="2" borderId="38" xfId="0" applyFont="1" applyFill="1" applyBorder="1" applyAlignment="1">
      <alignment horizontal="right" textRotation="90"/>
    </xf>
    <xf numFmtId="0" fontId="4" fillId="2" borderId="39" xfId="0" applyFont="1" applyFill="1" applyBorder="1" applyAlignment="1">
      <alignment horizontal="right" textRotation="90"/>
    </xf>
    <xf numFmtId="0" fontId="4" fillId="2" borderId="40" xfId="0" applyFont="1" applyFill="1" applyBorder="1" applyAlignment="1">
      <alignment horizontal="right" textRotation="90"/>
    </xf>
    <xf numFmtId="0" fontId="4" fillId="2" borderId="41" xfId="0" applyFont="1" applyFill="1" applyBorder="1" applyAlignment="1">
      <alignment horizontal="right" textRotation="90"/>
    </xf>
    <xf numFmtId="0" fontId="3" fillId="2" borderId="32" xfId="0" applyFont="1" applyFill="1" applyBorder="1" applyAlignment="1">
      <alignment horizontal="center"/>
    </xf>
    <xf numFmtId="164" fontId="3" fillId="6" borderId="140" xfId="0" applyNumberFormat="1" applyFont="1" applyFill="1" applyBorder="1" applyAlignment="1">
      <alignment horizontal="center"/>
    </xf>
    <xf numFmtId="0" fontId="4" fillId="7" borderId="79" xfId="0" applyFont="1" applyFill="1" applyBorder="1" applyAlignment="1">
      <alignment horizontal="left" vertical="center" wrapText="1"/>
    </xf>
    <xf numFmtId="0" fontId="4" fillId="7" borderId="80" xfId="0" applyFont="1" applyFill="1" applyBorder="1" applyAlignment="1">
      <alignment horizontal="left" vertical="center" wrapText="1"/>
    </xf>
    <xf numFmtId="0" fontId="4" fillId="7" borderId="82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4" fontId="3" fillId="7" borderId="80" xfId="0" applyNumberFormat="1" applyFont="1" applyFill="1" applyBorder="1" applyAlignment="1">
      <alignment horizontal="center"/>
    </xf>
    <xf numFmtId="164" fontId="3" fillId="7" borderId="105" xfId="0" applyNumberFormat="1" applyFont="1" applyFill="1" applyBorder="1" applyAlignment="1">
      <alignment horizontal="center"/>
    </xf>
    <xf numFmtId="164" fontId="3" fillId="7" borderId="106" xfId="0" applyNumberFormat="1" applyFont="1" applyFill="1" applyBorder="1" applyAlignment="1">
      <alignment horizontal="center"/>
    </xf>
    <xf numFmtId="164" fontId="3" fillId="2" borderId="79" xfId="0" applyNumberFormat="1" applyFont="1" applyFill="1" applyBorder="1" applyAlignment="1">
      <alignment horizontal="center"/>
    </xf>
    <xf numFmtId="164" fontId="3" fillId="2" borderId="80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164" fontId="3" fillId="2" borderId="89" xfId="0" applyNumberFormat="1" applyFont="1" applyFill="1" applyBorder="1" applyAlignment="1">
      <alignment horizontal="center"/>
    </xf>
    <xf numFmtId="164" fontId="3" fillId="7" borderId="79" xfId="0" applyNumberFormat="1" applyFont="1" applyFill="1" applyBorder="1" applyAlignment="1">
      <alignment horizontal="center"/>
    </xf>
    <xf numFmtId="164" fontId="3" fillId="7" borderId="0" xfId="0" applyNumberFormat="1" applyFont="1" applyFill="1" applyBorder="1" applyAlignment="1">
      <alignment horizontal="center"/>
    </xf>
    <xf numFmtId="164" fontId="3" fillId="7" borderId="89" xfId="0" applyNumberFormat="1" applyFont="1" applyFill="1" applyBorder="1" applyAlignment="1">
      <alignment horizontal="center"/>
    </xf>
    <xf numFmtId="0" fontId="4" fillId="2" borderId="118" xfId="0" applyFont="1" applyFill="1" applyBorder="1" applyAlignment="1">
      <alignment horizontal="center" vertical="center"/>
    </xf>
    <xf numFmtId="0" fontId="4" fillId="2" borderId="119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9" borderId="79" xfId="0" applyFont="1" applyFill="1" applyBorder="1" applyAlignment="1">
      <alignment horizontal="left" vertical="center" wrapText="1"/>
    </xf>
    <xf numFmtId="0" fontId="4" fillId="9" borderId="80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center" textRotation="90"/>
    </xf>
    <xf numFmtId="0" fontId="4" fillId="2" borderId="39" xfId="0" applyFont="1" applyFill="1" applyBorder="1" applyAlignment="1">
      <alignment horizontal="center" textRotation="90"/>
    </xf>
    <xf numFmtId="0" fontId="0" fillId="0" borderId="0" xfId="0" applyFont="1" applyFill="1" applyBorder="1" applyAlignment="1">
      <alignment horizontal="center"/>
    </xf>
    <xf numFmtId="164" fontId="3" fillId="7" borderId="80" xfId="0" applyNumberFormat="1" applyFont="1" applyFill="1" applyBorder="1" applyAlignment="1">
      <alignment horizontal="center" vertical="center"/>
    </xf>
    <xf numFmtId="164" fontId="3" fillId="7" borderId="0" xfId="0" applyNumberFormat="1" applyFont="1" applyFill="1" applyBorder="1" applyAlignment="1">
      <alignment horizontal="center" vertical="center"/>
    </xf>
    <xf numFmtId="164" fontId="3" fillId="7" borderId="89" xfId="0" applyNumberFormat="1" applyFont="1" applyFill="1" applyBorder="1" applyAlignment="1">
      <alignment horizontal="center" vertical="center"/>
    </xf>
    <xf numFmtId="0" fontId="4" fillId="11" borderId="79" xfId="0" applyFont="1" applyFill="1" applyBorder="1" applyAlignment="1">
      <alignment horizontal="center" vertical="center"/>
    </xf>
    <xf numFmtId="0" fontId="4" fillId="11" borderId="80" xfId="0" applyFont="1" applyFill="1" applyBorder="1" applyAlignment="1">
      <alignment horizontal="center" vertical="center"/>
    </xf>
    <xf numFmtId="0" fontId="4" fillId="11" borderId="82" xfId="0" applyFont="1" applyFill="1" applyBorder="1" applyAlignment="1">
      <alignment horizontal="center" vertical="center"/>
    </xf>
    <xf numFmtId="0" fontId="4" fillId="7" borderId="155" xfId="0" applyFont="1" applyFill="1" applyBorder="1" applyAlignment="1">
      <alignment horizontal="left" vertical="center" wrapText="1"/>
    </xf>
    <xf numFmtId="0" fontId="4" fillId="7" borderId="105" xfId="0" applyFont="1" applyFill="1" applyBorder="1" applyAlignment="1">
      <alignment horizontal="left" vertical="center" wrapText="1"/>
    </xf>
    <xf numFmtId="164" fontId="3" fillId="7" borderId="156" xfId="0" applyNumberFormat="1" applyFont="1" applyFill="1" applyBorder="1" applyAlignment="1">
      <alignment horizontal="center"/>
    </xf>
    <xf numFmtId="0" fontId="4" fillId="7" borderId="157" xfId="0" applyFont="1" applyFill="1" applyBorder="1" applyAlignment="1">
      <alignment horizontal="left" vertical="center" wrapText="1"/>
    </xf>
    <xf numFmtId="0" fontId="4" fillId="7" borderId="140" xfId="0" applyFont="1" applyFill="1" applyBorder="1" applyAlignment="1">
      <alignment horizontal="left" vertical="center" wrapText="1"/>
    </xf>
    <xf numFmtId="164" fontId="3" fillId="7" borderId="158" xfId="0" applyNumberFormat="1" applyFont="1" applyFill="1" applyBorder="1" applyAlignment="1">
      <alignment horizontal="center"/>
    </xf>
    <xf numFmtId="164" fontId="3" fillId="7" borderId="140" xfId="0" applyNumberFormat="1" applyFont="1" applyFill="1" applyBorder="1" applyAlignment="1">
      <alignment horizontal="center"/>
    </xf>
    <xf numFmtId="164" fontId="3" fillId="4" borderId="81" xfId="0" applyNumberFormat="1" applyFont="1" applyFill="1" applyBorder="1" applyAlignment="1">
      <alignment horizontal="center"/>
    </xf>
    <xf numFmtId="164" fontId="3" fillId="7" borderId="81" xfId="0" applyNumberFormat="1" applyFont="1" applyFill="1" applyBorder="1" applyAlignment="1">
      <alignment horizontal="center" vertical="center"/>
    </xf>
    <xf numFmtId="164" fontId="3" fillId="7" borderId="140" xfId="0" applyNumberFormat="1" applyFont="1" applyFill="1" applyBorder="1" applyAlignment="1">
      <alignment horizontal="center" vertical="center"/>
    </xf>
    <xf numFmtId="164" fontId="3" fillId="7" borderId="105" xfId="0" applyNumberFormat="1" applyFont="1" applyFill="1" applyBorder="1" applyAlignment="1">
      <alignment horizontal="center" vertical="center"/>
    </xf>
    <xf numFmtId="164" fontId="3" fillId="7" borderId="106" xfId="0" applyNumberFormat="1" applyFont="1" applyFill="1" applyBorder="1" applyAlignment="1">
      <alignment horizontal="center" vertical="center"/>
    </xf>
    <xf numFmtId="164" fontId="3" fillId="7" borderId="81" xfId="0" applyNumberFormat="1" applyFont="1" applyFill="1" applyBorder="1" applyAlignment="1">
      <alignment horizontal="center"/>
    </xf>
    <xf numFmtId="0" fontId="0" fillId="2" borderId="72" xfId="0" applyFont="1" applyFill="1" applyBorder="1" applyAlignment="1">
      <alignment horizontal="center"/>
    </xf>
    <xf numFmtId="0" fontId="0" fillId="2" borderId="88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2" borderId="74" xfId="0" applyFont="1" applyFill="1" applyBorder="1" applyAlignment="1">
      <alignment horizontal="center"/>
    </xf>
    <xf numFmtId="0" fontId="0" fillId="2" borderId="87" xfId="0" applyFont="1" applyFill="1" applyBorder="1" applyAlignment="1">
      <alignment horizontal="center"/>
    </xf>
    <xf numFmtId="0" fontId="0" fillId="2" borderId="138" xfId="0" applyFont="1" applyFill="1" applyBorder="1" applyAlignment="1">
      <alignment horizontal="left" vertical="center"/>
    </xf>
    <xf numFmtId="0" fontId="0" fillId="2" borderId="88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1825" name="Obraz 1">
          <a:extLst>
            <a:ext uri="{FF2B5EF4-FFF2-40B4-BE49-F238E27FC236}">
              <a16:creationId xmlns:a16="http://schemas.microsoft.com/office/drawing/2014/main" id="{57811E53-93BE-4E81-8D89-E617BA6AD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670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8C285789-E236-4053-99ED-DAD07CDA3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06705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2978" name="Obraz 1">
          <a:extLst>
            <a:ext uri="{FF2B5EF4-FFF2-40B4-BE49-F238E27FC236}">
              <a16:creationId xmlns:a16="http://schemas.microsoft.com/office/drawing/2014/main" id="{7D0C55E8-571C-4E2F-992F-FBE99EBD2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312420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3403" name="Obraz 1">
          <a:extLst>
            <a:ext uri="{FF2B5EF4-FFF2-40B4-BE49-F238E27FC236}">
              <a16:creationId xmlns:a16="http://schemas.microsoft.com/office/drawing/2014/main" id="{25406D4E-E0BF-403B-93D3-DAFB3F50D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66700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0</xdr:rowOff>
    </xdr:from>
    <xdr:to>
      <xdr:col>3</xdr:col>
      <xdr:colOff>104775</xdr:colOff>
      <xdr:row>4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BF2B4FA-5EDA-4E51-A4D2-F97F701C3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0"/>
          <a:ext cx="2667000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2"/>
  <sheetViews>
    <sheetView showZeros="0" tabSelected="1" topLeftCell="A16" zoomScale="60" zoomScaleNormal="60" zoomScaleSheetLayoutView="100" workbookViewId="0">
      <selection activeCell="C42" sqref="A16:AO55"/>
    </sheetView>
  </sheetViews>
  <sheetFormatPr defaultColWidth="11.42578125" defaultRowHeight="12.75" x14ac:dyDescent="0.2"/>
  <cols>
    <col min="1" max="1" width="4.28515625" style="11" customWidth="1"/>
    <col min="2" max="2" width="13.28515625" style="11" customWidth="1"/>
    <col min="3" max="3" width="42.42578125" style="11" customWidth="1"/>
    <col min="4" max="20" width="6.7109375" style="11" customWidth="1"/>
    <col min="21" max="21" width="6.7109375" style="13" customWidth="1"/>
    <col min="22" max="38" width="6.7109375" style="11" customWidth="1"/>
    <col min="39" max="39" width="6.7109375" style="13" customWidth="1"/>
    <col min="40" max="40" width="8.28515625" style="11" bestFit="1" customWidth="1"/>
    <col min="41" max="41" width="7.5703125" style="11" customWidth="1"/>
    <col min="42" max="16384" width="11.42578125" style="11"/>
  </cols>
  <sheetData>
    <row r="1" spans="1:41" x14ac:dyDescent="0.2">
      <c r="AO1" s="11">
        <v>5</v>
      </c>
    </row>
    <row r="2" spans="1:41" x14ac:dyDescent="0.2">
      <c r="AJ2" s="424"/>
      <c r="AK2" s="424"/>
      <c r="AL2" s="424"/>
      <c r="AM2" s="424"/>
      <c r="AN2" s="424"/>
    </row>
    <row r="4" spans="1:41" x14ac:dyDescent="0.2">
      <c r="H4" s="141"/>
      <c r="AJ4" s="424"/>
      <c r="AK4" s="424"/>
      <c r="AL4" s="424"/>
      <c r="AM4" s="424"/>
      <c r="AN4" s="424"/>
    </row>
    <row r="6" spans="1:41" s="14" customFormat="1" ht="20.100000000000001" customHeight="1" x14ac:dyDescent="0.2">
      <c r="A6" s="425" t="s">
        <v>101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</row>
    <row r="7" spans="1:41" s="14" customFormat="1" ht="20.10000000000000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2">
      <c r="N8" s="431" t="s">
        <v>138</v>
      </c>
      <c r="O8" s="431"/>
      <c r="P8" s="431"/>
      <c r="Q8" s="431"/>
      <c r="R8" s="431"/>
      <c r="S8" s="431"/>
      <c r="T8" s="431"/>
    </row>
    <row r="9" spans="1:41" s="16" customFormat="1" ht="15" customHeight="1" x14ac:dyDescent="0.25">
      <c r="A9" s="16" t="s">
        <v>100</v>
      </c>
      <c r="N9" s="138"/>
      <c r="O9" s="16" t="s">
        <v>140</v>
      </c>
      <c r="U9" s="17"/>
      <c r="AM9" s="17"/>
    </row>
    <row r="10" spans="1:41" s="16" customFormat="1" ht="15" customHeight="1" x14ac:dyDescent="0.25">
      <c r="A10" s="16" t="s">
        <v>75</v>
      </c>
      <c r="U10" s="17"/>
      <c r="AM10" s="17"/>
    </row>
    <row r="11" spans="1:41" s="16" customFormat="1" ht="15" customHeight="1" x14ac:dyDescent="0.25">
      <c r="A11" s="16" t="s">
        <v>110</v>
      </c>
      <c r="U11" s="17"/>
      <c r="AM11" s="17"/>
    </row>
    <row r="12" spans="1:41" s="16" customFormat="1" ht="15" customHeight="1" x14ac:dyDescent="0.25">
      <c r="A12" s="16" t="s">
        <v>98</v>
      </c>
      <c r="U12" s="17"/>
      <c r="AM12" s="17"/>
    </row>
    <row r="13" spans="1:41" ht="15" customHeight="1" x14ac:dyDescent="0.25">
      <c r="A13" s="18" t="s">
        <v>103</v>
      </c>
    </row>
    <row r="16" spans="1:41" ht="13.5" customHeight="1" thickBot="1" x14ac:dyDescent="0.25">
      <c r="A16" s="427" t="s">
        <v>0</v>
      </c>
      <c r="B16" s="10"/>
      <c r="C16" s="429" t="s">
        <v>1</v>
      </c>
      <c r="D16" s="436" t="s">
        <v>2</v>
      </c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 t="s">
        <v>3</v>
      </c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36"/>
      <c r="AL16" s="436"/>
      <c r="AM16" s="436"/>
      <c r="AN16" s="432" t="s">
        <v>4</v>
      </c>
      <c r="AO16" s="434" t="s">
        <v>5</v>
      </c>
    </row>
    <row r="17" spans="1:41" s="23" customFormat="1" ht="270.75" thickBot="1" x14ac:dyDescent="0.25">
      <c r="A17" s="428"/>
      <c r="B17" s="28" t="s">
        <v>6</v>
      </c>
      <c r="C17" s="430"/>
      <c r="D17" s="44" t="s">
        <v>7</v>
      </c>
      <c r="E17" s="45" t="s">
        <v>8</v>
      </c>
      <c r="F17" s="46" t="s">
        <v>9</v>
      </c>
      <c r="G17" s="46" t="s">
        <v>10</v>
      </c>
      <c r="H17" s="46" t="s">
        <v>11</v>
      </c>
      <c r="I17" s="46" t="s">
        <v>12</v>
      </c>
      <c r="J17" s="46" t="s">
        <v>13</v>
      </c>
      <c r="K17" s="46" t="s">
        <v>90</v>
      </c>
      <c r="L17" s="46" t="s">
        <v>94</v>
      </c>
      <c r="M17" s="46" t="s">
        <v>14</v>
      </c>
      <c r="N17" s="46" t="s">
        <v>15</v>
      </c>
      <c r="O17" s="46" t="s">
        <v>16</v>
      </c>
      <c r="P17" s="46" t="s">
        <v>17</v>
      </c>
      <c r="Q17" s="46" t="s">
        <v>18</v>
      </c>
      <c r="R17" s="46" t="s">
        <v>19</v>
      </c>
      <c r="S17" s="46" t="s">
        <v>20</v>
      </c>
      <c r="T17" s="46" t="s">
        <v>21</v>
      </c>
      <c r="U17" s="47" t="s">
        <v>22</v>
      </c>
      <c r="V17" s="44" t="s">
        <v>7</v>
      </c>
      <c r="W17" s="46" t="s">
        <v>8</v>
      </c>
      <c r="X17" s="46" t="s">
        <v>9</v>
      </c>
      <c r="Y17" s="46" t="s">
        <v>10</v>
      </c>
      <c r="Z17" s="45" t="s">
        <v>11</v>
      </c>
      <c r="AA17" s="45" t="s">
        <v>12</v>
      </c>
      <c r="AB17" s="45" t="s">
        <v>13</v>
      </c>
      <c r="AC17" s="46" t="s">
        <v>92</v>
      </c>
      <c r="AD17" s="46" t="s">
        <v>93</v>
      </c>
      <c r="AE17" s="46" t="s">
        <v>14</v>
      </c>
      <c r="AF17" s="46" t="s">
        <v>15</v>
      </c>
      <c r="AG17" s="46" t="s">
        <v>16</v>
      </c>
      <c r="AH17" s="46" t="s">
        <v>17</v>
      </c>
      <c r="AI17" s="46" t="s">
        <v>18</v>
      </c>
      <c r="AJ17" s="46" t="s">
        <v>19</v>
      </c>
      <c r="AK17" s="46" t="s">
        <v>20</v>
      </c>
      <c r="AL17" s="46" t="s">
        <v>21</v>
      </c>
      <c r="AM17" s="47" t="s">
        <v>22</v>
      </c>
      <c r="AN17" s="433"/>
      <c r="AO17" s="435"/>
    </row>
    <row r="18" spans="1:41" ht="32.25" customHeight="1" thickBot="1" x14ac:dyDescent="0.25">
      <c r="A18" s="400" t="s">
        <v>104</v>
      </c>
      <c r="B18" s="401"/>
      <c r="C18" s="402"/>
      <c r="D18" s="416">
        <f ca="1">SUM(D18:P18)</f>
        <v>0</v>
      </c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7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6"/>
      <c r="AL18" s="416"/>
      <c r="AM18" s="416"/>
      <c r="AN18" s="416"/>
      <c r="AO18" s="418"/>
    </row>
    <row r="19" spans="1:41" ht="15" x14ac:dyDescent="0.25">
      <c r="A19" s="96">
        <v>1</v>
      </c>
      <c r="B19" s="29" t="s">
        <v>23</v>
      </c>
      <c r="C19" s="99" t="s">
        <v>24</v>
      </c>
      <c r="D19" s="48">
        <v>30</v>
      </c>
      <c r="E19" s="49"/>
      <c r="F19" s="50"/>
      <c r="G19" s="50">
        <v>20</v>
      </c>
      <c r="H19" s="50"/>
      <c r="I19" s="50"/>
      <c r="J19" s="51"/>
      <c r="K19" s="51"/>
      <c r="L19" s="51"/>
      <c r="M19" s="51"/>
      <c r="N19" s="51"/>
      <c r="O19" s="51"/>
      <c r="P19" s="51"/>
      <c r="Q19" s="50"/>
      <c r="R19" s="50">
        <f t="shared" ref="R19:R47" si="0">SUM(D19:P19)</f>
        <v>50</v>
      </c>
      <c r="S19" s="50">
        <f>SUM(D19:Q19)</f>
        <v>50</v>
      </c>
      <c r="T19" s="271" t="s">
        <v>85</v>
      </c>
      <c r="U19" s="277">
        <v>3</v>
      </c>
      <c r="V19" s="54"/>
      <c r="W19" s="51"/>
      <c r="X19" s="51"/>
      <c r="Y19" s="51"/>
      <c r="Z19" s="54"/>
      <c r="AA19" s="54"/>
      <c r="AB19" s="54"/>
      <c r="AC19" s="54"/>
      <c r="AD19" s="51"/>
      <c r="AE19" s="51"/>
      <c r="AF19" s="51"/>
      <c r="AG19" s="51"/>
      <c r="AH19" s="51"/>
      <c r="AI19" s="51"/>
      <c r="AJ19" s="51">
        <v>0</v>
      </c>
      <c r="AK19" s="51"/>
      <c r="AL19" s="55"/>
      <c r="AM19" s="56"/>
      <c r="AN19" s="209">
        <f>SUM(S19,AK19)</f>
        <v>50</v>
      </c>
      <c r="AO19" s="210">
        <f>U19+AM19</f>
        <v>3</v>
      </c>
    </row>
    <row r="20" spans="1:41" ht="15" x14ac:dyDescent="0.25">
      <c r="A20" s="97">
        <v>2</v>
      </c>
      <c r="B20" s="19" t="s">
        <v>23</v>
      </c>
      <c r="C20" s="100" t="s">
        <v>25</v>
      </c>
      <c r="D20" s="57">
        <v>25</v>
      </c>
      <c r="E20" s="58"/>
      <c r="F20" s="59">
        <v>10</v>
      </c>
      <c r="G20" s="59"/>
      <c r="H20" s="59"/>
      <c r="I20" s="59"/>
      <c r="J20" s="60"/>
      <c r="K20" s="60"/>
      <c r="L20" s="60"/>
      <c r="M20" s="60"/>
      <c r="N20" s="60"/>
      <c r="O20" s="60"/>
      <c r="P20" s="60"/>
      <c r="Q20" s="59"/>
      <c r="R20" s="59">
        <f t="shared" si="0"/>
        <v>35</v>
      </c>
      <c r="S20" s="59">
        <f t="shared" ref="S20:S47" si="1">SUM(D20:Q20)</f>
        <v>35</v>
      </c>
      <c r="T20" s="272" t="s">
        <v>85</v>
      </c>
      <c r="U20" s="279">
        <v>2.5</v>
      </c>
      <c r="V20" s="62"/>
      <c r="W20" s="60"/>
      <c r="X20" s="60"/>
      <c r="Y20" s="60"/>
      <c r="Z20" s="62"/>
      <c r="AA20" s="62"/>
      <c r="AB20" s="62"/>
      <c r="AC20" s="62"/>
      <c r="AD20" s="60"/>
      <c r="AE20" s="60"/>
      <c r="AF20" s="60"/>
      <c r="AG20" s="60"/>
      <c r="AH20" s="60"/>
      <c r="AI20" s="60"/>
      <c r="AJ20" s="59">
        <f t="shared" ref="AJ20:AJ45" si="2">SUM(V20:AH20)</f>
        <v>0</v>
      </c>
      <c r="AK20" s="59">
        <f t="shared" ref="AK20:AK47" si="3">SUM(V20:AI20)</f>
        <v>0</v>
      </c>
      <c r="AL20" s="63"/>
      <c r="AM20" s="64"/>
      <c r="AN20" s="211">
        <f t="shared" ref="AN20:AN47" si="4">SUM(S20,AK20)</f>
        <v>35</v>
      </c>
      <c r="AO20" s="212">
        <f t="shared" ref="AO20:AO48" si="5">U20+AM20</f>
        <v>2.5</v>
      </c>
    </row>
    <row r="21" spans="1:41" ht="15" x14ac:dyDescent="0.25">
      <c r="A21" s="97">
        <v>3</v>
      </c>
      <c r="B21" s="19" t="s">
        <v>23</v>
      </c>
      <c r="C21" s="100" t="s">
        <v>26</v>
      </c>
      <c r="D21" s="57">
        <v>25</v>
      </c>
      <c r="E21" s="58"/>
      <c r="F21" s="59">
        <v>10</v>
      </c>
      <c r="G21" s="59"/>
      <c r="H21" s="59"/>
      <c r="I21" s="59"/>
      <c r="J21" s="60"/>
      <c r="K21" s="60"/>
      <c r="L21" s="60"/>
      <c r="M21" s="60"/>
      <c r="N21" s="60"/>
      <c r="O21" s="60"/>
      <c r="P21" s="60"/>
      <c r="Q21" s="59"/>
      <c r="R21" s="59">
        <f t="shared" si="0"/>
        <v>35</v>
      </c>
      <c r="S21" s="59">
        <f t="shared" si="1"/>
        <v>35</v>
      </c>
      <c r="T21" s="272" t="s">
        <v>85</v>
      </c>
      <c r="U21" s="279">
        <v>2.5</v>
      </c>
      <c r="V21" s="62"/>
      <c r="W21" s="60"/>
      <c r="X21" s="60"/>
      <c r="Y21" s="60"/>
      <c r="Z21" s="62"/>
      <c r="AA21" s="62"/>
      <c r="AB21" s="62"/>
      <c r="AC21" s="62"/>
      <c r="AD21" s="60"/>
      <c r="AE21" s="60"/>
      <c r="AF21" s="60"/>
      <c r="AG21" s="60"/>
      <c r="AH21" s="60"/>
      <c r="AI21" s="60"/>
      <c r="AJ21" s="59">
        <f t="shared" si="2"/>
        <v>0</v>
      </c>
      <c r="AK21" s="59">
        <f t="shared" si="3"/>
        <v>0</v>
      </c>
      <c r="AL21" s="63"/>
      <c r="AM21" s="64"/>
      <c r="AN21" s="211">
        <f t="shared" si="4"/>
        <v>35</v>
      </c>
      <c r="AO21" s="212">
        <f t="shared" si="5"/>
        <v>2.5</v>
      </c>
    </row>
    <row r="22" spans="1:41" ht="15" x14ac:dyDescent="0.25">
      <c r="A22" s="97">
        <v>4</v>
      </c>
      <c r="B22" s="19" t="s">
        <v>23</v>
      </c>
      <c r="C22" s="100" t="s">
        <v>27</v>
      </c>
      <c r="D22" s="57">
        <v>5</v>
      </c>
      <c r="E22" s="58"/>
      <c r="F22" s="59">
        <v>10</v>
      </c>
      <c r="G22" s="59"/>
      <c r="H22" s="59"/>
      <c r="I22" s="59"/>
      <c r="J22" s="60"/>
      <c r="K22" s="60"/>
      <c r="L22" s="60"/>
      <c r="M22" s="60"/>
      <c r="N22" s="60"/>
      <c r="O22" s="60"/>
      <c r="P22" s="60"/>
      <c r="Q22" s="59"/>
      <c r="R22" s="59">
        <f t="shared" si="0"/>
        <v>15</v>
      </c>
      <c r="S22" s="59">
        <f t="shared" si="1"/>
        <v>15</v>
      </c>
      <c r="T22" s="272" t="s">
        <v>32</v>
      </c>
      <c r="U22" s="279">
        <v>1</v>
      </c>
      <c r="V22" s="62"/>
      <c r="W22" s="60"/>
      <c r="X22" s="60"/>
      <c r="Y22" s="60"/>
      <c r="Z22" s="62"/>
      <c r="AA22" s="62"/>
      <c r="AB22" s="62"/>
      <c r="AC22" s="62"/>
      <c r="AD22" s="60"/>
      <c r="AE22" s="60"/>
      <c r="AF22" s="60"/>
      <c r="AG22" s="60"/>
      <c r="AH22" s="60"/>
      <c r="AI22" s="60"/>
      <c r="AJ22" s="59">
        <f t="shared" si="2"/>
        <v>0</v>
      </c>
      <c r="AK22" s="59">
        <f t="shared" si="3"/>
        <v>0</v>
      </c>
      <c r="AL22" s="63"/>
      <c r="AM22" s="64"/>
      <c r="AN22" s="211">
        <f t="shared" si="4"/>
        <v>15</v>
      </c>
      <c r="AO22" s="212">
        <f t="shared" si="5"/>
        <v>1</v>
      </c>
    </row>
    <row r="23" spans="1:41" ht="15" x14ac:dyDescent="0.25">
      <c r="A23" s="97">
        <v>5</v>
      </c>
      <c r="B23" s="19" t="s">
        <v>23</v>
      </c>
      <c r="C23" s="100" t="s">
        <v>28</v>
      </c>
      <c r="D23" s="57">
        <v>15</v>
      </c>
      <c r="E23" s="58"/>
      <c r="F23" s="59"/>
      <c r="G23" s="59"/>
      <c r="H23" s="59"/>
      <c r="I23" s="59">
        <v>10</v>
      </c>
      <c r="J23" s="60"/>
      <c r="K23" s="60"/>
      <c r="L23" s="60"/>
      <c r="M23" s="60"/>
      <c r="N23" s="60"/>
      <c r="O23" s="60"/>
      <c r="P23" s="60"/>
      <c r="Q23" s="59"/>
      <c r="R23" s="59">
        <f t="shared" si="0"/>
        <v>25</v>
      </c>
      <c r="S23" s="59">
        <f t="shared" si="1"/>
        <v>25</v>
      </c>
      <c r="T23" s="272" t="s">
        <v>32</v>
      </c>
      <c r="U23" s="279">
        <v>1.5</v>
      </c>
      <c r="V23" s="62"/>
      <c r="W23" s="60"/>
      <c r="X23" s="60"/>
      <c r="Y23" s="60"/>
      <c r="Z23" s="62"/>
      <c r="AA23" s="62"/>
      <c r="AB23" s="62"/>
      <c r="AC23" s="62"/>
      <c r="AD23" s="60"/>
      <c r="AE23" s="60"/>
      <c r="AF23" s="60"/>
      <c r="AG23" s="60"/>
      <c r="AH23" s="60"/>
      <c r="AI23" s="60"/>
      <c r="AJ23" s="59">
        <f t="shared" si="2"/>
        <v>0</v>
      </c>
      <c r="AK23" s="59">
        <f t="shared" si="3"/>
        <v>0</v>
      </c>
      <c r="AL23" s="63"/>
      <c r="AM23" s="64"/>
      <c r="AN23" s="211">
        <f t="shared" si="4"/>
        <v>25</v>
      </c>
      <c r="AO23" s="212">
        <f t="shared" si="5"/>
        <v>1.5</v>
      </c>
    </row>
    <row r="24" spans="1:41" ht="15" x14ac:dyDescent="0.25">
      <c r="A24" s="97">
        <v>6</v>
      </c>
      <c r="B24" s="19" t="s">
        <v>23</v>
      </c>
      <c r="C24" s="100" t="s">
        <v>29</v>
      </c>
      <c r="D24" s="57"/>
      <c r="E24" s="58"/>
      <c r="F24" s="59"/>
      <c r="G24" s="59"/>
      <c r="H24" s="59"/>
      <c r="I24" s="59"/>
      <c r="J24" s="60"/>
      <c r="K24" s="60"/>
      <c r="L24" s="60"/>
      <c r="M24" s="60"/>
      <c r="N24" s="60"/>
      <c r="O24" s="60"/>
      <c r="P24" s="60"/>
      <c r="Q24" s="59"/>
      <c r="R24" s="59">
        <f t="shared" si="0"/>
        <v>0</v>
      </c>
      <c r="S24" s="59">
        <f t="shared" si="1"/>
        <v>0</v>
      </c>
      <c r="T24" s="272"/>
      <c r="U24" s="279"/>
      <c r="V24" s="58">
        <v>20</v>
      </c>
      <c r="W24" s="59"/>
      <c r="X24" s="59">
        <v>20</v>
      </c>
      <c r="Y24" s="59"/>
      <c r="Z24" s="62"/>
      <c r="AA24" s="62"/>
      <c r="AB24" s="62"/>
      <c r="AC24" s="62"/>
      <c r="AD24" s="60"/>
      <c r="AE24" s="60"/>
      <c r="AF24" s="60"/>
      <c r="AG24" s="60"/>
      <c r="AH24" s="60"/>
      <c r="AI24" s="59"/>
      <c r="AJ24" s="59">
        <f t="shared" si="2"/>
        <v>40</v>
      </c>
      <c r="AK24" s="59">
        <f t="shared" si="3"/>
        <v>40</v>
      </c>
      <c r="AL24" s="61" t="s">
        <v>85</v>
      </c>
      <c r="AM24" s="67">
        <v>2.5</v>
      </c>
      <c r="AN24" s="211">
        <f t="shared" si="4"/>
        <v>40</v>
      </c>
      <c r="AO24" s="212">
        <f t="shared" si="5"/>
        <v>2.5</v>
      </c>
    </row>
    <row r="25" spans="1:41" ht="15" x14ac:dyDescent="0.25">
      <c r="A25" s="97">
        <v>7</v>
      </c>
      <c r="B25" s="19" t="s">
        <v>23</v>
      </c>
      <c r="C25" s="100" t="s">
        <v>30</v>
      </c>
      <c r="D25" s="57">
        <v>10</v>
      </c>
      <c r="E25" s="58"/>
      <c r="F25" s="59">
        <v>10</v>
      </c>
      <c r="G25" s="59"/>
      <c r="H25" s="59"/>
      <c r="I25" s="59"/>
      <c r="J25" s="60"/>
      <c r="K25" s="60"/>
      <c r="L25" s="60"/>
      <c r="M25" s="60"/>
      <c r="N25" s="60"/>
      <c r="O25" s="60"/>
      <c r="P25" s="60"/>
      <c r="Q25" s="59"/>
      <c r="R25" s="59">
        <f t="shared" si="0"/>
        <v>20</v>
      </c>
      <c r="S25" s="59">
        <f t="shared" si="1"/>
        <v>20</v>
      </c>
      <c r="T25" s="272" t="s">
        <v>32</v>
      </c>
      <c r="U25" s="279">
        <v>1</v>
      </c>
      <c r="V25" s="58"/>
      <c r="W25" s="59"/>
      <c r="X25" s="59"/>
      <c r="Y25" s="59"/>
      <c r="Z25" s="62"/>
      <c r="AA25" s="62"/>
      <c r="AB25" s="62"/>
      <c r="AC25" s="62"/>
      <c r="AD25" s="60"/>
      <c r="AE25" s="60"/>
      <c r="AF25" s="60"/>
      <c r="AG25" s="60"/>
      <c r="AH25" s="60"/>
      <c r="AI25" s="59"/>
      <c r="AJ25" s="59">
        <f t="shared" si="2"/>
        <v>0</v>
      </c>
      <c r="AK25" s="59">
        <f t="shared" si="3"/>
        <v>0</v>
      </c>
      <c r="AL25" s="63"/>
      <c r="AM25" s="67"/>
      <c r="AN25" s="211">
        <f t="shared" si="4"/>
        <v>20</v>
      </c>
      <c r="AO25" s="212">
        <f t="shared" si="5"/>
        <v>1</v>
      </c>
    </row>
    <row r="26" spans="1:41" ht="15.75" thickBot="1" x14ac:dyDescent="0.3">
      <c r="A26" s="98">
        <v>8</v>
      </c>
      <c r="B26" s="30" t="s">
        <v>23</v>
      </c>
      <c r="C26" s="101" t="s">
        <v>31</v>
      </c>
      <c r="D26" s="68"/>
      <c r="E26" s="69"/>
      <c r="F26" s="70"/>
      <c r="G26" s="70"/>
      <c r="H26" s="70"/>
      <c r="I26" s="70"/>
      <c r="J26" s="71"/>
      <c r="K26" s="71"/>
      <c r="L26" s="71"/>
      <c r="M26" s="71"/>
      <c r="N26" s="71"/>
      <c r="O26" s="71"/>
      <c r="P26" s="71"/>
      <c r="Q26" s="70"/>
      <c r="R26" s="70">
        <f t="shared" si="0"/>
        <v>0</v>
      </c>
      <c r="S26" s="70">
        <f t="shared" si="1"/>
        <v>0</v>
      </c>
      <c r="T26" s="351"/>
      <c r="U26" s="353"/>
      <c r="V26" s="69">
        <v>15</v>
      </c>
      <c r="W26" s="70"/>
      <c r="X26" s="70">
        <v>15</v>
      </c>
      <c r="Y26" s="70"/>
      <c r="Z26" s="72"/>
      <c r="AA26" s="72"/>
      <c r="AB26" s="72"/>
      <c r="AC26" s="72"/>
      <c r="AD26" s="71"/>
      <c r="AE26" s="71"/>
      <c r="AF26" s="71"/>
      <c r="AG26" s="71"/>
      <c r="AH26" s="71"/>
      <c r="AI26" s="70"/>
      <c r="AJ26" s="70">
        <f t="shared" si="2"/>
        <v>30</v>
      </c>
      <c r="AK26" s="70">
        <f t="shared" si="3"/>
        <v>30</v>
      </c>
      <c r="AL26" s="73" t="s">
        <v>32</v>
      </c>
      <c r="AM26" s="74">
        <v>2</v>
      </c>
      <c r="AN26" s="213">
        <f t="shared" si="4"/>
        <v>30</v>
      </c>
      <c r="AO26" s="214">
        <f t="shared" si="5"/>
        <v>2</v>
      </c>
    </row>
    <row r="27" spans="1:41" ht="32.25" customHeight="1" thickBot="1" x14ac:dyDescent="0.25">
      <c r="A27" s="400" t="s">
        <v>105</v>
      </c>
      <c r="B27" s="401"/>
      <c r="C27" s="402"/>
      <c r="D27" s="412">
        <f ca="1">SUM(D27:P27)</f>
        <v>0</v>
      </c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09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2"/>
      <c r="AO27" s="415"/>
    </row>
    <row r="28" spans="1:41" s="27" customFormat="1" ht="15" x14ac:dyDescent="0.25">
      <c r="A28" s="193">
        <v>9</v>
      </c>
      <c r="B28" s="29" t="s">
        <v>23</v>
      </c>
      <c r="C28" s="194" t="s">
        <v>35</v>
      </c>
      <c r="D28" s="49">
        <v>25</v>
      </c>
      <c r="E28" s="49"/>
      <c r="F28" s="50">
        <v>5</v>
      </c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>
        <f t="shared" si="0"/>
        <v>30</v>
      </c>
      <c r="S28" s="50">
        <f t="shared" si="1"/>
        <v>30</v>
      </c>
      <c r="T28" s="271" t="s">
        <v>32</v>
      </c>
      <c r="U28" s="277">
        <v>2</v>
      </c>
      <c r="V28" s="49"/>
      <c r="W28" s="50"/>
      <c r="X28" s="50"/>
      <c r="Y28" s="50"/>
      <c r="Z28" s="49"/>
      <c r="AA28" s="49"/>
      <c r="AB28" s="49"/>
      <c r="AC28" s="49"/>
      <c r="AD28" s="50"/>
      <c r="AE28" s="50"/>
      <c r="AF28" s="50"/>
      <c r="AG28" s="50"/>
      <c r="AH28" s="50"/>
      <c r="AI28" s="50"/>
      <c r="AJ28" s="50">
        <f t="shared" si="2"/>
        <v>0</v>
      </c>
      <c r="AK28" s="50">
        <f t="shared" si="3"/>
        <v>0</v>
      </c>
      <c r="AL28" s="53"/>
      <c r="AM28" s="77"/>
      <c r="AN28" s="215">
        <f t="shared" si="4"/>
        <v>30</v>
      </c>
      <c r="AO28" s="216">
        <f t="shared" si="5"/>
        <v>2</v>
      </c>
    </row>
    <row r="29" spans="1:41" s="27" customFormat="1" ht="15" x14ac:dyDescent="0.25">
      <c r="A29" s="152">
        <v>10</v>
      </c>
      <c r="B29" s="19" t="s">
        <v>23</v>
      </c>
      <c r="C29" s="153" t="s">
        <v>36</v>
      </c>
      <c r="D29" s="58">
        <v>40</v>
      </c>
      <c r="E29" s="58"/>
      <c r="F29" s="59">
        <v>15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>
        <f t="shared" si="0"/>
        <v>55</v>
      </c>
      <c r="S29" s="59">
        <f t="shared" si="1"/>
        <v>55</v>
      </c>
      <c r="T29" s="272" t="s">
        <v>32</v>
      </c>
      <c r="U29" s="279">
        <v>3.5</v>
      </c>
      <c r="V29" s="58"/>
      <c r="W29" s="59"/>
      <c r="X29" s="59"/>
      <c r="Y29" s="59"/>
      <c r="Z29" s="58"/>
      <c r="AA29" s="58"/>
      <c r="AB29" s="58"/>
      <c r="AC29" s="58"/>
      <c r="AD29" s="59"/>
      <c r="AE29" s="59"/>
      <c r="AF29" s="59"/>
      <c r="AG29" s="59"/>
      <c r="AH29" s="59"/>
      <c r="AI29" s="59"/>
      <c r="AJ29" s="59">
        <f t="shared" si="2"/>
        <v>0</v>
      </c>
      <c r="AK29" s="59">
        <f t="shared" si="3"/>
        <v>0</v>
      </c>
      <c r="AL29" s="61"/>
      <c r="AM29" s="67"/>
      <c r="AN29" s="166">
        <f t="shared" si="4"/>
        <v>55</v>
      </c>
      <c r="AO29" s="217">
        <f t="shared" si="5"/>
        <v>3.5</v>
      </c>
    </row>
    <row r="30" spans="1:41" s="27" customFormat="1" ht="15" x14ac:dyDescent="0.25">
      <c r="A30" s="152">
        <v>11</v>
      </c>
      <c r="B30" s="19" t="s">
        <v>23</v>
      </c>
      <c r="C30" s="153" t="s">
        <v>37</v>
      </c>
      <c r="D30" s="58"/>
      <c r="E30" s="58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>
        <f t="shared" si="0"/>
        <v>0</v>
      </c>
      <c r="S30" s="59">
        <f t="shared" si="1"/>
        <v>0</v>
      </c>
      <c r="T30" s="272"/>
      <c r="U30" s="279"/>
      <c r="V30" s="58">
        <v>10</v>
      </c>
      <c r="W30" s="59"/>
      <c r="X30" s="59">
        <v>5</v>
      </c>
      <c r="Y30" s="59"/>
      <c r="Z30" s="58"/>
      <c r="AA30" s="58"/>
      <c r="AB30" s="58"/>
      <c r="AC30" s="58"/>
      <c r="AD30" s="59"/>
      <c r="AE30" s="59"/>
      <c r="AF30" s="59"/>
      <c r="AG30" s="59"/>
      <c r="AH30" s="59"/>
      <c r="AI30" s="59"/>
      <c r="AJ30" s="59">
        <f t="shared" si="2"/>
        <v>15</v>
      </c>
      <c r="AK30" s="59">
        <f t="shared" si="3"/>
        <v>15</v>
      </c>
      <c r="AL30" s="61" t="s">
        <v>32</v>
      </c>
      <c r="AM30" s="67">
        <v>1</v>
      </c>
      <c r="AN30" s="166">
        <f t="shared" si="4"/>
        <v>15</v>
      </c>
      <c r="AO30" s="217">
        <f t="shared" si="5"/>
        <v>1</v>
      </c>
    </row>
    <row r="31" spans="1:41" s="27" customFormat="1" ht="15" x14ac:dyDescent="0.25">
      <c r="A31" s="152">
        <v>12</v>
      </c>
      <c r="B31" s="19" t="s">
        <v>23</v>
      </c>
      <c r="C31" s="153" t="s">
        <v>38</v>
      </c>
      <c r="D31" s="58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>
        <f t="shared" si="0"/>
        <v>0</v>
      </c>
      <c r="S31" s="59">
        <f t="shared" si="1"/>
        <v>0</v>
      </c>
      <c r="T31" s="272"/>
      <c r="U31" s="279"/>
      <c r="V31" s="58">
        <v>30</v>
      </c>
      <c r="W31" s="59"/>
      <c r="X31" s="59">
        <v>5</v>
      </c>
      <c r="Y31" s="59"/>
      <c r="Z31" s="58"/>
      <c r="AA31" s="58"/>
      <c r="AB31" s="58"/>
      <c r="AC31" s="58"/>
      <c r="AD31" s="59"/>
      <c r="AE31" s="59"/>
      <c r="AF31" s="59"/>
      <c r="AG31" s="59"/>
      <c r="AH31" s="59"/>
      <c r="AI31" s="59"/>
      <c r="AJ31" s="59">
        <f t="shared" si="2"/>
        <v>35</v>
      </c>
      <c r="AK31" s="59">
        <f t="shared" si="3"/>
        <v>35</v>
      </c>
      <c r="AL31" s="61" t="s">
        <v>32</v>
      </c>
      <c r="AM31" s="67">
        <v>2.5</v>
      </c>
      <c r="AN31" s="166">
        <f t="shared" si="4"/>
        <v>35</v>
      </c>
      <c r="AO31" s="217">
        <f t="shared" si="5"/>
        <v>2.5</v>
      </c>
    </row>
    <row r="32" spans="1:41" s="27" customFormat="1" ht="15" x14ac:dyDescent="0.25">
      <c r="A32" s="152">
        <v>13</v>
      </c>
      <c r="B32" s="19" t="s">
        <v>23</v>
      </c>
      <c r="C32" s="153" t="s">
        <v>39</v>
      </c>
      <c r="D32" s="58">
        <v>15</v>
      </c>
      <c r="E32" s="58"/>
      <c r="F32" s="59">
        <v>10</v>
      </c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>
        <f t="shared" si="0"/>
        <v>25</v>
      </c>
      <c r="S32" s="59">
        <f t="shared" si="1"/>
        <v>25</v>
      </c>
      <c r="T32" s="272" t="s">
        <v>32</v>
      </c>
      <c r="U32" s="279">
        <v>2</v>
      </c>
      <c r="V32" s="58"/>
      <c r="W32" s="59"/>
      <c r="X32" s="59"/>
      <c r="Y32" s="59"/>
      <c r="Z32" s="58"/>
      <c r="AA32" s="58"/>
      <c r="AB32" s="58"/>
      <c r="AC32" s="58"/>
      <c r="AD32" s="59"/>
      <c r="AE32" s="59"/>
      <c r="AF32" s="59"/>
      <c r="AG32" s="59"/>
      <c r="AH32" s="59"/>
      <c r="AI32" s="59"/>
      <c r="AJ32" s="59">
        <f t="shared" si="2"/>
        <v>0</v>
      </c>
      <c r="AK32" s="59">
        <f t="shared" si="3"/>
        <v>0</v>
      </c>
      <c r="AL32" s="61"/>
      <c r="AM32" s="67"/>
      <c r="AN32" s="166">
        <f t="shared" si="4"/>
        <v>25</v>
      </c>
      <c r="AO32" s="217">
        <f t="shared" si="5"/>
        <v>2</v>
      </c>
    </row>
    <row r="33" spans="1:41" s="27" customFormat="1" ht="42.75" customHeight="1" x14ac:dyDescent="0.25">
      <c r="A33" s="154">
        <v>14</v>
      </c>
      <c r="B33" s="126" t="s">
        <v>23</v>
      </c>
      <c r="C33" s="153" t="s">
        <v>40</v>
      </c>
      <c r="D33" s="58"/>
      <c r="E33" s="58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>
        <f t="shared" si="0"/>
        <v>0</v>
      </c>
      <c r="S33" s="59">
        <f t="shared" si="1"/>
        <v>0</v>
      </c>
      <c r="T33" s="272"/>
      <c r="U33" s="279"/>
      <c r="V33" s="58">
        <v>30</v>
      </c>
      <c r="W33" s="59"/>
      <c r="X33" s="59"/>
      <c r="Y33" s="59"/>
      <c r="Z33" s="58"/>
      <c r="AA33" s="58"/>
      <c r="AB33" s="58"/>
      <c r="AC33" s="58"/>
      <c r="AD33" s="59"/>
      <c r="AE33" s="59"/>
      <c r="AF33" s="59"/>
      <c r="AG33" s="59"/>
      <c r="AH33" s="59"/>
      <c r="AI33" s="59"/>
      <c r="AJ33" s="59">
        <f t="shared" si="2"/>
        <v>30</v>
      </c>
      <c r="AK33" s="59">
        <f t="shared" si="3"/>
        <v>30</v>
      </c>
      <c r="AL33" s="61" t="s">
        <v>32</v>
      </c>
      <c r="AM33" s="67">
        <v>2</v>
      </c>
      <c r="AN33" s="166">
        <f t="shared" si="4"/>
        <v>30</v>
      </c>
      <c r="AO33" s="217">
        <f t="shared" si="5"/>
        <v>2</v>
      </c>
    </row>
    <row r="34" spans="1:41" s="27" customFormat="1" ht="29.25" x14ac:dyDescent="0.25">
      <c r="A34" s="155">
        <v>15</v>
      </c>
      <c r="B34" s="109" t="s">
        <v>23</v>
      </c>
      <c r="C34" s="156" t="s">
        <v>41</v>
      </c>
      <c r="D34" s="69"/>
      <c r="E34" s="69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>
        <f t="shared" si="0"/>
        <v>0</v>
      </c>
      <c r="S34" s="70">
        <f t="shared" si="1"/>
        <v>0</v>
      </c>
      <c r="T34" s="270"/>
      <c r="U34" s="316"/>
      <c r="V34" s="69">
        <v>30</v>
      </c>
      <c r="W34" s="70"/>
      <c r="X34" s="70"/>
      <c r="Y34" s="70"/>
      <c r="Z34" s="69"/>
      <c r="AA34" s="69"/>
      <c r="AB34" s="69"/>
      <c r="AC34" s="69"/>
      <c r="AD34" s="70"/>
      <c r="AE34" s="70"/>
      <c r="AF34" s="70"/>
      <c r="AG34" s="70"/>
      <c r="AH34" s="70"/>
      <c r="AI34" s="70"/>
      <c r="AJ34" s="70">
        <f t="shared" si="2"/>
        <v>30</v>
      </c>
      <c r="AK34" s="70">
        <f t="shared" si="3"/>
        <v>30</v>
      </c>
      <c r="AL34" s="73" t="s">
        <v>32</v>
      </c>
      <c r="AM34" s="74">
        <v>2</v>
      </c>
      <c r="AN34" s="166">
        <f t="shared" si="4"/>
        <v>30</v>
      </c>
      <c r="AO34" s="217">
        <f t="shared" si="5"/>
        <v>2</v>
      </c>
    </row>
    <row r="35" spans="1:41" s="27" customFormat="1" ht="15" x14ac:dyDescent="0.25">
      <c r="A35" s="157">
        <v>16</v>
      </c>
      <c r="B35" s="176" t="s">
        <v>23</v>
      </c>
      <c r="C35" s="158" t="s">
        <v>89</v>
      </c>
      <c r="D35" s="151"/>
      <c r="E35" s="139"/>
      <c r="F35" s="139"/>
      <c r="G35" s="139"/>
      <c r="H35" s="139"/>
      <c r="I35" s="139"/>
      <c r="J35" s="139"/>
      <c r="K35" s="139"/>
      <c r="L35" s="139"/>
      <c r="M35" s="139">
        <v>30</v>
      </c>
      <c r="N35" s="139"/>
      <c r="O35" s="139"/>
      <c r="P35" s="139"/>
      <c r="Q35" s="139"/>
      <c r="R35" s="139">
        <f t="shared" si="0"/>
        <v>30</v>
      </c>
      <c r="S35" s="139">
        <f t="shared" si="1"/>
        <v>30</v>
      </c>
      <c r="T35" s="172" t="s">
        <v>32</v>
      </c>
      <c r="U35" s="281">
        <v>2</v>
      </c>
      <c r="V35" s="151"/>
      <c r="W35" s="139"/>
      <c r="X35" s="139"/>
      <c r="Y35" s="139"/>
      <c r="Z35" s="139"/>
      <c r="AA35" s="139"/>
      <c r="AB35" s="139"/>
      <c r="AC35" s="139"/>
      <c r="AD35" s="139"/>
      <c r="AE35" s="139">
        <v>30</v>
      </c>
      <c r="AF35" s="139"/>
      <c r="AG35" s="139"/>
      <c r="AH35" s="139"/>
      <c r="AI35" s="139"/>
      <c r="AJ35" s="139">
        <f t="shared" si="2"/>
        <v>30</v>
      </c>
      <c r="AK35" s="139">
        <f t="shared" si="3"/>
        <v>30</v>
      </c>
      <c r="AL35" s="140" t="s">
        <v>32</v>
      </c>
      <c r="AM35" s="159">
        <v>2</v>
      </c>
      <c r="AN35" s="166">
        <f t="shared" si="4"/>
        <v>60</v>
      </c>
      <c r="AO35" s="217">
        <f t="shared" si="5"/>
        <v>4</v>
      </c>
    </row>
    <row r="36" spans="1:41" s="27" customFormat="1" ht="15" x14ac:dyDescent="0.25">
      <c r="A36" s="157">
        <v>17</v>
      </c>
      <c r="B36" s="176" t="s">
        <v>23</v>
      </c>
      <c r="C36" s="158" t="s">
        <v>106</v>
      </c>
      <c r="D36" s="151">
        <v>5</v>
      </c>
      <c r="E36" s="139"/>
      <c r="F36" s="139">
        <v>10</v>
      </c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>
        <f t="shared" si="0"/>
        <v>15</v>
      </c>
      <c r="S36" s="139">
        <f t="shared" si="1"/>
        <v>15</v>
      </c>
      <c r="T36" s="172" t="s">
        <v>32</v>
      </c>
      <c r="U36" s="281">
        <v>1</v>
      </c>
      <c r="V36" s="151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>
        <f>SUM(V36:AH36)</f>
        <v>0</v>
      </c>
      <c r="AK36" s="139"/>
      <c r="AL36" s="140"/>
      <c r="AM36" s="159"/>
      <c r="AN36" s="166">
        <f>S36+AK36</f>
        <v>15</v>
      </c>
      <c r="AO36" s="217">
        <f>U36+AM36</f>
        <v>1</v>
      </c>
    </row>
    <row r="37" spans="1:41" s="27" customFormat="1" ht="15.75" thickBot="1" x14ac:dyDescent="0.3">
      <c r="A37" s="197">
        <v>18</v>
      </c>
      <c r="B37" s="296" t="s">
        <v>23</v>
      </c>
      <c r="C37" s="198" t="s">
        <v>107</v>
      </c>
      <c r="D37" s="201">
        <v>5</v>
      </c>
      <c r="E37" s="202"/>
      <c r="F37" s="202">
        <v>10</v>
      </c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>
        <f t="shared" ref="R37" si="6">SUM(D37:P37)</f>
        <v>15</v>
      </c>
      <c r="S37" s="202">
        <f t="shared" ref="S37" si="7">SUM(D37:Q37)</f>
        <v>15</v>
      </c>
      <c r="T37" s="248" t="s">
        <v>32</v>
      </c>
      <c r="U37" s="282">
        <v>1</v>
      </c>
      <c r="V37" s="201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>
        <f ca="1">SUM(V37:AJ37)</f>
        <v>0</v>
      </c>
      <c r="AK37" s="202"/>
      <c r="AL37" s="203"/>
      <c r="AM37" s="204"/>
      <c r="AN37" s="218">
        <f>S37+AK37</f>
        <v>15</v>
      </c>
      <c r="AO37" s="219">
        <f>U37+AM37</f>
        <v>1</v>
      </c>
    </row>
    <row r="38" spans="1:41" s="24" customFormat="1" ht="32.25" customHeight="1" thickBot="1" x14ac:dyDescent="0.25">
      <c r="A38" s="419" t="s">
        <v>77</v>
      </c>
      <c r="B38" s="420"/>
      <c r="C38" s="421"/>
      <c r="D38" s="411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09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2"/>
      <c r="AL38" s="412"/>
      <c r="AM38" s="412"/>
      <c r="AN38" s="422"/>
      <c r="AO38" s="423"/>
    </row>
    <row r="39" spans="1:41" s="27" customFormat="1" ht="15.75" thickTop="1" x14ac:dyDescent="0.25">
      <c r="A39" s="96">
        <v>19</v>
      </c>
      <c r="B39" s="29" t="s">
        <v>23</v>
      </c>
      <c r="C39" s="99" t="s">
        <v>33</v>
      </c>
      <c r="D39" s="48">
        <v>18</v>
      </c>
      <c r="E39" s="49"/>
      <c r="F39" s="50"/>
      <c r="G39" s="50"/>
      <c r="H39" s="50">
        <v>30</v>
      </c>
      <c r="I39" s="50"/>
      <c r="J39" s="51"/>
      <c r="K39" s="51"/>
      <c r="L39" s="51"/>
      <c r="M39" s="51"/>
      <c r="N39" s="51"/>
      <c r="O39" s="51"/>
      <c r="P39" s="51"/>
      <c r="Q39" s="50"/>
      <c r="R39" s="50">
        <f>SUM(D39:P39)</f>
        <v>48</v>
      </c>
      <c r="S39" s="50">
        <f>SUM(D39:Q39)</f>
        <v>48</v>
      </c>
      <c r="T39" s="271" t="s">
        <v>32</v>
      </c>
      <c r="U39" s="277">
        <v>2</v>
      </c>
      <c r="V39" s="49"/>
      <c r="W39" s="50"/>
      <c r="X39" s="50"/>
      <c r="Y39" s="50"/>
      <c r="Z39" s="54"/>
      <c r="AA39" s="54"/>
      <c r="AB39" s="54"/>
      <c r="AC39" s="54"/>
      <c r="AD39" s="51"/>
      <c r="AE39" s="51"/>
      <c r="AF39" s="51"/>
      <c r="AG39" s="51"/>
      <c r="AH39" s="51"/>
      <c r="AI39" s="50"/>
      <c r="AJ39" s="50">
        <f>SUM(V39:AH39)</f>
        <v>0</v>
      </c>
      <c r="AK39" s="50">
        <f>SUM(V39:AI39)</f>
        <v>0</v>
      </c>
      <c r="AL39" s="55"/>
      <c r="AM39" s="77"/>
      <c r="AN39" s="221">
        <f>SUM(S39,AK39)</f>
        <v>48</v>
      </c>
      <c r="AO39" s="222">
        <f>U39+AM39</f>
        <v>2</v>
      </c>
    </row>
    <row r="40" spans="1:41" s="27" customFormat="1" ht="15.75" thickBot="1" x14ac:dyDescent="0.3">
      <c r="A40" s="98">
        <v>20</v>
      </c>
      <c r="B40" s="30" t="s">
        <v>23</v>
      </c>
      <c r="C40" s="101" t="s">
        <v>34</v>
      </c>
      <c r="D40" s="68">
        <v>10</v>
      </c>
      <c r="E40" s="69"/>
      <c r="F40" s="70"/>
      <c r="G40" s="70"/>
      <c r="H40" s="70">
        <v>20</v>
      </c>
      <c r="I40" s="70"/>
      <c r="J40" s="71"/>
      <c r="K40" s="71"/>
      <c r="L40" s="71"/>
      <c r="M40" s="71"/>
      <c r="N40" s="71"/>
      <c r="O40" s="71"/>
      <c r="P40" s="71"/>
      <c r="Q40" s="70"/>
      <c r="R40" s="70">
        <f>SUM(D40:P40)</f>
        <v>30</v>
      </c>
      <c r="S40" s="70">
        <f>SUM(D40:Q40)</f>
        <v>30</v>
      </c>
      <c r="T40" s="270" t="s">
        <v>32</v>
      </c>
      <c r="U40" s="278">
        <v>1.5</v>
      </c>
      <c r="V40" s="69">
        <v>10</v>
      </c>
      <c r="W40" s="70"/>
      <c r="X40" s="70"/>
      <c r="Y40" s="70"/>
      <c r="Z40" s="72">
        <v>20</v>
      </c>
      <c r="AA40" s="72"/>
      <c r="AB40" s="72"/>
      <c r="AC40" s="72"/>
      <c r="AD40" s="71"/>
      <c r="AE40" s="71"/>
      <c r="AF40" s="71"/>
      <c r="AG40" s="71"/>
      <c r="AH40" s="71"/>
      <c r="AI40" s="70"/>
      <c r="AJ40" s="70">
        <f>SUM(V40:AH40)</f>
        <v>30</v>
      </c>
      <c r="AK40" s="70">
        <f>SUM(V40:AI40)</f>
        <v>30</v>
      </c>
      <c r="AL40" s="73" t="s">
        <v>85</v>
      </c>
      <c r="AM40" s="74">
        <v>1.5</v>
      </c>
      <c r="AN40" s="233">
        <f>SUM(S40,AK40)</f>
        <v>60</v>
      </c>
      <c r="AO40" s="234">
        <f>U40+AM40</f>
        <v>3</v>
      </c>
    </row>
    <row r="41" spans="1:41" s="27" customFormat="1" ht="28.5" customHeight="1" thickBot="1" x14ac:dyDescent="0.3">
      <c r="A41" s="400" t="s">
        <v>137</v>
      </c>
      <c r="B41" s="401"/>
      <c r="C41" s="402"/>
      <c r="D41" s="397"/>
      <c r="E41" s="396"/>
      <c r="F41" s="396"/>
      <c r="G41" s="396"/>
      <c r="H41" s="396"/>
      <c r="I41" s="396"/>
      <c r="J41" s="235"/>
      <c r="K41" s="235"/>
      <c r="L41" s="235"/>
      <c r="M41" s="235"/>
      <c r="N41" s="235"/>
      <c r="O41" s="235"/>
      <c r="P41" s="235"/>
      <c r="Q41" s="396"/>
      <c r="R41" s="396"/>
      <c r="S41" s="396"/>
      <c r="T41" s="236"/>
      <c r="U41" s="232"/>
      <c r="V41" s="396"/>
      <c r="W41" s="396"/>
      <c r="X41" s="396"/>
      <c r="Y41" s="396"/>
      <c r="Z41" s="235"/>
      <c r="AA41" s="235"/>
      <c r="AB41" s="235"/>
      <c r="AC41" s="235"/>
      <c r="AD41" s="235"/>
      <c r="AE41" s="235"/>
      <c r="AF41" s="235"/>
      <c r="AG41" s="235"/>
      <c r="AH41" s="235"/>
      <c r="AI41" s="396"/>
      <c r="AJ41" s="396"/>
      <c r="AK41" s="396"/>
      <c r="AL41" s="236"/>
      <c r="AM41" s="237"/>
      <c r="AN41" s="237"/>
      <c r="AO41" s="238"/>
    </row>
    <row r="42" spans="1:41" s="27" customFormat="1" ht="27" customHeight="1" thickBot="1" x14ac:dyDescent="0.3">
      <c r="A42" s="97">
        <v>21</v>
      </c>
      <c r="B42" s="19" t="s">
        <v>23</v>
      </c>
      <c r="C42" s="100" t="s">
        <v>43</v>
      </c>
      <c r="D42" s="57">
        <v>10</v>
      </c>
      <c r="E42" s="58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>
        <f t="shared" ref="R42" si="8">SUM(D42:P42)</f>
        <v>10</v>
      </c>
      <c r="S42" s="59">
        <f t="shared" ref="S42" si="9">SUM(D42:Q42)</f>
        <v>10</v>
      </c>
      <c r="T42" s="272" t="s">
        <v>32</v>
      </c>
      <c r="U42" s="285">
        <v>0.5</v>
      </c>
      <c r="V42" s="58">
        <v>10</v>
      </c>
      <c r="W42" s="59"/>
      <c r="X42" s="59"/>
      <c r="Y42" s="59"/>
      <c r="Z42" s="58"/>
      <c r="AA42" s="58"/>
      <c r="AB42" s="58"/>
      <c r="AC42" s="58"/>
      <c r="AD42" s="59"/>
      <c r="AE42" s="59"/>
      <c r="AF42" s="59"/>
      <c r="AG42" s="59"/>
      <c r="AH42" s="59"/>
      <c r="AI42" s="59"/>
      <c r="AJ42" s="59">
        <f t="shared" ref="AJ42" si="10">SUM(V42:AH42)</f>
        <v>10</v>
      </c>
      <c r="AK42" s="59">
        <f t="shared" ref="AK42" si="11">SUM(V42:AI42)</f>
        <v>10</v>
      </c>
      <c r="AL42" s="61" t="s">
        <v>32</v>
      </c>
      <c r="AM42" s="67">
        <v>0.5</v>
      </c>
      <c r="AN42" s="211">
        <f t="shared" ref="AN42" si="12">SUM(S42,AK42)</f>
        <v>20</v>
      </c>
      <c r="AO42" s="212">
        <f t="shared" ref="AO42" si="13">U42+AM42</f>
        <v>1</v>
      </c>
    </row>
    <row r="43" spans="1:41" ht="32.25" customHeight="1" thickBot="1" x14ac:dyDescent="0.25">
      <c r="A43" s="400" t="s">
        <v>96</v>
      </c>
      <c r="B43" s="401"/>
      <c r="C43" s="402"/>
      <c r="D43" s="411">
        <f ca="1">SUM(D43:P43)</f>
        <v>0</v>
      </c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2"/>
      <c r="P43" s="412"/>
      <c r="Q43" s="412"/>
      <c r="R43" s="412"/>
      <c r="S43" s="412"/>
      <c r="T43" s="412"/>
      <c r="U43" s="409"/>
      <c r="V43" s="412"/>
      <c r="W43" s="412"/>
      <c r="X43" s="412"/>
      <c r="Y43" s="412"/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412"/>
      <c r="AK43" s="412"/>
      <c r="AL43" s="412"/>
      <c r="AM43" s="412"/>
      <c r="AN43" s="409"/>
      <c r="AO43" s="414"/>
    </row>
    <row r="44" spans="1:41" ht="15.75" thickTop="1" x14ac:dyDescent="0.25">
      <c r="A44" s="96">
        <v>22</v>
      </c>
      <c r="B44" s="29" t="s">
        <v>23</v>
      </c>
      <c r="C44" s="99" t="s">
        <v>42</v>
      </c>
      <c r="D44" s="48">
        <v>15</v>
      </c>
      <c r="E44" s="49"/>
      <c r="F44" s="50"/>
      <c r="G44" s="16"/>
      <c r="H44" s="50">
        <v>25</v>
      </c>
      <c r="I44" s="50"/>
      <c r="J44" s="50"/>
      <c r="K44" s="50"/>
      <c r="L44" s="50"/>
      <c r="M44" s="50"/>
      <c r="N44" s="50"/>
      <c r="O44" s="50"/>
      <c r="P44" s="50"/>
      <c r="Q44" s="50"/>
      <c r="R44" s="50">
        <f t="shared" si="0"/>
        <v>40</v>
      </c>
      <c r="S44" s="50">
        <f t="shared" si="1"/>
        <v>40</v>
      </c>
      <c r="T44" s="271" t="s">
        <v>32</v>
      </c>
      <c r="U44" s="277">
        <v>2</v>
      </c>
      <c r="V44" s="49">
        <v>25</v>
      </c>
      <c r="W44" s="50"/>
      <c r="X44" s="50"/>
      <c r="Y44" s="50"/>
      <c r="Z44" s="49">
        <v>35</v>
      </c>
      <c r="AA44" s="49"/>
      <c r="AB44" s="49"/>
      <c r="AC44" s="49"/>
      <c r="AD44" s="50"/>
      <c r="AE44" s="50"/>
      <c r="AF44" s="50"/>
      <c r="AG44" s="50"/>
      <c r="AH44" s="50"/>
      <c r="AI44" s="50"/>
      <c r="AJ44" s="50">
        <f t="shared" si="2"/>
        <v>60</v>
      </c>
      <c r="AK44" s="50">
        <f t="shared" si="3"/>
        <v>60</v>
      </c>
      <c r="AL44" s="53" t="s">
        <v>85</v>
      </c>
      <c r="AM44" s="77">
        <v>3</v>
      </c>
      <c r="AN44" s="221">
        <f t="shared" si="4"/>
        <v>100</v>
      </c>
      <c r="AO44" s="222">
        <f t="shared" si="5"/>
        <v>5</v>
      </c>
    </row>
    <row r="45" spans="1:41" ht="27" thickBot="1" x14ac:dyDescent="0.3">
      <c r="A45" s="103">
        <v>23</v>
      </c>
      <c r="B45" s="33" t="s">
        <v>44</v>
      </c>
      <c r="C45" s="104" t="s">
        <v>108</v>
      </c>
      <c r="D45" s="68">
        <v>10</v>
      </c>
      <c r="E45" s="69"/>
      <c r="F45" s="70"/>
      <c r="G45" s="70"/>
      <c r="H45" s="70">
        <v>10</v>
      </c>
      <c r="I45" s="70"/>
      <c r="J45" s="70"/>
      <c r="K45" s="70"/>
      <c r="L45" s="70"/>
      <c r="M45" s="70"/>
      <c r="N45" s="70"/>
      <c r="O45" s="70"/>
      <c r="P45" s="70"/>
      <c r="Q45" s="70"/>
      <c r="R45" s="70">
        <f t="shared" si="0"/>
        <v>20</v>
      </c>
      <c r="S45" s="70">
        <f t="shared" si="1"/>
        <v>20</v>
      </c>
      <c r="T45" s="270" t="s">
        <v>32</v>
      </c>
      <c r="U45" s="278">
        <v>1</v>
      </c>
      <c r="V45" s="69">
        <v>10</v>
      </c>
      <c r="W45" s="70"/>
      <c r="X45" s="70"/>
      <c r="Y45" s="70"/>
      <c r="Z45" s="69">
        <v>10</v>
      </c>
      <c r="AA45" s="69"/>
      <c r="AB45" s="69"/>
      <c r="AC45" s="69"/>
      <c r="AD45" s="70"/>
      <c r="AE45" s="70"/>
      <c r="AF45" s="70"/>
      <c r="AG45" s="70"/>
      <c r="AH45" s="70"/>
      <c r="AI45" s="70"/>
      <c r="AJ45" s="70">
        <f t="shared" si="2"/>
        <v>20</v>
      </c>
      <c r="AK45" s="70">
        <f t="shared" si="3"/>
        <v>20</v>
      </c>
      <c r="AL45" s="73" t="s">
        <v>32</v>
      </c>
      <c r="AM45" s="74">
        <v>1</v>
      </c>
      <c r="AN45" s="223">
        <f t="shared" si="4"/>
        <v>40</v>
      </c>
      <c r="AO45" s="224">
        <f t="shared" si="5"/>
        <v>2</v>
      </c>
    </row>
    <row r="46" spans="1:41" ht="32.25" customHeight="1" thickBot="1" x14ac:dyDescent="0.25">
      <c r="A46" s="400" t="s">
        <v>78</v>
      </c>
      <c r="B46" s="401"/>
      <c r="C46" s="402"/>
      <c r="D46" s="411">
        <f ca="1">SUM(D46:P46)</f>
        <v>0</v>
      </c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3"/>
      <c r="V46" s="412"/>
      <c r="W46" s="412"/>
      <c r="X46" s="412"/>
      <c r="Y46" s="412"/>
      <c r="Z46" s="412"/>
      <c r="AA46" s="412"/>
      <c r="AB46" s="412"/>
      <c r="AC46" s="412"/>
      <c r="AD46" s="412"/>
      <c r="AE46" s="412"/>
      <c r="AF46" s="412"/>
      <c r="AG46" s="412"/>
      <c r="AH46" s="412"/>
      <c r="AI46" s="412"/>
      <c r="AJ46" s="412"/>
      <c r="AK46" s="412"/>
      <c r="AL46" s="412"/>
      <c r="AM46" s="412"/>
      <c r="AN46" s="409"/>
      <c r="AO46" s="414"/>
    </row>
    <row r="47" spans="1:41" s="27" customFormat="1" ht="30" thickTop="1" x14ac:dyDescent="0.25">
      <c r="A47" s="199">
        <v>24</v>
      </c>
      <c r="B47" s="481" t="s">
        <v>23</v>
      </c>
      <c r="C47" s="200" t="s">
        <v>80</v>
      </c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>
        <f t="shared" si="0"/>
        <v>0</v>
      </c>
      <c r="S47" s="207">
        <f t="shared" si="1"/>
        <v>0</v>
      </c>
      <c r="T47" s="190"/>
      <c r="U47" s="191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>
        <v>90</v>
      </c>
      <c r="AI47" s="207"/>
      <c r="AJ47" s="207">
        <v>90</v>
      </c>
      <c r="AK47" s="207">
        <f t="shared" si="3"/>
        <v>90</v>
      </c>
      <c r="AL47" s="190" t="s">
        <v>32</v>
      </c>
      <c r="AM47" s="208">
        <v>3</v>
      </c>
      <c r="AN47" s="149">
        <f t="shared" si="4"/>
        <v>90</v>
      </c>
      <c r="AO47" s="148">
        <f t="shared" si="5"/>
        <v>3</v>
      </c>
    </row>
    <row r="48" spans="1:41" s="27" customFormat="1" ht="58.5" thickBot="1" x14ac:dyDescent="0.3">
      <c r="A48" s="228">
        <v>25</v>
      </c>
      <c r="B48" s="482" t="s">
        <v>23</v>
      </c>
      <c r="C48" s="229" t="s">
        <v>109</v>
      </c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5"/>
      <c r="U48" s="146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>
        <v>30</v>
      </c>
      <c r="AI48" s="144"/>
      <c r="AJ48" s="144">
        <v>30</v>
      </c>
      <c r="AK48" s="144">
        <f>SUM(V48:AI48)</f>
        <v>30</v>
      </c>
      <c r="AL48" s="145" t="s">
        <v>32</v>
      </c>
      <c r="AM48" s="147">
        <v>1</v>
      </c>
      <c r="AN48" s="150">
        <f>R48+AK48</f>
        <v>30</v>
      </c>
      <c r="AO48" s="225">
        <f t="shared" si="5"/>
        <v>1</v>
      </c>
    </row>
    <row r="49" spans="1:41" ht="32.25" customHeight="1" thickTop="1" thickBot="1" x14ac:dyDescent="0.25">
      <c r="A49" s="400" t="s">
        <v>79</v>
      </c>
      <c r="B49" s="401"/>
      <c r="C49" s="402"/>
      <c r="D49" s="408">
        <f ca="1">SUM(D49:P49)</f>
        <v>0</v>
      </c>
      <c r="E49" s="408"/>
      <c r="F49" s="408"/>
      <c r="G49" s="408"/>
      <c r="H49" s="408"/>
      <c r="I49" s="408"/>
      <c r="J49" s="408"/>
      <c r="K49" s="408"/>
      <c r="L49" s="408"/>
      <c r="M49" s="408"/>
      <c r="N49" s="408"/>
      <c r="O49" s="408"/>
      <c r="P49" s="408"/>
      <c r="Q49" s="408"/>
      <c r="R49" s="408"/>
      <c r="S49" s="408"/>
      <c r="T49" s="408"/>
      <c r="U49" s="408"/>
      <c r="V49" s="408"/>
      <c r="W49" s="408"/>
      <c r="X49" s="408"/>
      <c r="Y49" s="408"/>
      <c r="Z49" s="408"/>
      <c r="AA49" s="408"/>
      <c r="AB49" s="408"/>
      <c r="AC49" s="408"/>
      <c r="AD49" s="408"/>
      <c r="AE49" s="408"/>
      <c r="AF49" s="408"/>
      <c r="AG49" s="408"/>
      <c r="AH49" s="408"/>
      <c r="AI49" s="408"/>
      <c r="AJ49" s="408"/>
      <c r="AK49" s="408"/>
      <c r="AL49" s="408"/>
      <c r="AM49" s="408"/>
      <c r="AN49" s="409"/>
      <c r="AO49" s="410"/>
    </row>
    <row r="50" spans="1:41" s="27" customFormat="1" ht="30.75" thickTop="1" thickBot="1" x14ac:dyDescent="0.3">
      <c r="A50" s="106">
        <v>26</v>
      </c>
      <c r="B50" s="483" t="s">
        <v>23</v>
      </c>
      <c r="C50" s="142" t="s">
        <v>88</v>
      </c>
      <c r="D50" s="82"/>
      <c r="E50" s="83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0">
        <f>SUM(D50:P50)</f>
        <v>0</v>
      </c>
      <c r="S50" s="80">
        <f>SUM(D50:Q50)</f>
        <v>0</v>
      </c>
      <c r="T50" s="85"/>
      <c r="U50" s="86"/>
      <c r="V50" s="82"/>
      <c r="W50" s="84"/>
      <c r="X50" s="84"/>
      <c r="Y50" s="84"/>
      <c r="Z50" s="83"/>
      <c r="AA50" s="83"/>
      <c r="AB50" s="83"/>
      <c r="AC50" s="83"/>
      <c r="AD50" s="84"/>
      <c r="AE50" s="84"/>
      <c r="AF50" s="84"/>
      <c r="AG50" s="84"/>
      <c r="AH50" s="84">
        <v>156</v>
      </c>
      <c r="AI50" s="84"/>
      <c r="AJ50" s="80">
        <v>156</v>
      </c>
      <c r="AK50" s="80">
        <f>SUM(V50:AI50)</f>
        <v>156</v>
      </c>
      <c r="AL50" s="85" t="s">
        <v>32</v>
      </c>
      <c r="AM50" s="220">
        <v>6</v>
      </c>
      <c r="AN50" s="226">
        <f>SUM(S50,AK50)</f>
        <v>156</v>
      </c>
      <c r="AO50" s="227">
        <f>U50+AM50</f>
        <v>6</v>
      </c>
    </row>
    <row r="51" spans="1:41" ht="32.25" customHeight="1" thickTop="1" thickBot="1" x14ac:dyDescent="0.25">
      <c r="A51" s="400" t="s">
        <v>45</v>
      </c>
      <c r="B51" s="401"/>
      <c r="C51" s="402"/>
      <c r="D51" s="404"/>
      <c r="E51" s="404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404"/>
      <c r="Q51" s="404"/>
      <c r="R51" s="404"/>
      <c r="S51" s="404"/>
      <c r="T51" s="404"/>
      <c r="U51" s="405"/>
      <c r="V51" s="404"/>
      <c r="W51" s="404"/>
      <c r="X51" s="404"/>
      <c r="Y51" s="404"/>
      <c r="Z51" s="404"/>
      <c r="AA51" s="404"/>
      <c r="AB51" s="404"/>
      <c r="AC51" s="404"/>
      <c r="AD51" s="404"/>
      <c r="AE51" s="404"/>
      <c r="AF51" s="404"/>
      <c r="AG51" s="404"/>
      <c r="AH51" s="404"/>
      <c r="AI51" s="404"/>
      <c r="AJ51" s="404"/>
      <c r="AK51" s="404"/>
      <c r="AL51" s="404"/>
      <c r="AM51" s="404"/>
      <c r="AN51" s="406"/>
      <c r="AO51" s="407"/>
    </row>
    <row r="52" spans="1:41" ht="16.5" thickTop="1" thickBot="1" x14ac:dyDescent="0.3">
      <c r="A52" s="107">
        <v>27</v>
      </c>
      <c r="B52" s="29" t="s">
        <v>23</v>
      </c>
      <c r="C52" s="105" t="s">
        <v>45</v>
      </c>
      <c r="D52" s="88"/>
      <c r="E52" s="89"/>
      <c r="F52" s="90"/>
      <c r="G52" s="90"/>
      <c r="H52" s="90"/>
      <c r="I52" s="90"/>
      <c r="J52" s="90"/>
      <c r="K52" s="90"/>
      <c r="L52" s="90"/>
      <c r="M52" s="90"/>
      <c r="N52" s="90"/>
      <c r="O52" s="90">
        <v>30</v>
      </c>
      <c r="P52" s="90"/>
      <c r="Q52" s="90"/>
      <c r="R52" s="50">
        <f>SUM(D52:P52)</f>
        <v>30</v>
      </c>
      <c r="S52" s="50">
        <f>SUM(D52:Q52)</f>
        <v>30</v>
      </c>
      <c r="T52" s="272" t="s">
        <v>32</v>
      </c>
      <c r="U52" s="368">
        <v>0</v>
      </c>
      <c r="V52" s="89"/>
      <c r="W52" s="90"/>
      <c r="X52" s="90"/>
      <c r="Y52" s="90"/>
      <c r="Z52" s="89"/>
      <c r="AA52" s="89"/>
      <c r="AB52" s="89"/>
      <c r="AC52" s="89"/>
      <c r="AD52" s="90"/>
      <c r="AE52" s="90"/>
      <c r="AF52" s="90"/>
      <c r="AG52" s="90">
        <v>30</v>
      </c>
      <c r="AH52" s="90"/>
      <c r="AI52" s="90"/>
      <c r="AJ52" s="50">
        <f>SUM(V52:AH52)</f>
        <v>30</v>
      </c>
      <c r="AK52" s="50">
        <f>SUM(V52:AI52)</f>
        <v>30</v>
      </c>
      <c r="AL52" s="91" t="s">
        <v>32</v>
      </c>
      <c r="AM52" s="92"/>
      <c r="AN52" s="226">
        <f>SUM(S52,AK52)</f>
        <v>60</v>
      </c>
      <c r="AO52" s="227">
        <f>U52+AM52</f>
        <v>0</v>
      </c>
    </row>
    <row r="53" spans="1:41" ht="16.5" thickTop="1" thickBot="1" x14ac:dyDescent="0.3">
      <c r="A53" s="399" t="s">
        <v>46</v>
      </c>
      <c r="B53" s="399"/>
      <c r="C53" s="399"/>
      <c r="D53" s="93">
        <f>D45+D42+D44+D40+D39+D37+D36+D32+D29+D28+D25+D23+D22+D21+D20+D19</f>
        <v>263</v>
      </c>
      <c r="E53" s="93">
        <f t="shared" ref="E53:S53" si="14">SUM(E18:E52)</f>
        <v>0</v>
      </c>
      <c r="F53" s="93">
        <f t="shared" si="14"/>
        <v>90</v>
      </c>
      <c r="G53" s="93">
        <f t="shared" si="14"/>
        <v>20</v>
      </c>
      <c r="H53" s="93">
        <f t="shared" si="14"/>
        <v>85</v>
      </c>
      <c r="I53" s="93">
        <f t="shared" si="14"/>
        <v>10</v>
      </c>
      <c r="J53" s="93">
        <f t="shared" si="14"/>
        <v>0</v>
      </c>
      <c r="K53" s="93">
        <f t="shared" si="14"/>
        <v>0</v>
      </c>
      <c r="L53" s="93">
        <f t="shared" si="14"/>
        <v>0</v>
      </c>
      <c r="M53" s="93">
        <f t="shared" si="14"/>
        <v>30</v>
      </c>
      <c r="N53" s="93">
        <f t="shared" si="14"/>
        <v>0</v>
      </c>
      <c r="O53" s="93">
        <f t="shared" si="14"/>
        <v>30</v>
      </c>
      <c r="P53" s="93">
        <f t="shared" si="14"/>
        <v>0</v>
      </c>
      <c r="Q53" s="93">
        <f t="shared" si="14"/>
        <v>0</v>
      </c>
      <c r="R53" s="93">
        <f t="shared" si="14"/>
        <v>528</v>
      </c>
      <c r="S53" s="93">
        <f t="shared" si="14"/>
        <v>528</v>
      </c>
      <c r="T53" s="366"/>
      <c r="U53" s="369">
        <f t="shared" ref="U53:AK53" si="15">SUM(U18:U52)</f>
        <v>30</v>
      </c>
      <c r="V53" s="367">
        <f t="shared" si="15"/>
        <v>190</v>
      </c>
      <c r="W53" s="93">
        <f t="shared" si="15"/>
        <v>0</v>
      </c>
      <c r="X53" s="93">
        <f t="shared" si="15"/>
        <v>45</v>
      </c>
      <c r="Y53" s="93">
        <f t="shared" si="15"/>
        <v>0</v>
      </c>
      <c r="Z53" s="93">
        <f t="shared" si="15"/>
        <v>65</v>
      </c>
      <c r="AA53" s="93">
        <f t="shared" si="15"/>
        <v>0</v>
      </c>
      <c r="AB53" s="93">
        <f t="shared" si="15"/>
        <v>0</v>
      </c>
      <c r="AC53" s="93">
        <f t="shared" si="15"/>
        <v>0</v>
      </c>
      <c r="AD53" s="93">
        <f t="shared" si="15"/>
        <v>0</v>
      </c>
      <c r="AE53" s="93">
        <f t="shared" si="15"/>
        <v>30</v>
      </c>
      <c r="AF53" s="93">
        <f t="shared" si="15"/>
        <v>0</v>
      </c>
      <c r="AG53" s="93">
        <f t="shared" si="15"/>
        <v>30</v>
      </c>
      <c r="AH53" s="93">
        <f t="shared" si="15"/>
        <v>276</v>
      </c>
      <c r="AI53" s="93">
        <f t="shared" si="15"/>
        <v>0</v>
      </c>
      <c r="AJ53" s="93">
        <v>636</v>
      </c>
      <c r="AK53" s="93">
        <f t="shared" si="15"/>
        <v>636</v>
      </c>
      <c r="AL53" s="93"/>
      <c r="AM53" s="94">
        <f>SUM(AM18:AM52)</f>
        <v>30</v>
      </c>
      <c r="AN53" s="75">
        <f>AN28+AN29+AN30+AN31+AN32+AN33+AN34+AN35+AN36+AN37+AN39+AN40+AN44+AN42+AN45+AN47+AN48+AN50+AN52+SUM(AN19:AN26)</f>
        <v>1164</v>
      </c>
      <c r="AO53" s="170">
        <f>SUM(U53,AM53)</f>
        <v>60</v>
      </c>
    </row>
    <row r="54" spans="1:41" x14ac:dyDescent="0.2">
      <c r="C54" s="12" t="s">
        <v>113</v>
      </c>
    </row>
    <row r="55" spans="1:41" x14ac:dyDescent="0.2">
      <c r="C55" s="12" t="s">
        <v>47</v>
      </c>
    </row>
    <row r="57" spans="1:41" x14ac:dyDescent="0.2">
      <c r="C57" s="43"/>
      <c r="O57" s="42"/>
      <c r="Q57" s="11" t="s">
        <v>87</v>
      </c>
      <c r="AF57" s="403" t="s">
        <v>114</v>
      </c>
      <c r="AG57" s="403"/>
      <c r="AH57" s="403"/>
      <c r="AI57" s="403"/>
      <c r="AJ57" s="403"/>
      <c r="AK57" s="403"/>
      <c r="AL57" s="403"/>
    </row>
    <row r="58" spans="1:41" x14ac:dyDescent="0.2">
      <c r="C58" s="20" t="s">
        <v>48</v>
      </c>
      <c r="M58" s="21"/>
      <c r="O58" s="403" t="s">
        <v>49</v>
      </c>
      <c r="P58" s="403"/>
      <c r="Q58" s="403"/>
      <c r="R58" s="403"/>
      <c r="S58" s="403"/>
      <c r="T58" s="403"/>
      <c r="U58" s="403"/>
      <c r="AF58" s="403" t="s">
        <v>50</v>
      </c>
      <c r="AG58" s="403"/>
      <c r="AH58" s="403"/>
      <c r="AI58" s="403"/>
      <c r="AJ58" s="403"/>
      <c r="AK58" s="403"/>
      <c r="AL58" s="403"/>
    </row>
    <row r="59" spans="1:41" x14ac:dyDescent="0.2">
      <c r="E59" s="13"/>
    </row>
    <row r="62" spans="1:41" x14ac:dyDescent="0.2">
      <c r="P62" s="35"/>
    </row>
  </sheetData>
  <sheetProtection selectLockedCells="1" selectUnlockedCells="1"/>
  <mergeCells count="29">
    <mergeCell ref="AJ2:AN2"/>
    <mergeCell ref="AJ4:AN4"/>
    <mergeCell ref="A6:AO6"/>
    <mergeCell ref="A16:A17"/>
    <mergeCell ref="C16:C17"/>
    <mergeCell ref="N8:T8"/>
    <mergeCell ref="AN16:AN17"/>
    <mergeCell ref="AO16:AO17"/>
    <mergeCell ref="D16:U16"/>
    <mergeCell ref="V16:AM16"/>
    <mergeCell ref="D27:AO27"/>
    <mergeCell ref="A18:C18"/>
    <mergeCell ref="D18:AO18"/>
    <mergeCell ref="A38:C38"/>
    <mergeCell ref="D38:AO38"/>
    <mergeCell ref="A27:C27"/>
    <mergeCell ref="A53:C53"/>
    <mergeCell ref="A41:C41"/>
    <mergeCell ref="AF57:AL57"/>
    <mergeCell ref="O58:U58"/>
    <mergeCell ref="AF58:AL58"/>
    <mergeCell ref="D51:AO51"/>
    <mergeCell ref="A51:C51"/>
    <mergeCell ref="D49:AO49"/>
    <mergeCell ref="A49:C49"/>
    <mergeCell ref="D46:AO46"/>
    <mergeCell ref="A43:C43"/>
    <mergeCell ref="D43:AO43"/>
    <mergeCell ref="A46:C46"/>
  </mergeCells>
  <dataValidations count="1">
    <dataValidation type="list" allowBlank="1" showErrorMessage="1" sqref="B19:B26 B52 B47:B48 B28:B37 B50 B39:B40 B42 B44:B45" xr:uid="{00000000-0002-0000-0000-000000000000}">
      <formula1>RodzajeZajec</formula1>
      <formula2>0</formula2>
    </dataValidation>
  </dataValidations>
  <printOptions horizontalCentered="1"/>
  <pageMargins left="0" right="0" top="0.70625000000000004" bottom="0.39305555555555555" header="0.51180555555555551" footer="0.19652777777777777"/>
  <pageSetup paperSize="9" scale="38" firstPageNumber="0" orientation="landscape" horizontalDpi="300" verticalDpi="300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5C40-94DA-4EC5-A4FB-BB879908288D}">
  <sheetPr>
    <pageSetUpPr fitToPage="1"/>
  </sheetPr>
  <dimension ref="A1:AO61"/>
  <sheetViews>
    <sheetView zoomScale="60" zoomScaleNormal="60" workbookViewId="0">
      <selection activeCell="O9" sqref="A1:XFD1048576"/>
    </sheetView>
  </sheetViews>
  <sheetFormatPr defaultRowHeight="12.75" x14ac:dyDescent="0.2"/>
  <cols>
    <col min="1" max="1" width="4.28515625" style="1" customWidth="1"/>
    <col min="2" max="2" width="13.28515625" style="1" customWidth="1"/>
    <col min="3" max="3" width="42.42578125" style="1" customWidth="1"/>
    <col min="4" max="39" width="6.7109375" style="1" customWidth="1"/>
    <col min="40" max="40" width="8.28515625" style="1" bestFit="1" customWidth="1"/>
    <col min="41" max="41" width="7.5703125" style="1" customWidth="1"/>
    <col min="42" max="16384" width="9.140625" style="1"/>
  </cols>
  <sheetData>
    <row r="1" spans="1:4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3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3"/>
      <c r="AN1" s="11"/>
      <c r="AO1" s="11">
        <v>5</v>
      </c>
    </row>
    <row r="2" spans="1:4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3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424"/>
      <c r="AK2" s="424"/>
      <c r="AL2" s="424"/>
      <c r="AM2" s="424"/>
      <c r="AN2" s="424"/>
      <c r="AO2" s="11"/>
    </row>
    <row r="3" spans="1:4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3"/>
      <c r="AN3" s="11"/>
      <c r="AO3" s="11"/>
    </row>
    <row r="4" spans="1:4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424"/>
      <c r="AK4" s="424"/>
      <c r="AL4" s="424"/>
      <c r="AM4" s="424"/>
      <c r="AN4" s="424"/>
      <c r="AO4" s="11"/>
    </row>
    <row r="5" spans="1:4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3"/>
      <c r="AN5" s="11"/>
      <c r="AO5" s="11"/>
    </row>
    <row r="6" spans="1:41" ht="15.75" x14ac:dyDescent="0.2">
      <c r="A6" s="425" t="s">
        <v>101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</row>
    <row r="7" spans="1:41" ht="15.7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431" t="s">
        <v>139</v>
      </c>
      <c r="O8" s="431"/>
      <c r="P8" s="431"/>
      <c r="Q8" s="431"/>
      <c r="R8" s="431"/>
      <c r="S8" s="431"/>
      <c r="T8" s="431"/>
      <c r="U8" s="13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3"/>
      <c r="AN8" s="11"/>
      <c r="AO8" s="11"/>
    </row>
    <row r="9" spans="1:41" ht="15" x14ac:dyDescent="0.25">
      <c r="A9" s="16" t="s">
        <v>100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5"/>
      <c r="O9" s="16" t="s">
        <v>140</v>
      </c>
      <c r="P9" s="16"/>
      <c r="Q9" s="16"/>
      <c r="R9" s="16"/>
      <c r="S9" s="16"/>
      <c r="T9" s="16"/>
      <c r="U9" s="17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16"/>
      <c r="AO9" s="16"/>
    </row>
    <row r="10" spans="1:41" ht="15" x14ac:dyDescent="0.25">
      <c r="A10" s="16" t="s">
        <v>141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7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7"/>
      <c r="AN10" s="16"/>
      <c r="AO10" s="16"/>
    </row>
    <row r="11" spans="1:41" ht="15" x14ac:dyDescent="0.25">
      <c r="A11" s="16" t="s">
        <v>111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7"/>
      <c r="AN11" s="16"/>
      <c r="AO11" s="16"/>
    </row>
    <row r="12" spans="1:41" ht="15" x14ac:dyDescent="0.25">
      <c r="A12" s="16" t="s">
        <v>98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7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/>
      <c r="AN12" s="16"/>
      <c r="AO12" s="16"/>
    </row>
    <row r="13" spans="1:41" ht="15" x14ac:dyDescent="0.25">
      <c r="A13" s="16" t="s">
        <v>115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3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3"/>
      <c r="AN13" s="11"/>
      <c r="AO13" s="11"/>
    </row>
    <row r="14" spans="1:4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3"/>
      <c r="AN14" s="11"/>
      <c r="AO14" s="11"/>
    </row>
    <row r="15" spans="1:41" ht="13.5" thickBo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3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3"/>
      <c r="AN15" s="11"/>
      <c r="AO15" s="11"/>
    </row>
    <row r="16" spans="1:41" ht="15" thickBot="1" x14ac:dyDescent="0.25">
      <c r="A16" s="427" t="s">
        <v>0</v>
      </c>
      <c r="B16" s="10"/>
      <c r="C16" s="429" t="s">
        <v>1</v>
      </c>
      <c r="D16" s="436" t="s">
        <v>2</v>
      </c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 t="s">
        <v>3</v>
      </c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36"/>
      <c r="AL16" s="436"/>
      <c r="AM16" s="436"/>
      <c r="AN16" s="432" t="s">
        <v>4</v>
      </c>
      <c r="AO16" s="434" t="s">
        <v>5</v>
      </c>
    </row>
    <row r="17" spans="1:41" ht="270.75" thickBot="1" x14ac:dyDescent="0.25">
      <c r="A17" s="428"/>
      <c r="B17" s="28" t="s">
        <v>6</v>
      </c>
      <c r="C17" s="430"/>
      <c r="D17" s="44" t="s">
        <v>7</v>
      </c>
      <c r="E17" s="45" t="s">
        <v>8</v>
      </c>
      <c r="F17" s="46" t="s">
        <v>9</v>
      </c>
      <c r="G17" s="46" t="s">
        <v>10</v>
      </c>
      <c r="H17" s="46" t="s">
        <v>11</v>
      </c>
      <c r="I17" s="46" t="s">
        <v>12</v>
      </c>
      <c r="J17" s="46" t="s">
        <v>13</v>
      </c>
      <c r="K17" s="46" t="s">
        <v>90</v>
      </c>
      <c r="L17" s="46" t="s">
        <v>94</v>
      </c>
      <c r="M17" s="46" t="s">
        <v>14</v>
      </c>
      <c r="N17" s="46" t="s">
        <v>15</v>
      </c>
      <c r="O17" s="46" t="s">
        <v>16</v>
      </c>
      <c r="P17" s="46" t="s">
        <v>17</v>
      </c>
      <c r="Q17" s="46" t="s">
        <v>18</v>
      </c>
      <c r="R17" s="46" t="s">
        <v>19</v>
      </c>
      <c r="S17" s="46" t="s">
        <v>20</v>
      </c>
      <c r="T17" s="46" t="s">
        <v>21</v>
      </c>
      <c r="U17" s="47" t="s">
        <v>22</v>
      </c>
      <c r="V17" s="44" t="s">
        <v>7</v>
      </c>
      <c r="W17" s="46" t="s">
        <v>8</v>
      </c>
      <c r="X17" s="46" t="s">
        <v>9</v>
      </c>
      <c r="Y17" s="46" t="s">
        <v>10</v>
      </c>
      <c r="Z17" s="45" t="s">
        <v>11</v>
      </c>
      <c r="AA17" s="45" t="s">
        <v>12</v>
      </c>
      <c r="AB17" s="45" t="s">
        <v>13</v>
      </c>
      <c r="AC17" s="46" t="s">
        <v>92</v>
      </c>
      <c r="AD17" s="46" t="s">
        <v>93</v>
      </c>
      <c r="AE17" s="46" t="s">
        <v>14</v>
      </c>
      <c r="AF17" s="46" t="s">
        <v>15</v>
      </c>
      <c r="AG17" s="46" t="s">
        <v>16</v>
      </c>
      <c r="AH17" s="46" t="s">
        <v>17</v>
      </c>
      <c r="AI17" s="46" t="s">
        <v>18</v>
      </c>
      <c r="AJ17" s="46" t="s">
        <v>19</v>
      </c>
      <c r="AK17" s="46" t="s">
        <v>20</v>
      </c>
      <c r="AL17" s="46" t="s">
        <v>21</v>
      </c>
      <c r="AM17" s="47" t="s">
        <v>22</v>
      </c>
      <c r="AN17" s="433"/>
      <c r="AO17" s="435"/>
    </row>
    <row r="18" spans="1:41" ht="27.75" customHeight="1" thickBot="1" x14ac:dyDescent="0.25">
      <c r="A18" s="400" t="s">
        <v>104</v>
      </c>
      <c r="B18" s="401"/>
      <c r="C18" s="402"/>
      <c r="D18" s="416"/>
      <c r="E18" s="416"/>
      <c r="F18" s="416"/>
      <c r="G18" s="416"/>
      <c r="H18" s="416"/>
      <c r="I18" s="416"/>
      <c r="J18" s="416"/>
      <c r="K18" s="416"/>
      <c r="L18" s="416"/>
      <c r="M18" s="416"/>
      <c r="N18" s="416"/>
      <c r="O18" s="416"/>
      <c r="P18" s="416"/>
      <c r="Q18" s="416"/>
      <c r="R18" s="416"/>
      <c r="S18" s="416"/>
      <c r="T18" s="416"/>
      <c r="U18" s="416"/>
      <c r="V18" s="416"/>
      <c r="W18" s="416"/>
      <c r="X18" s="416"/>
      <c r="Y18" s="416"/>
      <c r="Z18" s="416"/>
      <c r="AA18" s="416"/>
      <c r="AB18" s="416"/>
      <c r="AC18" s="416"/>
      <c r="AD18" s="416"/>
      <c r="AE18" s="416"/>
      <c r="AF18" s="416"/>
      <c r="AG18" s="416"/>
      <c r="AH18" s="416"/>
      <c r="AI18" s="416"/>
      <c r="AJ18" s="416"/>
      <c r="AK18" s="416"/>
      <c r="AL18" s="416"/>
      <c r="AM18" s="416"/>
      <c r="AN18" s="416"/>
      <c r="AO18" s="418"/>
    </row>
    <row r="19" spans="1:41" ht="15" x14ac:dyDescent="0.25">
      <c r="A19" s="96">
        <v>1</v>
      </c>
      <c r="B19" s="29" t="s">
        <v>23</v>
      </c>
      <c r="C19" s="99" t="s">
        <v>24</v>
      </c>
      <c r="D19" s="48">
        <v>30</v>
      </c>
      <c r="E19" s="49"/>
      <c r="F19" s="50"/>
      <c r="G19" s="50">
        <v>20</v>
      </c>
      <c r="H19" s="50"/>
      <c r="I19" s="50"/>
      <c r="J19" s="51"/>
      <c r="K19" s="51"/>
      <c r="L19" s="51"/>
      <c r="M19" s="51"/>
      <c r="N19" s="51"/>
      <c r="O19" s="51"/>
      <c r="P19" s="51"/>
      <c r="Q19" s="50"/>
      <c r="R19" s="50">
        <f t="shared" ref="R19:R45" si="0">SUM(D19:P19)</f>
        <v>50</v>
      </c>
      <c r="S19" s="50">
        <f>SUM(D19:Q19)</f>
        <v>50</v>
      </c>
      <c r="T19" s="271" t="s">
        <v>85</v>
      </c>
      <c r="U19" s="277">
        <v>3</v>
      </c>
      <c r="V19" s="54"/>
      <c r="W19" s="51"/>
      <c r="X19" s="51"/>
      <c r="Y19" s="51"/>
      <c r="Z19" s="54"/>
      <c r="AA19" s="54"/>
      <c r="AB19" s="54"/>
      <c r="AC19" s="54"/>
      <c r="AD19" s="51"/>
      <c r="AE19" s="51"/>
      <c r="AF19" s="51"/>
      <c r="AG19" s="51"/>
      <c r="AH19" s="51"/>
      <c r="AI19" s="51"/>
      <c r="AJ19" s="51"/>
      <c r="AK19" s="51"/>
      <c r="AL19" s="356"/>
      <c r="AM19" s="364"/>
      <c r="AN19" s="240">
        <f>SUM(S19,AK19)</f>
        <v>50</v>
      </c>
      <c r="AO19" s="65">
        <f>U19+AM19</f>
        <v>3</v>
      </c>
    </row>
    <row r="20" spans="1:41" ht="15" x14ac:dyDescent="0.25">
      <c r="A20" s="97">
        <v>2</v>
      </c>
      <c r="B20" s="19" t="s">
        <v>23</v>
      </c>
      <c r="C20" s="100" t="s">
        <v>25</v>
      </c>
      <c r="D20" s="57">
        <v>25</v>
      </c>
      <c r="E20" s="58"/>
      <c r="F20" s="59">
        <v>10</v>
      </c>
      <c r="G20" s="59"/>
      <c r="H20" s="59"/>
      <c r="I20" s="59"/>
      <c r="J20" s="60"/>
      <c r="K20" s="60"/>
      <c r="L20" s="60"/>
      <c r="M20" s="60"/>
      <c r="N20" s="60"/>
      <c r="O20" s="60"/>
      <c r="P20" s="60"/>
      <c r="Q20" s="59"/>
      <c r="R20" s="59">
        <f t="shared" si="0"/>
        <v>35</v>
      </c>
      <c r="S20" s="59">
        <f t="shared" ref="S20:S45" si="1">SUM(D20:Q20)</f>
        <v>35</v>
      </c>
      <c r="T20" s="272" t="s">
        <v>85</v>
      </c>
      <c r="U20" s="279">
        <v>2.5</v>
      </c>
      <c r="V20" s="62"/>
      <c r="W20" s="60"/>
      <c r="X20" s="60"/>
      <c r="Y20" s="60"/>
      <c r="Z20" s="62"/>
      <c r="AA20" s="62"/>
      <c r="AB20" s="62"/>
      <c r="AC20" s="62"/>
      <c r="AD20" s="60"/>
      <c r="AE20" s="60"/>
      <c r="AF20" s="60"/>
      <c r="AG20" s="60"/>
      <c r="AH20" s="60"/>
      <c r="AI20" s="60"/>
      <c r="AJ20" s="59"/>
      <c r="AK20" s="59"/>
      <c r="AL20" s="108"/>
      <c r="AM20" s="365"/>
      <c r="AN20" s="240">
        <f t="shared" ref="AN20:AN47" si="2">SUM(S20,AK20)</f>
        <v>35</v>
      </c>
      <c r="AO20" s="65">
        <f t="shared" ref="AO20:AO48" si="3">U20+AM20</f>
        <v>2.5</v>
      </c>
    </row>
    <row r="21" spans="1:41" ht="15" x14ac:dyDescent="0.25">
      <c r="A21" s="97">
        <v>3</v>
      </c>
      <c r="B21" s="19" t="s">
        <v>23</v>
      </c>
      <c r="C21" s="100" t="s">
        <v>26</v>
      </c>
      <c r="D21" s="57">
        <v>25</v>
      </c>
      <c r="E21" s="58"/>
      <c r="F21" s="59">
        <v>10</v>
      </c>
      <c r="G21" s="59"/>
      <c r="H21" s="59"/>
      <c r="I21" s="59"/>
      <c r="J21" s="60"/>
      <c r="K21" s="60"/>
      <c r="L21" s="60"/>
      <c r="M21" s="60"/>
      <c r="N21" s="60"/>
      <c r="O21" s="60"/>
      <c r="P21" s="60"/>
      <c r="Q21" s="59"/>
      <c r="R21" s="59">
        <f t="shared" si="0"/>
        <v>35</v>
      </c>
      <c r="S21" s="59">
        <f t="shared" si="1"/>
        <v>35</v>
      </c>
      <c r="T21" s="272" t="s">
        <v>85</v>
      </c>
      <c r="U21" s="279">
        <v>2.5</v>
      </c>
      <c r="V21" s="62"/>
      <c r="W21" s="60"/>
      <c r="X21" s="60"/>
      <c r="Y21" s="60"/>
      <c r="Z21" s="62"/>
      <c r="AA21" s="62"/>
      <c r="AB21" s="62"/>
      <c r="AC21" s="62"/>
      <c r="AD21" s="60"/>
      <c r="AE21" s="60"/>
      <c r="AF21" s="60"/>
      <c r="AG21" s="60"/>
      <c r="AH21" s="60"/>
      <c r="AI21" s="60"/>
      <c r="AJ21" s="59"/>
      <c r="AK21" s="59"/>
      <c r="AL21" s="108"/>
      <c r="AM21" s="365"/>
      <c r="AN21" s="240">
        <f t="shared" si="2"/>
        <v>35</v>
      </c>
      <c r="AO21" s="65">
        <f t="shared" si="3"/>
        <v>2.5</v>
      </c>
    </row>
    <row r="22" spans="1:41" ht="15" x14ac:dyDescent="0.25">
      <c r="A22" s="97">
        <v>4</v>
      </c>
      <c r="B22" s="19" t="s">
        <v>23</v>
      </c>
      <c r="C22" s="100" t="s">
        <v>27</v>
      </c>
      <c r="D22" s="57">
        <v>5</v>
      </c>
      <c r="E22" s="58"/>
      <c r="F22" s="59">
        <v>10</v>
      </c>
      <c r="G22" s="59"/>
      <c r="H22" s="59"/>
      <c r="I22" s="59"/>
      <c r="J22" s="60"/>
      <c r="K22" s="60"/>
      <c r="L22" s="60"/>
      <c r="M22" s="60"/>
      <c r="N22" s="60"/>
      <c r="O22" s="60"/>
      <c r="P22" s="60"/>
      <c r="Q22" s="59"/>
      <c r="R22" s="59">
        <f t="shared" si="0"/>
        <v>15</v>
      </c>
      <c r="S22" s="59">
        <f t="shared" si="1"/>
        <v>15</v>
      </c>
      <c r="T22" s="272" t="s">
        <v>32</v>
      </c>
      <c r="U22" s="279">
        <v>1</v>
      </c>
      <c r="V22" s="62"/>
      <c r="W22" s="60"/>
      <c r="X22" s="60"/>
      <c r="Y22" s="60"/>
      <c r="Z22" s="62"/>
      <c r="AA22" s="62"/>
      <c r="AB22" s="62"/>
      <c r="AC22" s="62"/>
      <c r="AD22" s="60"/>
      <c r="AE22" s="60"/>
      <c r="AF22" s="60"/>
      <c r="AG22" s="60"/>
      <c r="AH22" s="60"/>
      <c r="AI22" s="60"/>
      <c r="AJ22" s="59"/>
      <c r="AK22" s="59"/>
      <c r="AL22" s="108"/>
      <c r="AM22" s="365"/>
      <c r="AN22" s="240">
        <f t="shared" si="2"/>
        <v>15</v>
      </c>
      <c r="AO22" s="65">
        <f t="shared" si="3"/>
        <v>1</v>
      </c>
    </row>
    <row r="23" spans="1:41" ht="15" x14ac:dyDescent="0.25">
      <c r="A23" s="97">
        <v>5</v>
      </c>
      <c r="B23" s="19" t="s">
        <v>23</v>
      </c>
      <c r="C23" s="100" t="s">
        <v>28</v>
      </c>
      <c r="D23" s="57">
        <v>15</v>
      </c>
      <c r="E23" s="58"/>
      <c r="F23" s="59"/>
      <c r="G23" s="59"/>
      <c r="H23" s="59"/>
      <c r="I23" s="59">
        <v>10</v>
      </c>
      <c r="J23" s="60"/>
      <c r="K23" s="60"/>
      <c r="L23" s="60"/>
      <c r="M23" s="60"/>
      <c r="N23" s="60"/>
      <c r="O23" s="60"/>
      <c r="P23" s="60"/>
      <c r="Q23" s="59"/>
      <c r="R23" s="59">
        <f t="shared" si="0"/>
        <v>25</v>
      </c>
      <c r="S23" s="59">
        <f t="shared" si="1"/>
        <v>25</v>
      </c>
      <c r="T23" s="272" t="s">
        <v>32</v>
      </c>
      <c r="U23" s="279">
        <v>1.5</v>
      </c>
      <c r="V23" s="62"/>
      <c r="W23" s="60"/>
      <c r="X23" s="60"/>
      <c r="Y23" s="60"/>
      <c r="Z23" s="62"/>
      <c r="AA23" s="62"/>
      <c r="AB23" s="62"/>
      <c r="AC23" s="62"/>
      <c r="AD23" s="60"/>
      <c r="AE23" s="60"/>
      <c r="AF23" s="60"/>
      <c r="AG23" s="60"/>
      <c r="AH23" s="60"/>
      <c r="AI23" s="60"/>
      <c r="AJ23" s="59"/>
      <c r="AK23" s="59"/>
      <c r="AL23" s="108"/>
      <c r="AM23" s="365"/>
      <c r="AN23" s="240">
        <f t="shared" si="2"/>
        <v>25</v>
      </c>
      <c r="AO23" s="65">
        <f t="shared" si="3"/>
        <v>1.5</v>
      </c>
    </row>
    <row r="24" spans="1:41" ht="15" x14ac:dyDescent="0.25">
      <c r="A24" s="97">
        <v>6</v>
      </c>
      <c r="B24" s="19" t="s">
        <v>23</v>
      </c>
      <c r="C24" s="100" t="s">
        <v>29</v>
      </c>
      <c r="D24" s="57"/>
      <c r="E24" s="58"/>
      <c r="F24" s="59"/>
      <c r="G24" s="59"/>
      <c r="H24" s="59"/>
      <c r="I24" s="59"/>
      <c r="J24" s="60"/>
      <c r="K24" s="60"/>
      <c r="L24" s="60"/>
      <c r="M24" s="60"/>
      <c r="N24" s="60"/>
      <c r="O24" s="60"/>
      <c r="P24" s="60"/>
      <c r="Q24" s="59"/>
      <c r="R24" s="59"/>
      <c r="S24" s="59"/>
      <c r="T24" s="272"/>
      <c r="U24" s="279"/>
      <c r="V24" s="58">
        <v>20</v>
      </c>
      <c r="W24" s="59"/>
      <c r="X24" s="59">
        <v>20</v>
      </c>
      <c r="Y24" s="59"/>
      <c r="Z24" s="62"/>
      <c r="AA24" s="62"/>
      <c r="AB24" s="62"/>
      <c r="AC24" s="62"/>
      <c r="AD24" s="60"/>
      <c r="AE24" s="60"/>
      <c r="AF24" s="60"/>
      <c r="AG24" s="60"/>
      <c r="AH24" s="60"/>
      <c r="AI24" s="59"/>
      <c r="AJ24" s="59">
        <f t="shared" ref="AJ24:AJ45" si="4">SUM(V24:AH24)</f>
        <v>40</v>
      </c>
      <c r="AK24" s="59">
        <f t="shared" ref="AK24:AK47" si="5">SUM(V24:AI24)</f>
        <v>40</v>
      </c>
      <c r="AL24" s="272" t="s">
        <v>85</v>
      </c>
      <c r="AM24" s="279">
        <v>2.5</v>
      </c>
      <c r="AN24" s="240">
        <f t="shared" si="2"/>
        <v>40</v>
      </c>
      <c r="AO24" s="65">
        <f t="shared" si="3"/>
        <v>2.5</v>
      </c>
    </row>
    <row r="25" spans="1:41" ht="15" x14ac:dyDescent="0.25">
      <c r="A25" s="97">
        <v>7</v>
      </c>
      <c r="B25" s="19" t="s">
        <v>23</v>
      </c>
      <c r="C25" s="100" t="s">
        <v>30</v>
      </c>
      <c r="D25" s="57">
        <v>10</v>
      </c>
      <c r="E25" s="58"/>
      <c r="F25" s="59">
        <v>10</v>
      </c>
      <c r="G25" s="59"/>
      <c r="H25" s="59"/>
      <c r="I25" s="59"/>
      <c r="J25" s="60"/>
      <c r="K25" s="60"/>
      <c r="L25" s="60"/>
      <c r="M25" s="60"/>
      <c r="N25" s="60"/>
      <c r="O25" s="60"/>
      <c r="P25" s="60"/>
      <c r="Q25" s="59"/>
      <c r="R25" s="59">
        <f t="shared" si="0"/>
        <v>20</v>
      </c>
      <c r="S25" s="59">
        <f t="shared" si="1"/>
        <v>20</v>
      </c>
      <c r="T25" s="272" t="s">
        <v>32</v>
      </c>
      <c r="U25" s="279">
        <v>1</v>
      </c>
      <c r="V25" s="58"/>
      <c r="W25" s="59"/>
      <c r="X25" s="59"/>
      <c r="Y25" s="59"/>
      <c r="Z25" s="62"/>
      <c r="AA25" s="62"/>
      <c r="AB25" s="62"/>
      <c r="AC25" s="62"/>
      <c r="AD25" s="60"/>
      <c r="AE25" s="60"/>
      <c r="AF25" s="60"/>
      <c r="AG25" s="60"/>
      <c r="AH25" s="60"/>
      <c r="AI25" s="59"/>
      <c r="AJ25" s="59"/>
      <c r="AK25" s="59"/>
      <c r="AL25" s="108"/>
      <c r="AM25" s="279"/>
      <c r="AN25" s="240">
        <f t="shared" si="2"/>
        <v>20</v>
      </c>
      <c r="AO25" s="65">
        <f t="shared" si="3"/>
        <v>1</v>
      </c>
    </row>
    <row r="26" spans="1:41" ht="15.75" thickBot="1" x14ac:dyDescent="0.3">
      <c r="A26" s="98">
        <v>8</v>
      </c>
      <c r="B26" s="30" t="s">
        <v>23</v>
      </c>
      <c r="C26" s="101" t="s">
        <v>31</v>
      </c>
      <c r="D26" s="68"/>
      <c r="E26" s="69"/>
      <c r="F26" s="70"/>
      <c r="G26" s="70"/>
      <c r="H26" s="70"/>
      <c r="I26" s="70"/>
      <c r="J26" s="71"/>
      <c r="K26" s="71"/>
      <c r="L26" s="71"/>
      <c r="M26" s="71"/>
      <c r="N26" s="71"/>
      <c r="O26" s="71"/>
      <c r="P26" s="71"/>
      <c r="Q26" s="70"/>
      <c r="R26" s="70"/>
      <c r="S26" s="70"/>
      <c r="T26" s="351"/>
      <c r="U26" s="353"/>
      <c r="V26" s="69">
        <v>15</v>
      </c>
      <c r="W26" s="70"/>
      <c r="X26" s="70">
        <v>15</v>
      </c>
      <c r="Y26" s="70"/>
      <c r="Z26" s="72"/>
      <c r="AA26" s="72"/>
      <c r="AB26" s="72"/>
      <c r="AC26" s="72"/>
      <c r="AD26" s="71"/>
      <c r="AE26" s="71"/>
      <c r="AF26" s="71"/>
      <c r="AG26" s="71"/>
      <c r="AH26" s="71"/>
      <c r="AI26" s="70"/>
      <c r="AJ26" s="70">
        <f t="shared" si="4"/>
        <v>30</v>
      </c>
      <c r="AK26" s="70">
        <f t="shared" si="5"/>
        <v>30</v>
      </c>
      <c r="AL26" s="270" t="s">
        <v>32</v>
      </c>
      <c r="AM26" s="278">
        <v>2</v>
      </c>
      <c r="AN26" s="231">
        <f t="shared" si="2"/>
        <v>30</v>
      </c>
      <c r="AO26" s="192">
        <f t="shared" si="3"/>
        <v>2</v>
      </c>
    </row>
    <row r="27" spans="1:41" ht="27.75" customHeight="1" thickBot="1" x14ac:dyDescent="0.25">
      <c r="A27" s="400" t="s">
        <v>105</v>
      </c>
      <c r="B27" s="401"/>
      <c r="C27" s="40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3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3"/>
      <c r="AN27" s="412"/>
      <c r="AO27" s="415"/>
    </row>
    <row r="28" spans="1:41" ht="15" x14ac:dyDescent="0.25">
      <c r="A28" s="193">
        <v>9</v>
      </c>
      <c r="B28" s="29" t="s">
        <v>23</v>
      </c>
      <c r="C28" s="194" t="s">
        <v>35</v>
      </c>
      <c r="D28" s="49">
        <v>25</v>
      </c>
      <c r="E28" s="49"/>
      <c r="F28" s="50">
        <v>5</v>
      </c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>
        <f t="shared" si="0"/>
        <v>30</v>
      </c>
      <c r="S28" s="50">
        <f t="shared" si="1"/>
        <v>30</v>
      </c>
      <c r="T28" s="271" t="s">
        <v>32</v>
      </c>
      <c r="U28" s="277">
        <v>2</v>
      </c>
      <c r="V28" s="49"/>
      <c r="W28" s="50"/>
      <c r="X28" s="50"/>
      <c r="Y28" s="50"/>
      <c r="Z28" s="49"/>
      <c r="AA28" s="49"/>
      <c r="AB28" s="49"/>
      <c r="AC28" s="49"/>
      <c r="AD28" s="50"/>
      <c r="AE28" s="50"/>
      <c r="AF28" s="50"/>
      <c r="AG28" s="50"/>
      <c r="AH28" s="50"/>
      <c r="AI28" s="50"/>
      <c r="AJ28" s="50"/>
      <c r="AK28" s="50"/>
      <c r="AL28" s="271"/>
      <c r="AM28" s="277"/>
      <c r="AN28" s="358">
        <f t="shared" si="2"/>
        <v>30</v>
      </c>
      <c r="AO28" s="196">
        <f t="shared" si="3"/>
        <v>2</v>
      </c>
    </row>
    <row r="29" spans="1:41" ht="15" x14ac:dyDescent="0.25">
      <c r="A29" s="152">
        <v>10</v>
      </c>
      <c r="B29" s="19" t="s">
        <v>23</v>
      </c>
      <c r="C29" s="153" t="s">
        <v>36</v>
      </c>
      <c r="D29" s="58">
        <v>40</v>
      </c>
      <c r="E29" s="58"/>
      <c r="F29" s="59">
        <v>15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>
        <f t="shared" si="0"/>
        <v>55</v>
      </c>
      <c r="S29" s="59">
        <f t="shared" si="1"/>
        <v>55</v>
      </c>
      <c r="T29" s="272" t="s">
        <v>32</v>
      </c>
      <c r="U29" s="279">
        <v>3.5</v>
      </c>
      <c r="V29" s="58"/>
      <c r="W29" s="59"/>
      <c r="X29" s="59"/>
      <c r="Y29" s="59"/>
      <c r="Z29" s="58"/>
      <c r="AA29" s="58"/>
      <c r="AB29" s="58"/>
      <c r="AC29" s="58"/>
      <c r="AD29" s="59"/>
      <c r="AE29" s="59"/>
      <c r="AF29" s="59"/>
      <c r="AG29" s="59"/>
      <c r="AH29" s="59"/>
      <c r="AI29" s="59"/>
      <c r="AJ29" s="59"/>
      <c r="AK29" s="59"/>
      <c r="AL29" s="272"/>
      <c r="AM29" s="279"/>
      <c r="AN29" s="359">
        <f t="shared" si="2"/>
        <v>55</v>
      </c>
      <c r="AO29" s="167">
        <f t="shared" si="3"/>
        <v>3.5</v>
      </c>
    </row>
    <row r="30" spans="1:41" ht="15" x14ac:dyDescent="0.25">
      <c r="A30" s="152">
        <v>11</v>
      </c>
      <c r="B30" s="19" t="s">
        <v>23</v>
      </c>
      <c r="C30" s="153" t="s">
        <v>37</v>
      </c>
      <c r="D30" s="58"/>
      <c r="E30" s="58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272"/>
      <c r="U30" s="279"/>
      <c r="V30" s="58">
        <v>10</v>
      </c>
      <c r="W30" s="59"/>
      <c r="X30" s="59">
        <v>5</v>
      </c>
      <c r="Y30" s="59"/>
      <c r="Z30" s="58"/>
      <c r="AA30" s="58"/>
      <c r="AB30" s="58"/>
      <c r="AC30" s="58"/>
      <c r="AD30" s="59"/>
      <c r="AE30" s="59"/>
      <c r="AF30" s="59"/>
      <c r="AG30" s="59"/>
      <c r="AH30" s="59"/>
      <c r="AI30" s="59"/>
      <c r="AJ30" s="59">
        <f t="shared" si="4"/>
        <v>15</v>
      </c>
      <c r="AK30" s="59">
        <f t="shared" si="5"/>
        <v>15</v>
      </c>
      <c r="AL30" s="272" t="s">
        <v>32</v>
      </c>
      <c r="AM30" s="279">
        <v>1</v>
      </c>
      <c r="AN30" s="359">
        <f t="shared" si="2"/>
        <v>15</v>
      </c>
      <c r="AO30" s="167">
        <f t="shared" si="3"/>
        <v>1</v>
      </c>
    </row>
    <row r="31" spans="1:41" ht="15" x14ac:dyDescent="0.25">
      <c r="A31" s="152">
        <v>12</v>
      </c>
      <c r="B31" s="19" t="s">
        <v>23</v>
      </c>
      <c r="C31" s="153" t="s">
        <v>38</v>
      </c>
      <c r="D31" s="58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272"/>
      <c r="U31" s="279"/>
      <c r="V31" s="58">
        <v>30</v>
      </c>
      <c r="W31" s="59"/>
      <c r="X31" s="59">
        <v>5</v>
      </c>
      <c r="Y31" s="59"/>
      <c r="Z31" s="58"/>
      <c r="AA31" s="58"/>
      <c r="AB31" s="58"/>
      <c r="AC31" s="58"/>
      <c r="AD31" s="59"/>
      <c r="AE31" s="59"/>
      <c r="AF31" s="59"/>
      <c r="AG31" s="59"/>
      <c r="AH31" s="59"/>
      <c r="AI31" s="59"/>
      <c r="AJ31" s="59">
        <f t="shared" si="4"/>
        <v>35</v>
      </c>
      <c r="AK31" s="59">
        <f t="shared" si="5"/>
        <v>35</v>
      </c>
      <c r="AL31" s="272" t="s">
        <v>32</v>
      </c>
      <c r="AM31" s="279">
        <v>2.5</v>
      </c>
      <c r="AN31" s="359">
        <f t="shared" si="2"/>
        <v>35</v>
      </c>
      <c r="AO31" s="167">
        <f t="shared" si="3"/>
        <v>2.5</v>
      </c>
    </row>
    <row r="32" spans="1:41" ht="15" x14ac:dyDescent="0.25">
      <c r="A32" s="152">
        <v>13</v>
      </c>
      <c r="B32" s="19" t="s">
        <v>23</v>
      </c>
      <c r="C32" s="153" t="s">
        <v>39</v>
      </c>
      <c r="D32" s="58">
        <v>15</v>
      </c>
      <c r="E32" s="58"/>
      <c r="F32" s="59">
        <v>10</v>
      </c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>
        <f t="shared" si="0"/>
        <v>25</v>
      </c>
      <c r="S32" s="59">
        <f t="shared" si="1"/>
        <v>25</v>
      </c>
      <c r="T32" s="272" t="s">
        <v>32</v>
      </c>
      <c r="U32" s="279">
        <v>2</v>
      </c>
      <c r="V32" s="58"/>
      <c r="W32" s="59"/>
      <c r="X32" s="59"/>
      <c r="Y32" s="59"/>
      <c r="Z32" s="58"/>
      <c r="AA32" s="58"/>
      <c r="AB32" s="58"/>
      <c r="AC32" s="58"/>
      <c r="AD32" s="59"/>
      <c r="AE32" s="59"/>
      <c r="AF32" s="59"/>
      <c r="AG32" s="59"/>
      <c r="AH32" s="59"/>
      <c r="AI32" s="59"/>
      <c r="AJ32" s="59"/>
      <c r="AK32" s="59"/>
      <c r="AL32" s="272"/>
      <c r="AM32" s="279"/>
      <c r="AN32" s="359">
        <f t="shared" si="2"/>
        <v>25</v>
      </c>
      <c r="AO32" s="167">
        <f t="shared" si="3"/>
        <v>2</v>
      </c>
    </row>
    <row r="33" spans="1:41" ht="29.25" x14ac:dyDescent="0.25">
      <c r="A33" s="154">
        <v>14</v>
      </c>
      <c r="B33" s="126" t="s">
        <v>23</v>
      </c>
      <c r="C33" s="153" t="s">
        <v>40</v>
      </c>
      <c r="D33" s="58"/>
      <c r="E33" s="58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272"/>
      <c r="U33" s="279"/>
      <c r="V33" s="58">
        <v>30</v>
      </c>
      <c r="W33" s="59"/>
      <c r="X33" s="59"/>
      <c r="Y33" s="59"/>
      <c r="Z33" s="58"/>
      <c r="AA33" s="58"/>
      <c r="AB33" s="58"/>
      <c r="AC33" s="58"/>
      <c r="AD33" s="59"/>
      <c r="AE33" s="59"/>
      <c r="AF33" s="59"/>
      <c r="AG33" s="59"/>
      <c r="AH33" s="59"/>
      <c r="AI33" s="59"/>
      <c r="AJ33" s="59">
        <f t="shared" si="4"/>
        <v>30</v>
      </c>
      <c r="AK33" s="59">
        <f t="shared" si="5"/>
        <v>30</v>
      </c>
      <c r="AL33" s="272" t="s">
        <v>32</v>
      </c>
      <c r="AM33" s="279">
        <v>2</v>
      </c>
      <c r="AN33" s="359">
        <f t="shared" si="2"/>
        <v>30</v>
      </c>
      <c r="AO33" s="167">
        <f t="shared" si="3"/>
        <v>2</v>
      </c>
    </row>
    <row r="34" spans="1:41" ht="29.25" x14ac:dyDescent="0.25">
      <c r="A34" s="155">
        <v>15</v>
      </c>
      <c r="B34" s="109" t="s">
        <v>23</v>
      </c>
      <c r="C34" s="156" t="s">
        <v>41</v>
      </c>
      <c r="D34" s="69"/>
      <c r="E34" s="69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270"/>
      <c r="U34" s="316"/>
      <c r="V34" s="69">
        <v>30</v>
      </c>
      <c r="W34" s="70"/>
      <c r="X34" s="70"/>
      <c r="Y34" s="70"/>
      <c r="Z34" s="69"/>
      <c r="AA34" s="69"/>
      <c r="AB34" s="69"/>
      <c r="AC34" s="69"/>
      <c r="AD34" s="70"/>
      <c r="AE34" s="70"/>
      <c r="AF34" s="70"/>
      <c r="AG34" s="70"/>
      <c r="AH34" s="70"/>
      <c r="AI34" s="70"/>
      <c r="AJ34" s="70">
        <f t="shared" si="4"/>
        <v>30</v>
      </c>
      <c r="AK34" s="70">
        <f t="shared" si="5"/>
        <v>30</v>
      </c>
      <c r="AL34" s="270" t="s">
        <v>32</v>
      </c>
      <c r="AM34" s="316">
        <v>2</v>
      </c>
      <c r="AN34" s="359">
        <f t="shared" si="2"/>
        <v>30</v>
      </c>
      <c r="AO34" s="167">
        <f t="shared" si="3"/>
        <v>2</v>
      </c>
    </row>
    <row r="35" spans="1:41" ht="15" x14ac:dyDescent="0.25">
      <c r="A35" s="157">
        <v>16</v>
      </c>
      <c r="B35" s="176" t="s">
        <v>23</v>
      </c>
      <c r="C35" s="158" t="s">
        <v>89</v>
      </c>
      <c r="D35" s="151"/>
      <c r="E35" s="139"/>
      <c r="F35" s="139"/>
      <c r="G35" s="139"/>
      <c r="H35" s="139"/>
      <c r="I35" s="139"/>
      <c r="J35" s="139"/>
      <c r="K35" s="139"/>
      <c r="L35" s="139"/>
      <c r="M35" s="139">
        <v>30</v>
      </c>
      <c r="N35" s="139"/>
      <c r="O35" s="139"/>
      <c r="P35" s="139"/>
      <c r="Q35" s="139"/>
      <c r="R35" s="139">
        <f t="shared" si="0"/>
        <v>30</v>
      </c>
      <c r="S35" s="139">
        <f t="shared" si="1"/>
        <v>30</v>
      </c>
      <c r="T35" s="172" t="s">
        <v>32</v>
      </c>
      <c r="U35" s="281">
        <v>2</v>
      </c>
      <c r="V35" s="151"/>
      <c r="W35" s="139"/>
      <c r="X35" s="139"/>
      <c r="Y35" s="139"/>
      <c r="Z35" s="139"/>
      <c r="AA35" s="139"/>
      <c r="AB35" s="139"/>
      <c r="AC35" s="139"/>
      <c r="AD35" s="139"/>
      <c r="AE35" s="139">
        <v>30</v>
      </c>
      <c r="AF35" s="139"/>
      <c r="AG35" s="139"/>
      <c r="AH35" s="139"/>
      <c r="AI35" s="139"/>
      <c r="AJ35" s="139">
        <f t="shared" si="4"/>
        <v>30</v>
      </c>
      <c r="AK35" s="139">
        <f t="shared" si="5"/>
        <v>30</v>
      </c>
      <c r="AL35" s="172" t="s">
        <v>32</v>
      </c>
      <c r="AM35" s="281">
        <v>2</v>
      </c>
      <c r="AN35" s="359">
        <f t="shared" si="2"/>
        <v>60</v>
      </c>
      <c r="AO35" s="167">
        <f t="shared" si="3"/>
        <v>4</v>
      </c>
    </row>
    <row r="36" spans="1:41" ht="15" x14ac:dyDescent="0.25">
      <c r="A36" s="157">
        <v>17</v>
      </c>
      <c r="B36" s="176" t="s">
        <v>23</v>
      </c>
      <c r="C36" s="158" t="s">
        <v>106</v>
      </c>
      <c r="D36" s="151">
        <v>5</v>
      </c>
      <c r="E36" s="139"/>
      <c r="F36" s="139">
        <v>10</v>
      </c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>
        <f t="shared" si="0"/>
        <v>15</v>
      </c>
      <c r="S36" s="139">
        <f t="shared" si="1"/>
        <v>15</v>
      </c>
      <c r="T36" s="172" t="s">
        <v>32</v>
      </c>
      <c r="U36" s="281">
        <v>1</v>
      </c>
      <c r="V36" s="151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72"/>
      <c r="AM36" s="281"/>
      <c r="AN36" s="359">
        <f>S36+AK36</f>
        <v>15</v>
      </c>
      <c r="AO36" s="167">
        <f>U36+AM36</f>
        <v>1</v>
      </c>
    </row>
    <row r="37" spans="1:41" ht="15.75" thickBot="1" x14ac:dyDescent="0.3">
      <c r="A37" s="197">
        <v>18</v>
      </c>
      <c r="B37" s="296" t="s">
        <v>23</v>
      </c>
      <c r="C37" s="198" t="s">
        <v>107</v>
      </c>
      <c r="D37" s="201">
        <v>5</v>
      </c>
      <c r="E37" s="202"/>
      <c r="F37" s="202">
        <v>10</v>
      </c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>
        <f t="shared" ref="R37" si="6">SUM(D37:P37)</f>
        <v>15</v>
      </c>
      <c r="S37" s="202">
        <f t="shared" ref="S37" si="7">SUM(D37:Q37)</f>
        <v>15</v>
      </c>
      <c r="T37" s="248" t="s">
        <v>32</v>
      </c>
      <c r="U37" s="282">
        <v>1</v>
      </c>
      <c r="V37" s="201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48"/>
      <c r="AM37" s="282"/>
      <c r="AN37" s="360">
        <f>S37+AK37</f>
        <v>15</v>
      </c>
      <c r="AO37" s="206">
        <f>U37+AM37</f>
        <v>1</v>
      </c>
    </row>
    <row r="38" spans="1:41" ht="27.75" customHeight="1" thickBot="1" x14ac:dyDescent="0.25">
      <c r="A38" s="419" t="s">
        <v>77</v>
      </c>
      <c r="B38" s="420"/>
      <c r="C38" s="421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3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2"/>
      <c r="AL38" s="412"/>
      <c r="AM38" s="413"/>
      <c r="AN38" s="412"/>
      <c r="AO38" s="415"/>
    </row>
    <row r="39" spans="1:41" ht="15" x14ac:dyDescent="0.25">
      <c r="A39" s="96">
        <v>19</v>
      </c>
      <c r="B39" s="29" t="s">
        <v>23</v>
      </c>
      <c r="C39" s="99" t="s">
        <v>33</v>
      </c>
      <c r="D39" s="48">
        <v>18</v>
      </c>
      <c r="E39" s="49"/>
      <c r="F39" s="50"/>
      <c r="G39" s="50"/>
      <c r="H39" s="50">
        <v>30</v>
      </c>
      <c r="I39" s="50"/>
      <c r="J39" s="51"/>
      <c r="K39" s="51"/>
      <c r="L39" s="51"/>
      <c r="M39" s="51"/>
      <c r="N39" s="51"/>
      <c r="O39" s="51"/>
      <c r="P39" s="51"/>
      <c r="Q39" s="50"/>
      <c r="R39" s="50">
        <f>SUM(D39:P39)</f>
        <v>48</v>
      </c>
      <c r="S39" s="50">
        <f>SUM(D39:Q39)</f>
        <v>48</v>
      </c>
      <c r="T39" s="271" t="s">
        <v>32</v>
      </c>
      <c r="U39" s="277">
        <v>2</v>
      </c>
      <c r="V39" s="49"/>
      <c r="W39" s="50"/>
      <c r="X39" s="50"/>
      <c r="Y39" s="50"/>
      <c r="Z39" s="54"/>
      <c r="AA39" s="54"/>
      <c r="AB39" s="54"/>
      <c r="AC39" s="54"/>
      <c r="AD39" s="51"/>
      <c r="AE39" s="51"/>
      <c r="AF39" s="51"/>
      <c r="AG39" s="51"/>
      <c r="AH39" s="51"/>
      <c r="AI39" s="50"/>
      <c r="AJ39" s="50"/>
      <c r="AK39" s="50"/>
      <c r="AL39" s="356"/>
      <c r="AM39" s="277"/>
      <c r="AN39" s="79">
        <f>SUM(S39,AK39)</f>
        <v>48</v>
      </c>
      <c r="AO39" s="79">
        <f>U39+AM39</f>
        <v>2</v>
      </c>
    </row>
    <row r="40" spans="1:41" ht="15.75" thickBot="1" x14ac:dyDescent="0.3">
      <c r="A40" s="98">
        <v>20</v>
      </c>
      <c r="B40" s="30" t="s">
        <v>23</v>
      </c>
      <c r="C40" s="101" t="s">
        <v>34</v>
      </c>
      <c r="D40" s="68">
        <v>10</v>
      </c>
      <c r="E40" s="69"/>
      <c r="F40" s="70"/>
      <c r="G40" s="70"/>
      <c r="H40" s="70">
        <v>20</v>
      </c>
      <c r="I40" s="70"/>
      <c r="J40" s="71"/>
      <c r="K40" s="71"/>
      <c r="L40" s="71"/>
      <c r="M40" s="71"/>
      <c r="N40" s="71"/>
      <c r="O40" s="71"/>
      <c r="P40" s="71"/>
      <c r="Q40" s="70"/>
      <c r="R40" s="70">
        <f>SUM(D40:P40)</f>
        <v>30</v>
      </c>
      <c r="S40" s="70">
        <f>SUM(D40:Q40)</f>
        <v>30</v>
      </c>
      <c r="T40" s="270" t="s">
        <v>32</v>
      </c>
      <c r="U40" s="278">
        <v>1.5</v>
      </c>
      <c r="V40" s="69">
        <v>10</v>
      </c>
      <c r="W40" s="70"/>
      <c r="X40" s="70"/>
      <c r="Y40" s="70"/>
      <c r="Z40" s="72">
        <v>20</v>
      </c>
      <c r="AA40" s="72"/>
      <c r="AB40" s="72"/>
      <c r="AC40" s="72"/>
      <c r="AD40" s="71"/>
      <c r="AE40" s="71"/>
      <c r="AF40" s="71"/>
      <c r="AG40" s="71"/>
      <c r="AH40" s="71"/>
      <c r="AI40" s="70"/>
      <c r="AJ40" s="70">
        <f>SUM(V40:AH40)</f>
        <v>30</v>
      </c>
      <c r="AK40" s="70">
        <f>SUM(V40:AI40)</f>
        <v>30</v>
      </c>
      <c r="AL40" s="270" t="s">
        <v>85</v>
      </c>
      <c r="AM40" s="278">
        <v>1.5</v>
      </c>
      <c r="AN40" s="175">
        <f>SUM(S40,AK40)</f>
        <v>60</v>
      </c>
      <c r="AO40" s="175">
        <f>U40+AM40</f>
        <v>3</v>
      </c>
    </row>
    <row r="41" spans="1:41" ht="27.75" customHeight="1" thickBot="1" x14ac:dyDescent="0.3">
      <c r="A41" s="400" t="s">
        <v>137</v>
      </c>
      <c r="B41" s="401"/>
      <c r="C41" s="401"/>
      <c r="D41" s="397"/>
      <c r="E41" s="396"/>
      <c r="F41" s="396"/>
      <c r="G41" s="396"/>
      <c r="H41" s="396"/>
      <c r="I41" s="396"/>
      <c r="J41" s="235"/>
      <c r="K41" s="235"/>
      <c r="L41" s="235"/>
      <c r="M41" s="235"/>
      <c r="N41" s="235"/>
      <c r="O41" s="235"/>
      <c r="P41" s="235"/>
      <c r="Q41" s="396"/>
      <c r="R41" s="396"/>
      <c r="S41" s="396"/>
      <c r="T41" s="236"/>
      <c r="U41" s="352"/>
      <c r="V41" s="396"/>
      <c r="W41" s="396"/>
      <c r="X41" s="396"/>
      <c r="Y41" s="396"/>
      <c r="Z41" s="235"/>
      <c r="AA41" s="235"/>
      <c r="AB41" s="235"/>
      <c r="AC41" s="235"/>
      <c r="AD41" s="235"/>
      <c r="AE41" s="235"/>
      <c r="AF41" s="235"/>
      <c r="AG41" s="235"/>
      <c r="AH41" s="235"/>
      <c r="AI41" s="396"/>
      <c r="AJ41" s="396"/>
      <c r="AK41" s="396"/>
      <c r="AL41" s="236"/>
      <c r="AM41" s="352"/>
      <c r="AN41" s="237"/>
      <c r="AO41" s="238"/>
    </row>
    <row r="42" spans="1:41" ht="15.75" thickBot="1" x14ac:dyDescent="0.3">
      <c r="A42" s="250">
        <v>22</v>
      </c>
      <c r="B42" s="398" t="s">
        <v>23</v>
      </c>
      <c r="C42" s="251" t="s">
        <v>43</v>
      </c>
      <c r="D42" s="252">
        <v>10</v>
      </c>
      <c r="E42" s="253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>
        <f t="shared" ref="R42" si="8">SUM(D42:P42)</f>
        <v>10</v>
      </c>
      <c r="S42" s="80">
        <f t="shared" ref="S42" si="9">SUM(D42:Q42)</f>
        <v>10</v>
      </c>
      <c r="T42" s="283" t="s">
        <v>32</v>
      </c>
      <c r="U42" s="285">
        <v>0.5</v>
      </c>
      <c r="V42" s="253">
        <v>10</v>
      </c>
      <c r="W42" s="80"/>
      <c r="X42" s="80"/>
      <c r="Y42" s="80"/>
      <c r="Z42" s="253"/>
      <c r="AA42" s="253"/>
      <c r="AB42" s="253"/>
      <c r="AC42" s="253"/>
      <c r="AD42" s="80"/>
      <c r="AE42" s="80"/>
      <c r="AF42" s="80"/>
      <c r="AG42" s="80"/>
      <c r="AH42" s="80"/>
      <c r="AI42" s="80"/>
      <c r="AJ42" s="80">
        <f t="shared" ref="AJ42" si="10">SUM(V42:AH42)</f>
        <v>10</v>
      </c>
      <c r="AK42" s="80">
        <f t="shared" ref="AK42" si="11">SUM(V42:AI42)</f>
        <v>10</v>
      </c>
      <c r="AL42" s="283" t="s">
        <v>32</v>
      </c>
      <c r="AM42" s="285">
        <v>0.5</v>
      </c>
      <c r="AN42" s="361">
        <f t="shared" ref="AN42" si="12">SUM(S42,AK42)</f>
        <v>20</v>
      </c>
      <c r="AO42" s="234">
        <f t="shared" ref="AO42" si="13">U42+AM42</f>
        <v>1</v>
      </c>
    </row>
    <row r="43" spans="1:41" ht="27.75" customHeight="1" thickBot="1" x14ac:dyDescent="0.25">
      <c r="A43" s="400" t="s">
        <v>96</v>
      </c>
      <c r="B43" s="401"/>
      <c r="C43" s="402"/>
      <c r="D43" s="412"/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2"/>
      <c r="P43" s="412"/>
      <c r="Q43" s="412"/>
      <c r="R43" s="412"/>
      <c r="S43" s="412"/>
      <c r="T43" s="412"/>
      <c r="U43" s="413"/>
      <c r="V43" s="412"/>
      <c r="W43" s="412"/>
      <c r="X43" s="412"/>
      <c r="Y43" s="412"/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412"/>
      <c r="AK43" s="412"/>
      <c r="AL43" s="412"/>
      <c r="AM43" s="413"/>
      <c r="AN43" s="412"/>
      <c r="AO43" s="415"/>
    </row>
    <row r="44" spans="1:41" ht="15" x14ac:dyDescent="0.25">
      <c r="A44" s="96">
        <v>21</v>
      </c>
      <c r="B44" s="29" t="s">
        <v>23</v>
      </c>
      <c r="C44" s="99" t="s">
        <v>42</v>
      </c>
      <c r="D44" s="48">
        <v>15</v>
      </c>
      <c r="E44" s="49"/>
      <c r="F44" s="50"/>
      <c r="G44" s="16"/>
      <c r="H44" s="50">
        <v>25</v>
      </c>
      <c r="I44" s="50"/>
      <c r="J44" s="50"/>
      <c r="K44" s="50"/>
      <c r="L44" s="50"/>
      <c r="M44" s="50"/>
      <c r="N44" s="50"/>
      <c r="O44" s="50"/>
      <c r="P44" s="50"/>
      <c r="Q44" s="50"/>
      <c r="R44" s="50">
        <f t="shared" si="0"/>
        <v>40</v>
      </c>
      <c r="S44" s="50">
        <f t="shared" si="1"/>
        <v>40</v>
      </c>
      <c r="T44" s="271" t="s">
        <v>32</v>
      </c>
      <c r="U44" s="277">
        <v>2</v>
      </c>
      <c r="V44" s="49">
        <v>25</v>
      </c>
      <c r="W44" s="50"/>
      <c r="X44" s="50"/>
      <c r="Y44" s="50"/>
      <c r="Z44" s="49">
        <v>35</v>
      </c>
      <c r="AA44" s="49"/>
      <c r="AB44" s="49"/>
      <c r="AC44" s="49"/>
      <c r="AD44" s="50"/>
      <c r="AE44" s="50"/>
      <c r="AF44" s="50"/>
      <c r="AG44" s="50"/>
      <c r="AH44" s="50"/>
      <c r="AI44" s="50"/>
      <c r="AJ44" s="50">
        <f t="shared" si="4"/>
        <v>60</v>
      </c>
      <c r="AK44" s="50">
        <f t="shared" si="5"/>
        <v>60</v>
      </c>
      <c r="AL44" s="271" t="s">
        <v>85</v>
      </c>
      <c r="AM44" s="277">
        <v>3</v>
      </c>
      <c r="AN44" s="79">
        <f t="shared" si="2"/>
        <v>100</v>
      </c>
      <c r="AO44" s="79">
        <f t="shared" si="3"/>
        <v>5</v>
      </c>
    </row>
    <row r="45" spans="1:41" ht="27" thickBot="1" x14ac:dyDescent="0.3">
      <c r="A45" s="103">
        <v>23</v>
      </c>
      <c r="B45" s="33" t="s">
        <v>44</v>
      </c>
      <c r="C45" s="104" t="s">
        <v>112</v>
      </c>
      <c r="D45" s="68">
        <v>10</v>
      </c>
      <c r="E45" s="69"/>
      <c r="F45" s="70"/>
      <c r="G45" s="70"/>
      <c r="H45" s="70">
        <v>10</v>
      </c>
      <c r="I45" s="70"/>
      <c r="J45" s="70"/>
      <c r="K45" s="70"/>
      <c r="L45" s="70"/>
      <c r="M45" s="70"/>
      <c r="N45" s="70"/>
      <c r="O45" s="70"/>
      <c r="P45" s="70"/>
      <c r="Q45" s="70"/>
      <c r="R45" s="70">
        <f t="shared" si="0"/>
        <v>20</v>
      </c>
      <c r="S45" s="70">
        <f t="shared" si="1"/>
        <v>20</v>
      </c>
      <c r="T45" s="270" t="s">
        <v>32</v>
      </c>
      <c r="U45" s="278">
        <v>1</v>
      </c>
      <c r="V45" s="69">
        <v>10</v>
      </c>
      <c r="W45" s="70"/>
      <c r="X45" s="70"/>
      <c r="Y45" s="70"/>
      <c r="Z45" s="69">
        <v>10</v>
      </c>
      <c r="AA45" s="69"/>
      <c r="AB45" s="69"/>
      <c r="AC45" s="69"/>
      <c r="AD45" s="70"/>
      <c r="AE45" s="70"/>
      <c r="AF45" s="70"/>
      <c r="AG45" s="70"/>
      <c r="AH45" s="70"/>
      <c r="AI45" s="70"/>
      <c r="AJ45" s="70">
        <f t="shared" si="4"/>
        <v>20</v>
      </c>
      <c r="AK45" s="70">
        <f t="shared" si="5"/>
        <v>20</v>
      </c>
      <c r="AL45" s="270" t="s">
        <v>32</v>
      </c>
      <c r="AM45" s="278">
        <v>1</v>
      </c>
      <c r="AN45" s="175">
        <f t="shared" si="2"/>
        <v>40</v>
      </c>
      <c r="AO45" s="175">
        <f t="shared" si="3"/>
        <v>2</v>
      </c>
    </row>
    <row r="46" spans="1:41" ht="27.75" customHeight="1" thickBot="1" x14ac:dyDescent="0.25">
      <c r="A46" s="400" t="s">
        <v>78</v>
      </c>
      <c r="B46" s="401"/>
      <c r="C46" s="402"/>
      <c r="D46" s="412"/>
      <c r="E46" s="412"/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12"/>
      <c r="T46" s="412"/>
      <c r="U46" s="413"/>
      <c r="V46" s="412"/>
      <c r="W46" s="412"/>
      <c r="X46" s="412"/>
      <c r="Y46" s="412"/>
      <c r="Z46" s="412"/>
      <c r="AA46" s="412"/>
      <c r="AB46" s="412"/>
      <c r="AC46" s="412"/>
      <c r="AD46" s="412"/>
      <c r="AE46" s="412"/>
      <c r="AF46" s="412"/>
      <c r="AG46" s="412"/>
      <c r="AH46" s="412"/>
      <c r="AI46" s="422"/>
      <c r="AJ46" s="422"/>
      <c r="AK46" s="412"/>
      <c r="AL46" s="412"/>
      <c r="AM46" s="413"/>
      <c r="AN46" s="412"/>
      <c r="AO46" s="415"/>
    </row>
    <row r="47" spans="1:41" ht="29.25" x14ac:dyDescent="0.25">
      <c r="A47" s="346">
        <v>24</v>
      </c>
      <c r="B47" s="484" t="s">
        <v>23</v>
      </c>
      <c r="C47" s="347" t="s">
        <v>80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273"/>
      <c r="U47" s="280"/>
      <c r="V47" s="275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>
        <v>90</v>
      </c>
      <c r="AI47" s="139"/>
      <c r="AJ47" s="139">
        <f>SUM(V47:AH47)</f>
        <v>90</v>
      </c>
      <c r="AK47" s="180">
        <f t="shared" si="5"/>
        <v>90</v>
      </c>
      <c r="AL47" s="273" t="s">
        <v>32</v>
      </c>
      <c r="AM47" s="280">
        <v>3</v>
      </c>
      <c r="AN47" s="362">
        <f t="shared" si="2"/>
        <v>90</v>
      </c>
      <c r="AO47" s="348">
        <f t="shared" si="3"/>
        <v>3</v>
      </c>
    </row>
    <row r="48" spans="1:41" ht="58.5" thickBot="1" x14ac:dyDescent="0.3">
      <c r="A48" s="349">
        <v>25</v>
      </c>
      <c r="B48" s="485" t="s">
        <v>23</v>
      </c>
      <c r="C48" s="229" t="s">
        <v>109</v>
      </c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48"/>
      <c r="U48" s="282"/>
      <c r="V48" s="201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>
        <v>30</v>
      </c>
      <c r="AI48" s="139"/>
      <c r="AJ48" s="139">
        <f>SUM(V48:AH48)</f>
        <v>30</v>
      </c>
      <c r="AK48" s="202">
        <f>SUM(V48:AI48)</f>
        <v>30</v>
      </c>
      <c r="AL48" s="248" t="s">
        <v>32</v>
      </c>
      <c r="AM48" s="282">
        <v>1</v>
      </c>
      <c r="AN48" s="360">
        <f>R48+AK48</f>
        <v>30</v>
      </c>
      <c r="AO48" s="350">
        <f t="shared" si="3"/>
        <v>1</v>
      </c>
    </row>
    <row r="49" spans="1:41" ht="27.75" customHeight="1" thickBot="1" x14ac:dyDescent="0.25">
      <c r="A49" s="400" t="s">
        <v>79</v>
      </c>
      <c r="B49" s="401"/>
      <c r="C49" s="40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/>
      <c r="O49" s="412"/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3"/>
      <c r="AJ49" s="413"/>
      <c r="AK49" s="412"/>
      <c r="AL49" s="412"/>
      <c r="AM49" s="413"/>
      <c r="AN49" s="412"/>
      <c r="AO49" s="415"/>
    </row>
    <row r="50" spans="1:41" ht="30" thickBot="1" x14ac:dyDescent="0.3">
      <c r="A50" s="106">
        <v>26</v>
      </c>
      <c r="B50" s="483" t="s">
        <v>23</v>
      </c>
      <c r="C50" s="142" t="s">
        <v>88</v>
      </c>
      <c r="D50" s="82"/>
      <c r="E50" s="83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0"/>
      <c r="S50" s="80"/>
      <c r="T50" s="354"/>
      <c r="U50" s="321"/>
      <c r="V50" s="83"/>
      <c r="W50" s="84"/>
      <c r="X50" s="84"/>
      <c r="Y50" s="84"/>
      <c r="Z50" s="83"/>
      <c r="AA50" s="83"/>
      <c r="AB50" s="83"/>
      <c r="AC50" s="83"/>
      <c r="AD50" s="84"/>
      <c r="AE50" s="84"/>
      <c r="AF50" s="84"/>
      <c r="AG50" s="84"/>
      <c r="AH50" s="84">
        <v>156</v>
      </c>
      <c r="AI50" s="84"/>
      <c r="AJ50" s="80">
        <f>SUM(V50:AH50)</f>
        <v>156</v>
      </c>
      <c r="AK50" s="80">
        <f>SUM(V50:AI50)</f>
        <v>156</v>
      </c>
      <c r="AL50" s="354" t="s">
        <v>32</v>
      </c>
      <c r="AM50" s="321">
        <v>6</v>
      </c>
      <c r="AN50" s="81">
        <f>SUM(S50,AK50)</f>
        <v>156</v>
      </c>
      <c r="AO50" s="87">
        <f>U50+AM50</f>
        <v>6</v>
      </c>
    </row>
    <row r="51" spans="1:41" ht="27.75" customHeight="1" thickBot="1" x14ac:dyDescent="0.25">
      <c r="A51" s="400" t="s">
        <v>45</v>
      </c>
      <c r="B51" s="401"/>
      <c r="C51" s="402"/>
      <c r="D51" s="416"/>
      <c r="E51" s="416"/>
      <c r="F51" s="416"/>
      <c r="G51" s="416"/>
      <c r="H51" s="416"/>
      <c r="I51" s="416"/>
      <c r="J51" s="416"/>
      <c r="K51" s="416"/>
      <c r="L51" s="416"/>
      <c r="M51" s="416"/>
      <c r="N51" s="416"/>
      <c r="O51" s="416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6"/>
      <c r="AI51" s="416"/>
      <c r="AJ51" s="416"/>
      <c r="AK51" s="416"/>
      <c r="AL51" s="416"/>
      <c r="AM51" s="437"/>
      <c r="AN51" s="416"/>
      <c r="AO51" s="418"/>
    </row>
    <row r="52" spans="1:41" ht="15.75" thickBot="1" x14ac:dyDescent="0.3">
      <c r="A52" s="107">
        <v>27</v>
      </c>
      <c r="B52" s="29" t="s">
        <v>23</v>
      </c>
      <c r="C52" s="105" t="s">
        <v>45</v>
      </c>
      <c r="D52" s="88"/>
      <c r="E52" s="89"/>
      <c r="F52" s="90"/>
      <c r="G52" s="90"/>
      <c r="H52" s="90"/>
      <c r="I52" s="90"/>
      <c r="J52" s="90"/>
      <c r="K52" s="90"/>
      <c r="L52" s="90"/>
      <c r="M52" s="90"/>
      <c r="N52" s="90"/>
      <c r="O52" s="90">
        <v>30</v>
      </c>
      <c r="P52" s="90"/>
      <c r="Q52" s="90"/>
      <c r="R52" s="50">
        <f>SUM(D52:P52)</f>
        <v>30</v>
      </c>
      <c r="S52" s="50">
        <f>SUM(D52:Q52)</f>
        <v>30</v>
      </c>
      <c r="T52" s="271" t="s">
        <v>32</v>
      </c>
      <c r="U52" s="355"/>
      <c r="V52" s="89"/>
      <c r="W52" s="90"/>
      <c r="X52" s="90"/>
      <c r="Y52" s="90"/>
      <c r="Z52" s="89"/>
      <c r="AA52" s="89"/>
      <c r="AB52" s="89"/>
      <c r="AC52" s="89"/>
      <c r="AD52" s="90"/>
      <c r="AE52" s="90"/>
      <c r="AF52" s="90"/>
      <c r="AG52" s="90">
        <v>30</v>
      </c>
      <c r="AH52" s="90"/>
      <c r="AI52" s="90"/>
      <c r="AJ52" s="50">
        <f>SUM(V52:AH52)</f>
        <v>30</v>
      </c>
      <c r="AK52" s="50">
        <f>SUM(V52:AI52)</f>
        <v>30</v>
      </c>
      <c r="AL52" s="357" t="s">
        <v>32</v>
      </c>
      <c r="AM52" s="355"/>
      <c r="AN52" s="239">
        <f>SUM(S52,AK52)</f>
        <v>60</v>
      </c>
      <c r="AO52" s="76">
        <f>U52+AM52</f>
        <v>0</v>
      </c>
    </row>
    <row r="53" spans="1:41" ht="16.5" thickTop="1" thickBot="1" x14ac:dyDescent="0.3">
      <c r="A53" s="399" t="s">
        <v>46</v>
      </c>
      <c r="B53" s="399"/>
      <c r="C53" s="399"/>
      <c r="D53" s="93">
        <f>D19+D20+D21+D22+D23+D25+D28+D29+D32+D36+D37+D39+D40+D42+D44+D45</f>
        <v>263</v>
      </c>
      <c r="E53" s="93"/>
      <c r="F53" s="93">
        <f>SUM(F18:F52)</f>
        <v>90</v>
      </c>
      <c r="G53" s="93">
        <f>SUM(G18:G52)</f>
        <v>20</v>
      </c>
      <c r="H53" s="93">
        <f>SUM(H18:H52)</f>
        <v>85</v>
      </c>
      <c r="I53" s="93">
        <f>SUM(I18:I52)</f>
        <v>10</v>
      </c>
      <c r="J53" s="93"/>
      <c r="K53" s="93"/>
      <c r="L53" s="93"/>
      <c r="M53" s="93">
        <f>SUM(M18:M52)</f>
        <v>30</v>
      </c>
      <c r="N53" s="93"/>
      <c r="O53" s="93">
        <f>SUM(O18:O52)</f>
        <v>30</v>
      </c>
      <c r="P53" s="93"/>
      <c r="Q53" s="93"/>
      <c r="R53" s="93">
        <f>SUM(R18:R52)</f>
        <v>528</v>
      </c>
      <c r="S53" s="93">
        <f>SUM(D53:Q53)</f>
        <v>528</v>
      </c>
      <c r="T53" s="93"/>
      <c r="U53" s="169">
        <f>SUM(U18:U52)</f>
        <v>30</v>
      </c>
      <c r="V53" s="93">
        <f>SUM(V18:V52)</f>
        <v>190</v>
      </c>
      <c r="W53" s="93"/>
      <c r="X53" s="93">
        <f>SUM(X18:X52)</f>
        <v>45</v>
      </c>
      <c r="Y53" s="93">
        <f>SUM(Y18:Y52)</f>
        <v>0</v>
      </c>
      <c r="Z53" s="93">
        <f>SUM(Z18:Z52)</f>
        <v>65</v>
      </c>
      <c r="AA53" s="93"/>
      <c r="AB53" s="93"/>
      <c r="AC53" s="93"/>
      <c r="AD53" s="93"/>
      <c r="AE53" s="93">
        <f>SUM(AE18:AE52)</f>
        <v>30</v>
      </c>
      <c r="AF53" s="93"/>
      <c r="AG53" s="93">
        <f>SUM(AG18:AG52)</f>
        <v>30</v>
      </c>
      <c r="AH53" s="93">
        <f>SUM(AH18:AH52)</f>
        <v>276</v>
      </c>
      <c r="AI53" s="93"/>
      <c r="AJ53" s="93">
        <f>SUM(AJ18:AJ52)</f>
        <v>636</v>
      </c>
      <c r="AK53" s="93">
        <f>SUM(AK18:AK52)</f>
        <v>636</v>
      </c>
      <c r="AL53" s="93"/>
      <c r="AM53" s="363">
        <f>SUM(AM18:AM52)</f>
        <v>30</v>
      </c>
      <c r="AN53" s="75">
        <f>AN28+AN29+AN30+AN31+AN32+AN33+AN34+AN35+AN36+AN37+AN39+AN40+AN44+AN42+AN45+AN47+AN48+AN50+AN52+SUM(AN19:AN26)</f>
        <v>1164</v>
      </c>
      <c r="AO53" s="95">
        <f>SUM(U53,AM53)</f>
        <v>60</v>
      </c>
    </row>
    <row r="54" spans="1:41" x14ac:dyDescent="0.2">
      <c r="A54" s="11"/>
      <c r="B54" s="11"/>
      <c r="C54" s="12" t="s">
        <v>113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3"/>
      <c r="AN54" s="11"/>
      <c r="AO54" s="11"/>
    </row>
    <row r="55" spans="1:41" x14ac:dyDescent="0.2">
      <c r="A55" s="11"/>
      <c r="B55" s="11"/>
      <c r="C55" s="12" t="s">
        <v>47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3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3"/>
      <c r="AN55" s="11"/>
      <c r="AO55" s="11"/>
    </row>
    <row r="56" spans="1:4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3"/>
      <c r="AN56" s="11"/>
      <c r="AO56" s="11"/>
    </row>
    <row r="57" spans="1:41" x14ac:dyDescent="0.2">
      <c r="A57" s="11"/>
      <c r="B57" s="11"/>
      <c r="C57" s="43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42"/>
      <c r="P57" s="11"/>
      <c r="Q57" s="11" t="s">
        <v>87</v>
      </c>
      <c r="R57" s="11"/>
      <c r="S57" s="11"/>
      <c r="T57" s="11"/>
      <c r="U57" s="13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403" t="s">
        <v>114</v>
      </c>
      <c r="AG57" s="403"/>
      <c r="AH57" s="403"/>
      <c r="AI57" s="403"/>
      <c r="AJ57" s="403"/>
      <c r="AK57" s="403"/>
      <c r="AL57" s="403"/>
      <c r="AM57" s="13"/>
      <c r="AN57" s="11"/>
      <c r="AO57" s="11"/>
    </row>
    <row r="58" spans="1:41" x14ac:dyDescent="0.2">
      <c r="A58" s="11"/>
      <c r="B58" s="11"/>
      <c r="C58" s="20" t="s">
        <v>48</v>
      </c>
      <c r="D58" s="11"/>
      <c r="E58" s="11"/>
      <c r="F58" s="11"/>
      <c r="G58" s="11"/>
      <c r="H58" s="11"/>
      <c r="I58" s="11"/>
      <c r="J58" s="11"/>
      <c r="K58" s="11"/>
      <c r="L58" s="11"/>
      <c r="M58" s="395"/>
      <c r="N58" s="11"/>
      <c r="O58" s="403" t="s">
        <v>49</v>
      </c>
      <c r="P58" s="403"/>
      <c r="Q58" s="403"/>
      <c r="R58" s="403"/>
      <c r="S58" s="403"/>
      <c r="T58" s="403"/>
      <c r="U58" s="403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403" t="s">
        <v>50</v>
      </c>
      <c r="AG58" s="403"/>
      <c r="AH58" s="403"/>
      <c r="AI58" s="403"/>
      <c r="AJ58" s="403"/>
      <c r="AK58" s="403"/>
      <c r="AL58" s="403"/>
      <c r="AM58" s="13"/>
      <c r="AN58" s="11"/>
      <c r="AO58" s="11"/>
    </row>
    <row r="59" spans="1:41" x14ac:dyDescent="0.2">
      <c r="A59" s="11"/>
      <c r="B59" s="11"/>
      <c r="C59" s="11"/>
      <c r="D59" s="11"/>
      <c r="E59" s="1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3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3"/>
      <c r="AN59" s="11"/>
      <c r="AO59" s="11"/>
    </row>
    <row r="60" spans="1:4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3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3"/>
      <c r="AN60" s="11"/>
      <c r="AO60" s="11"/>
    </row>
    <row r="61" spans="1:4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3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3"/>
      <c r="AN61" s="11"/>
      <c r="AO61" s="11"/>
    </row>
  </sheetData>
  <mergeCells count="29">
    <mergeCell ref="AF57:AL57"/>
    <mergeCell ref="O58:U58"/>
    <mergeCell ref="AF58:AL58"/>
    <mergeCell ref="A49:C49"/>
    <mergeCell ref="D49:AO49"/>
    <mergeCell ref="A51:C51"/>
    <mergeCell ref="D51:AO51"/>
    <mergeCell ref="A53:C53"/>
    <mergeCell ref="A43:C43"/>
    <mergeCell ref="D43:AO43"/>
    <mergeCell ref="A46:C46"/>
    <mergeCell ref="D46:AO46"/>
    <mergeCell ref="A41:C41"/>
    <mergeCell ref="AJ2:AN2"/>
    <mergeCell ref="AJ4:AN4"/>
    <mergeCell ref="A6:AO6"/>
    <mergeCell ref="N8:T8"/>
    <mergeCell ref="A16:A17"/>
    <mergeCell ref="C16:C17"/>
    <mergeCell ref="D16:U16"/>
    <mergeCell ref="V16:AM16"/>
    <mergeCell ref="AN16:AN17"/>
    <mergeCell ref="AO16:AO17"/>
    <mergeCell ref="A18:C18"/>
    <mergeCell ref="D18:AO18"/>
    <mergeCell ref="A27:C27"/>
    <mergeCell ref="D27:AO27"/>
    <mergeCell ref="A38:C38"/>
    <mergeCell ref="D38:AO38"/>
  </mergeCells>
  <dataValidations disablePrompts="1" count="1">
    <dataValidation type="list" allowBlank="1" showErrorMessage="1" sqref="B19:B26 B52 B47:B48 B28:B37 B50 B39:B40 B42 B44:B45" xr:uid="{394E7080-3C17-4E18-9C4B-FE10BB9F1FE6}">
      <formula1>RodzajeZajec</formula1>
      <formula2>0</formula2>
    </dataValidation>
  </dataValidations>
  <pageMargins left="0.25" right="0.25" top="0.75" bottom="0.75" header="0.3" footer="0.3"/>
  <pageSetup paperSize="9" scale="36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A56"/>
  <sheetViews>
    <sheetView showZeros="0" topLeftCell="A13" zoomScale="60" zoomScaleNormal="60" workbookViewId="0">
      <selection activeCell="O9" sqref="O9:V9"/>
    </sheetView>
  </sheetViews>
  <sheetFormatPr defaultColWidth="11.42578125" defaultRowHeight="12.75" x14ac:dyDescent="0.2"/>
  <cols>
    <col min="1" max="1" width="4.28515625" style="1" customWidth="1"/>
    <col min="2" max="2" width="13.28515625" style="1" customWidth="1"/>
    <col min="3" max="3" width="43.28515625" style="1" customWidth="1"/>
    <col min="4" max="20" width="6.7109375" style="1" customWidth="1"/>
    <col min="21" max="21" width="6.7109375" style="2" customWidth="1"/>
    <col min="22" max="38" width="6.7109375" style="1" customWidth="1"/>
    <col min="39" max="39" width="6.7109375" style="2" customWidth="1"/>
    <col min="40" max="40" width="8.28515625" style="1" customWidth="1"/>
    <col min="41" max="41" width="7.5703125" style="1" customWidth="1"/>
    <col min="42" max="53" width="11.42578125" style="241"/>
    <col min="54" max="16384" width="11.42578125" style="1"/>
  </cols>
  <sheetData>
    <row r="2" spans="1:53" x14ac:dyDescent="0.2">
      <c r="AJ2" s="441"/>
      <c r="AK2" s="441"/>
      <c r="AL2" s="441"/>
      <c r="AM2" s="441"/>
      <c r="AN2" s="441"/>
    </row>
    <row r="4" spans="1:53" x14ac:dyDescent="0.2">
      <c r="AJ4" s="441"/>
      <c r="AK4" s="441"/>
      <c r="AL4" s="441"/>
      <c r="AM4" s="441"/>
      <c r="AN4" s="441"/>
    </row>
    <row r="6" spans="1:53" s="3" customFormat="1" ht="20.100000000000001" customHeight="1" x14ac:dyDescent="0.2">
      <c r="A6" s="442" t="s">
        <v>86</v>
      </c>
      <c r="B6" s="442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  <c r="AE6" s="442"/>
      <c r="AF6" s="442"/>
      <c r="AG6" s="442"/>
      <c r="AH6" s="442"/>
      <c r="AI6" s="442"/>
      <c r="AJ6" s="442"/>
      <c r="AK6" s="442"/>
      <c r="AL6" s="442"/>
      <c r="AM6" s="442"/>
      <c r="AN6" s="442"/>
      <c r="AO6" s="4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2"/>
    </row>
    <row r="7" spans="1:53" s="3" customFormat="1" ht="20.10000000000000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</row>
    <row r="8" spans="1:53" x14ac:dyDescent="0.2">
      <c r="N8" s="431" t="s">
        <v>138</v>
      </c>
      <c r="O8" s="431"/>
      <c r="P8" s="431"/>
      <c r="Q8" s="431"/>
      <c r="R8" s="431"/>
      <c r="S8" s="431"/>
      <c r="T8" s="431"/>
    </row>
    <row r="9" spans="1:53" s="5" customFormat="1" ht="15" customHeight="1" x14ac:dyDescent="0.25">
      <c r="A9" s="16" t="s">
        <v>100</v>
      </c>
      <c r="N9" s="138"/>
      <c r="O9" s="138" t="s">
        <v>140</v>
      </c>
      <c r="U9" s="6"/>
      <c r="AM9" s="6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</row>
    <row r="10" spans="1:53" s="5" customFormat="1" ht="15" customHeight="1" x14ac:dyDescent="0.25">
      <c r="A10" s="5" t="s">
        <v>76</v>
      </c>
      <c r="U10" s="6"/>
      <c r="AM10" s="6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</row>
    <row r="11" spans="1:53" s="5" customFormat="1" ht="15" customHeight="1" x14ac:dyDescent="0.25">
      <c r="A11" s="5" t="s">
        <v>99</v>
      </c>
      <c r="U11" s="6"/>
      <c r="AM11" s="6"/>
      <c r="AP11" s="245"/>
      <c r="AQ11" s="245"/>
      <c r="AR11" s="245"/>
      <c r="AS11" s="245"/>
      <c r="AT11" s="245"/>
      <c r="AU11" s="245"/>
      <c r="AV11" s="245"/>
      <c r="AW11" s="245"/>
      <c r="AX11" s="245"/>
      <c r="AY11" s="245"/>
      <c r="AZ11" s="245"/>
      <c r="BA11" s="245"/>
    </row>
    <row r="12" spans="1:53" s="5" customFormat="1" ht="15" customHeight="1" x14ac:dyDescent="0.25">
      <c r="A12" s="5" t="s">
        <v>98</v>
      </c>
      <c r="U12" s="6"/>
      <c r="AM12" s="6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</row>
    <row r="13" spans="1:53" ht="15" customHeight="1" x14ac:dyDescent="0.25">
      <c r="A13" s="7" t="s">
        <v>115</v>
      </c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/>
    </row>
    <row r="14" spans="1:53" x14ac:dyDescent="0.2">
      <c r="AP14" s="244"/>
      <c r="AQ14" s="244"/>
      <c r="AR14" s="244"/>
      <c r="AS14" s="244"/>
      <c r="AT14" s="244"/>
      <c r="AU14" s="244"/>
      <c r="AV14" s="244"/>
      <c r="AW14" s="244"/>
      <c r="AX14" s="244"/>
      <c r="AY14" s="244"/>
      <c r="AZ14" s="244"/>
      <c r="BA14" s="244"/>
    </row>
    <row r="15" spans="1:53" ht="13.5" thickBot="1" x14ac:dyDescent="0.25">
      <c r="AP15" s="244"/>
      <c r="AQ15" s="244"/>
      <c r="AR15" s="244"/>
      <c r="AS15" s="244"/>
      <c r="AT15" s="244"/>
      <c r="AU15" s="244"/>
      <c r="AV15" s="244"/>
      <c r="AW15" s="244"/>
      <c r="AX15" s="244"/>
      <c r="AY15" s="244"/>
      <c r="AZ15" s="244"/>
      <c r="BA15" s="244"/>
    </row>
    <row r="16" spans="1:53" ht="13.5" customHeight="1" thickBot="1" x14ac:dyDescent="0.25">
      <c r="A16" s="427" t="s">
        <v>0</v>
      </c>
      <c r="B16" s="10"/>
      <c r="C16" s="429" t="s">
        <v>1</v>
      </c>
      <c r="D16" s="436" t="s">
        <v>2</v>
      </c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 t="s">
        <v>3</v>
      </c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36"/>
      <c r="AL16" s="436"/>
      <c r="AM16" s="436"/>
      <c r="AN16" s="432" t="s">
        <v>4</v>
      </c>
      <c r="AO16" s="432" t="s">
        <v>5</v>
      </c>
      <c r="AP16" s="244"/>
      <c r="AQ16" s="244"/>
      <c r="AR16" s="244"/>
      <c r="AS16" s="244"/>
      <c r="AT16" s="244"/>
      <c r="AU16" s="244"/>
      <c r="AV16" s="244"/>
      <c r="AW16" s="244"/>
      <c r="AX16" s="244"/>
      <c r="AY16" s="244"/>
      <c r="AZ16" s="244"/>
      <c r="BA16" s="244"/>
    </row>
    <row r="17" spans="1:53" ht="264" thickBot="1" x14ac:dyDescent="0.25">
      <c r="A17" s="428"/>
      <c r="B17" s="34" t="s">
        <v>6</v>
      </c>
      <c r="C17" s="430"/>
      <c r="D17" s="44" t="s">
        <v>7</v>
      </c>
      <c r="E17" s="45" t="s">
        <v>8</v>
      </c>
      <c r="F17" s="46" t="s">
        <v>9</v>
      </c>
      <c r="G17" s="46" t="s">
        <v>10</v>
      </c>
      <c r="H17" s="46" t="s">
        <v>11</v>
      </c>
      <c r="I17" s="46" t="s">
        <v>12</v>
      </c>
      <c r="J17" s="46" t="s">
        <v>13</v>
      </c>
      <c r="K17" s="46" t="s">
        <v>90</v>
      </c>
      <c r="L17" s="46" t="s">
        <v>91</v>
      </c>
      <c r="M17" s="46" t="s">
        <v>14</v>
      </c>
      <c r="N17" s="46" t="s">
        <v>15</v>
      </c>
      <c r="O17" s="46" t="s">
        <v>16</v>
      </c>
      <c r="P17" s="46" t="s">
        <v>17</v>
      </c>
      <c r="Q17" s="46" t="s">
        <v>18</v>
      </c>
      <c r="R17" s="46" t="s">
        <v>19</v>
      </c>
      <c r="S17" s="46" t="s">
        <v>20</v>
      </c>
      <c r="T17" s="46" t="s">
        <v>21</v>
      </c>
      <c r="U17" s="47" t="s">
        <v>22</v>
      </c>
      <c r="V17" s="44" t="s">
        <v>7</v>
      </c>
      <c r="W17" s="46" t="s">
        <v>8</v>
      </c>
      <c r="X17" s="46" t="s">
        <v>9</v>
      </c>
      <c r="Y17" s="46" t="s">
        <v>10</v>
      </c>
      <c r="Z17" s="45" t="s">
        <v>11</v>
      </c>
      <c r="AA17" s="45" t="s">
        <v>12</v>
      </c>
      <c r="AB17" s="45" t="s">
        <v>13</v>
      </c>
      <c r="AC17" s="46" t="s">
        <v>92</v>
      </c>
      <c r="AD17" s="46" t="s">
        <v>91</v>
      </c>
      <c r="AE17" s="46" t="s">
        <v>14</v>
      </c>
      <c r="AF17" s="46" t="s">
        <v>15</v>
      </c>
      <c r="AG17" s="46" t="s">
        <v>16</v>
      </c>
      <c r="AH17" s="46" t="s">
        <v>17</v>
      </c>
      <c r="AI17" s="46" t="s">
        <v>18</v>
      </c>
      <c r="AJ17" s="46" t="s">
        <v>19</v>
      </c>
      <c r="AK17" s="46" t="s">
        <v>20</v>
      </c>
      <c r="AL17" s="46" t="s">
        <v>21</v>
      </c>
      <c r="AM17" s="47" t="s">
        <v>22</v>
      </c>
      <c r="AN17" s="433"/>
      <c r="AO17" s="433"/>
      <c r="AP17" s="244"/>
      <c r="AQ17" s="244"/>
      <c r="AR17" s="244"/>
      <c r="AS17" s="244"/>
      <c r="AT17" s="244"/>
      <c r="AU17" s="244"/>
      <c r="AV17" s="244"/>
      <c r="AW17" s="244"/>
      <c r="AX17" s="244"/>
      <c r="AY17" s="244"/>
      <c r="AZ17" s="244"/>
      <c r="BA17" s="244"/>
    </row>
    <row r="18" spans="1:53" ht="36" customHeight="1" thickBot="1" x14ac:dyDescent="0.25">
      <c r="A18" s="438" t="s">
        <v>105</v>
      </c>
      <c r="B18" s="439"/>
      <c r="C18" s="440"/>
      <c r="D18" s="444">
        <f ca="1">SUM(D18:P18)</f>
        <v>0</v>
      </c>
      <c r="E18" s="444"/>
      <c r="F18" s="444"/>
      <c r="G18" s="444"/>
      <c r="H18" s="444"/>
      <c r="I18" s="444"/>
      <c r="J18" s="444"/>
      <c r="K18" s="444"/>
      <c r="L18" s="444"/>
      <c r="M18" s="444"/>
      <c r="N18" s="444"/>
      <c r="O18" s="444"/>
      <c r="P18" s="444"/>
      <c r="Q18" s="444"/>
      <c r="R18" s="444"/>
      <c r="S18" s="444"/>
      <c r="T18" s="444"/>
      <c r="U18" s="444"/>
      <c r="V18" s="444"/>
      <c r="W18" s="444"/>
      <c r="X18" s="444"/>
      <c r="Y18" s="444"/>
      <c r="Z18" s="444"/>
      <c r="AA18" s="444"/>
      <c r="AB18" s="444"/>
      <c r="AC18" s="444"/>
      <c r="AD18" s="444"/>
      <c r="AE18" s="444"/>
      <c r="AF18" s="444"/>
      <c r="AG18" s="444"/>
      <c r="AH18" s="444"/>
      <c r="AI18" s="444"/>
      <c r="AJ18" s="444"/>
      <c r="AK18" s="444"/>
      <c r="AL18" s="444"/>
      <c r="AM18" s="444"/>
      <c r="AN18" s="445"/>
      <c r="AO18" s="446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</row>
    <row r="19" spans="1:53" customFormat="1" ht="15" customHeight="1" thickTop="1" x14ac:dyDescent="0.25">
      <c r="A19" s="96">
        <v>1</v>
      </c>
      <c r="B19" s="31" t="s">
        <v>23</v>
      </c>
      <c r="C19" s="99" t="s">
        <v>89</v>
      </c>
      <c r="D19" s="160"/>
      <c r="E19" s="162"/>
      <c r="F19" s="161"/>
      <c r="G19" s="161"/>
      <c r="H19" s="161"/>
      <c r="I19" s="161"/>
      <c r="J19" s="161"/>
      <c r="K19" s="161"/>
      <c r="L19" s="161"/>
      <c r="M19" s="161">
        <v>30</v>
      </c>
      <c r="N19" s="161"/>
      <c r="O19" s="161"/>
      <c r="P19" s="161"/>
      <c r="Q19" s="161"/>
      <c r="R19" s="161">
        <f>SUM(D19:P19)</f>
        <v>30</v>
      </c>
      <c r="S19" s="161">
        <f>SUM(D19:Q19)</f>
        <v>30</v>
      </c>
      <c r="T19" s="269" t="s">
        <v>32</v>
      </c>
      <c r="U19" s="277">
        <v>2</v>
      </c>
      <c r="V19" s="162"/>
      <c r="W19" s="161"/>
      <c r="X19" s="161"/>
      <c r="Y19" s="161"/>
      <c r="Z19" s="162"/>
      <c r="AA19" s="162"/>
      <c r="AB19" s="162"/>
      <c r="AC19" s="162"/>
      <c r="AD19" s="161"/>
      <c r="AE19" s="161">
        <v>30</v>
      </c>
      <c r="AF19" s="161"/>
      <c r="AG19" s="161"/>
      <c r="AH19" s="161"/>
      <c r="AI19" s="161"/>
      <c r="AJ19" s="161">
        <f>SUM(V19:AH19)</f>
        <v>30</v>
      </c>
      <c r="AK19" s="161">
        <f>SUM(V19:AI19)</f>
        <v>30</v>
      </c>
      <c r="AL19" s="269" t="s">
        <v>85</v>
      </c>
      <c r="AM19" s="286">
        <v>2</v>
      </c>
      <c r="AN19" s="149">
        <f>S19+AK19</f>
        <v>60</v>
      </c>
      <c r="AO19" s="148">
        <f>U19+AM19</f>
        <v>4</v>
      </c>
      <c r="AP19" s="246"/>
      <c r="AQ19" s="246"/>
      <c r="AR19" s="246"/>
      <c r="AS19" s="246"/>
      <c r="AT19" s="246"/>
      <c r="AU19" s="246"/>
      <c r="AV19" s="246"/>
      <c r="AW19" s="246"/>
      <c r="AX19" s="246"/>
      <c r="AY19" s="246"/>
      <c r="AZ19" s="246"/>
      <c r="BA19" s="246"/>
    </row>
    <row r="20" spans="1:53" ht="30.75" customHeight="1" thickBot="1" x14ac:dyDescent="0.3">
      <c r="A20" s="103">
        <v>2</v>
      </c>
      <c r="B20" s="109" t="s">
        <v>23</v>
      </c>
      <c r="C20" s="101" t="s">
        <v>63</v>
      </c>
      <c r="D20" s="164"/>
      <c r="E20" s="69"/>
      <c r="F20" s="70"/>
      <c r="G20" s="70">
        <v>30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>
        <f>SUM(D20:P20)</f>
        <v>30</v>
      </c>
      <c r="S20" s="70">
        <f>SUM(D20:Q20)</f>
        <v>30</v>
      </c>
      <c r="T20" s="270" t="s">
        <v>32</v>
      </c>
      <c r="U20" s="278">
        <v>2</v>
      </c>
      <c r="V20" s="69"/>
      <c r="W20" s="70"/>
      <c r="X20" s="70"/>
      <c r="Y20" s="70">
        <v>30</v>
      </c>
      <c r="Z20" s="69"/>
      <c r="AA20" s="69"/>
      <c r="AB20" s="69"/>
      <c r="AC20" s="69"/>
      <c r="AD20" s="70"/>
      <c r="AE20" s="70"/>
      <c r="AF20" s="70"/>
      <c r="AG20" s="70"/>
      <c r="AH20" s="70"/>
      <c r="AI20" s="70"/>
      <c r="AJ20" s="70">
        <f>SUM(V20:AH20)</f>
        <v>30</v>
      </c>
      <c r="AK20" s="70">
        <f>SUM(V20:AI20)</f>
        <v>30</v>
      </c>
      <c r="AL20" s="270" t="s">
        <v>32</v>
      </c>
      <c r="AM20" s="287">
        <v>2</v>
      </c>
      <c r="AN20" s="150">
        <f>S20+AK20</f>
        <v>60</v>
      </c>
      <c r="AO20" s="225">
        <f>U20+AM20</f>
        <v>4</v>
      </c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</row>
    <row r="21" spans="1:53" customFormat="1" ht="36" customHeight="1" thickBot="1" x14ac:dyDescent="0.25">
      <c r="A21" s="438" t="s">
        <v>77</v>
      </c>
      <c r="B21" s="439"/>
      <c r="C21" s="439"/>
      <c r="D21" s="451">
        <f ca="1">SUM(D21:P21)</f>
        <v>0</v>
      </c>
      <c r="E21" s="444"/>
      <c r="F21" s="444"/>
      <c r="G21" s="444"/>
      <c r="H21" s="444"/>
      <c r="I21" s="444"/>
      <c r="J21" s="444"/>
      <c r="K21" s="444"/>
      <c r="L21" s="444"/>
      <c r="M21" s="444"/>
      <c r="N21" s="444"/>
      <c r="O21" s="444"/>
      <c r="P21" s="444"/>
      <c r="Q21" s="444"/>
      <c r="R21" s="444"/>
      <c r="S21" s="444"/>
      <c r="T21" s="444"/>
      <c r="U21" s="444"/>
      <c r="V21" s="444"/>
      <c r="W21" s="444"/>
      <c r="X21" s="444"/>
      <c r="Y21" s="444"/>
      <c r="Z21" s="444"/>
      <c r="AA21" s="444"/>
      <c r="AB21" s="444"/>
      <c r="AC21" s="444"/>
      <c r="AD21" s="444"/>
      <c r="AE21" s="444"/>
      <c r="AF21" s="444"/>
      <c r="AG21" s="444"/>
      <c r="AH21" s="444"/>
      <c r="AI21" s="444"/>
      <c r="AJ21" s="444"/>
      <c r="AK21" s="444"/>
      <c r="AL21" s="444"/>
      <c r="AM21" s="444"/>
      <c r="AN21" s="452"/>
      <c r="AO21" s="453"/>
      <c r="AP21" s="246"/>
      <c r="AQ21" s="246"/>
      <c r="AR21" s="246"/>
      <c r="AS21" s="246"/>
      <c r="AT21" s="246"/>
      <c r="AU21" s="246"/>
      <c r="AV21" s="246"/>
      <c r="AW21" s="246"/>
      <c r="AX21" s="246"/>
      <c r="AY21" s="246"/>
      <c r="AZ21" s="246"/>
      <c r="BA21" s="246"/>
    </row>
    <row r="22" spans="1:53" customFormat="1" ht="15" customHeight="1" thickTop="1" x14ac:dyDescent="0.25">
      <c r="A22" s="96">
        <v>3</v>
      </c>
      <c r="B22" s="31" t="s">
        <v>23</v>
      </c>
      <c r="C22" s="99" t="s">
        <v>51</v>
      </c>
      <c r="D22" s="195">
        <v>25</v>
      </c>
      <c r="E22" s="49"/>
      <c r="F22" s="50">
        <v>10</v>
      </c>
      <c r="G22" s="50"/>
      <c r="H22" s="50">
        <v>35</v>
      </c>
      <c r="I22" s="50"/>
      <c r="J22" s="50"/>
      <c r="K22" s="50"/>
      <c r="L22" s="50"/>
      <c r="M22" s="50"/>
      <c r="N22" s="50"/>
      <c r="O22" s="50"/>
      <c r="P22" s="50"/>
      <c r="Q22" s="52"/>
      <c r="R22" s="50">
        <f t="shared" ref="R22:R40" si="0">SUM(D22:P22)</f>
        <v>70</v>
      </c>
      <c r="S22" s="50">
        <f t="shared" ref="S22:S34" si="1">SUM(D22:Q22)</f>
        <v>70</v>
      </c>
      <c r="T22" s="271" t="s">
        <v>32</v>
      </c>
      <c r="U22" s="277">
        <v>3.5</v>
      </c>
      <c r="V22" s="49">
        <v>35</v>
      </c>
      <c r="W22" s="50"/>
      <c r="X22" s="50">
        <v>10</v>
      </c>
      <c r="Y22" s="50"/>
      <c r="Z22" s="49">
        <v>35</v>
      </c>
      <c r="AA22" s="49"/>
      <c r="AB22" s="49"/>
      <c r="AC22" s="49"/>
      <c r="AD22" s="50"/>
      <c r="AE22" s="50"/>
      <c r="AF22" s="50"/>
      <c r="AG22" s="50"/>
      <c r="AH22" s="50"/>
      <c r="AI22" s="52"/>
      <c r="AJ22" s="50">
        <f t="shared" ref="AJ22:AJ34" si="2">SUM(V22:AH22)</f>
        <v>80</v>
      </c>
      <c r="AK22" s="50">
        <f t="shared" ref="AK22:AK40" si="3">SUM(V22:AI22)</f>
        <v>80</v>
      </c>
      <c r="AL22" s="271" t="s">
        <v>32</v>
      </c>
      <c r="AM22" s="286">
        <v>4</v>
      </c>
      <c r="AN22" s="149">
        <f>S22+AK22</f>
        <v>150</v>
      </c>
      <c r="AO22" s="148">
        <f>U22+AM22</f>
        <v>7.5</v>
      </c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</row>
    <row r="23" spans="1:53" customFormat="1" ht="15" customHeight="1" x14ac:dyDescent="0.25">
      <c r="A23" s="97">
        <v>4</v>
      </c>
      <c r="B23" s="26" t="s">
        <v>23</v>
      </c>
      <c r="C23" s="100" t="s">
        <v>52</v>
      </c>
      <c r="D23" s="163">
        <v>20</v>
      </c>
      <c r="E23" s="58"/>
      <c r="F23" s="59"/>
      <c r="G23" s="59"/>
      <c r="H23" s="59"/>
      <c r="I23" s="59"/>
      <c r="J23" s="59">
        <v>40</v>
      </c>
      <c r="K23" s="59"/>
      <c r="L23" s="59"/>
      <c r="M23" s="59"/>
      <c r="N23" s="59"/>
      <c r="O23" s="59"/>
      <c r="P23" s="59"/>
      <c r="Q23" s="66"/>
      <c r="R23" s="59">
        <f t="shared" si="0"/>
        <v>60</v>
      </c>
      <c r="S23" s="59">
        <f t="shared" si="1"/>
        <v>60</v>
      </c>
      <c r="T23" s="272" t="s">
        <v>32</v>
      </c>
      <c r="U23" s="279">
        <v>2.5</v>
      </c>
      <c r="V23" s="58">
        <v>20</v>
      </c>
      <c r="W23" s="59"/>
      <c r="X23" s="59"/>
      <c r="Y23" s="59"/>
      <c r="Z23" s="58"/>
      <c r="AA23" s="58"/>
      <c r="AB23" s="58">
        <v>40</v>
      </c>
      <c r="AC23" s="58"/>
      <c r="AD23" s="59"/>
      <c r="AE23" s="59"/>
      <c r="AF23" s="59"/>
      <c r="AG23" s="59"/>
      <c r="AH23" s="59"/>
      <c r="AI23" s="66"/>
      <c r="AJ23" s="59">
        <f t="shared" si="2"/>
        <v>60</v>
      </c>
      <c r="AK23" s="59">
        <f t="shared" si="3"/>
        <v>60</v>
      </c>
      <c r="AL23" s="272" t="s">
        <v>32</v>
      </c>
      <c r="AM23" s="288">
        <v>2.5</v>
      </c>
      <c r="AN23" s="166">
        <f t="shared" ref="AN23:AN34" si="4">S23+AK23</f>
        <v>120</v>
      </c>
      <c r="AO23" s="217">
        <f t="shared" ref="AO23:AO34" si="5">U23+AM23</f>
        <v>5</v>
      </c>
      <c r="AP23" s="246"/>
      <c r="AQ23" s="246"/>
      <c r="AR23" s="246"/>
      <c r="AS23" s="246"/>
      <c r="AT23" s="246"/>
      <c r="AU23" s="246"/>
      <c r="AV23" s="246"/>
      <c r="AW23" s="246"/>
      <c r="AX23" s="246"/>
      <c r="AY23" s="246"/>
      <c r="AZ23" s="246"/>
      <c r="BA23" s="246"/>
    </row>
    <row r="24" spans="1:53" customFormat="1" ht="15" customHeight="1" x14ac:dyDescent="0.25">
      <c r="A24" s="97">
        <v>5</v>
      </c>
      <c r="B24" s="26" t="s">
        <v>23</v>
      </c>
      <c r="C24" s="100" t="s">
        <v>53</v>
      </c>
      <c r="D24" s="163">
        <v>25</v>
      </c>
      <c r="E24" s="58"/>
      <c r="F24" s="59"/>
      <c r="G24" s="59"/>
      <c r="H24" s="59">
        <v>30</v>
      </c>
      <c r="I24" s="59"/>
      <c r="J24" s="59"/>
      <c r="K24" s="59"/>
      <c r="L24" s="59"/>
      <c r="M24" s="59"/>
      <c r="N24" s="59"/>
      <c r="O24" s="59"/>
      <c r="P24" s="59"/>
      <c r="Q24" s="66"/>
      <c r="R24" s="59">
        <f t="shared" si="0"/>
        <v>55</v>
      </c>
      <c r="S24" s="59">
        <f t="shared" si="1"/>
        <v>55</v>
      </c>
      <c r="T24" s="272" t="s">
        <v>85</v>
      </c>
      <c r="U24" s="279">
        <v>2.5</v>
      </c>
      <c r="V24" s="58"/>
      <c r="W24" s="59"/>
      <c r="X24" s="59"/>
      <c r="Y24" s="59"/>
      <c r="Z24" s="58"/>
      <c r="AA24" s="58"/>
      <c r="AB24" s="58"/>
      <c r="AC24" s="58"/>
      <c r="AD24" s="59"/>
      <c r="AE24" s="59"/>
      <c r="AF24" s="59"/>
      <c r="AG24" s="59"/>
      <c r="AH24" s="59"/>
      <c r="AI24" s="59"/>
      <c r="AJ24" s="59">
        <f t="shared" si="2"/>
        <v>0</v>
      </c>
      <c r="AK24" s="59">
        <f t="shared" si="3"/>
        <v>0</v>
      </c>
      <c r="AL24" s="272"/>
      <c r="AM24" s="288"/>
      <c r="AN24" s="166">
        <f t="shared" si="4"/>
        <v>55</v>
      </c>
      <c r="AO24" s="217">
        <f t="shared" si="5"/>
        <v>2.5</v>
      </c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</row>
    <row r="25" spans="1:53" customFormat="1" ht="15" customHeight="1" x14ac:dyDescent="0.25">
      <c r="A25" s="97">
        <v>6</v>
      </c>
      <c r="B25" s="26" t="s">
        <v>23</v>
      </c>
      <c r="C25" s="100" t="s">
        <v>54</v>
      </c>
      <c r="D25" s="163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>
        <f t="shared" si="0"/>
        <v>0</v>
      </c>
      <c r="S25" s="59">
        <f t="shared" si="1"/>
        <v>0</v>
      </c>
      <c r="T25" s="272"/>
      <c r="U25" s="279"/>
      <c r="V25" s="58">
        <v>35</v>
      </c>
      <c r="W25" s="59"/>
      <c r="X25" s="59"/>
      <c r="Y25" s="59"/>
      <c r="Z25" s="58">
        <v>30</v>
      </c>
      <c r="AA25" s="58"/>
      <c r="AB25" s="58"/>
      <c r="AC25" s="58"/>
      <c r="AD25" s="59"/>
      <c r="AE25" s="59"/>
      <c r="AF25" s="59"/>
      <c r="AG25" s="59"/>
      <c r="AH25" s="59"/>
      <c r="AI25" s="66"/>
      <c r="AJ25" s="59">
        <f t="shared" si="2"/>
        <v>65</v>
      </c>
      <c r="AK25" s="59">
        <f t="shared" si="3"/>
        <v>65</v>
      </c>
      <c r="AL25" s="272" t="s">
        <v>85</v>
      </c>
      <c r="AM25" s="288">
        <v>3</v>
      </c>
      <c r="AN25" s="166">
        <f t="shared" si="4"/>
        <v>65</v>
      </c>
      <c r="AO25" s="217">
        <f t="shared" si="5"/>
        <v>3</v>
      </c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</row>
    <row r="26" spans="1:53" customFormat="1" ht="15" customHeight="1" x14ac:dyDescent="0.25">
      <c r="A26" s="97">
        <v>7</v>
      </c>
      <c r="B26" s="26" t="s">
        <v>23</v>
      </c>
      <c r="C26" s="100" t="s">
        <v>55</v>
      </c>
      <c r="D26" s="163">
        <v>20</v>
      </c>
      <c r="E26" s="58"/>
      <c r="F26" s="59"/>
      <c r="G26" s="59"/>
      <c r="H26" s="59"/>
      <c r="I26" s="59"/>
      <c r="J26" s="59">
        <v>25</v>
      </c>
      <c r="K26" s="59"/>
      <c r="L26" s="59"/>
      <c r="M26" s="59"/>
      <c r="N26" s="59"/>
      <c r="O26" s="59"/>
      <c r="P26" s="59"/>
      <c r="Q26" s="66"/>
      <c r="R26" s="59">
        <f t="shared" si="0"/>
        <v>45</v>
      </c>
      <c r="S26" s="59">
        <f t="shared" si="1"/>
        <v>45</v>
      </c>
      <c r="T26" s="272" t="s">
        <v>32</v>
      </c>
      <c r="U26" s="279">
        <v>2</v>
      </c>
      <c r="V26" s="58">
        <v>20</v>
      </c>
      <c r="W26" s="59"/>
      <c r="X26" s="59"/>
      <c r="Y26" s="59"/>
      <c r="Z26" s="58"/>
      <c r="AA26" s="58"/>
      <c r="AB26" s="58">
        <v>25</v>
      </c>
      <c r="AC26" s="58"/>
      <c r="AD26" s="59"/>
      <c r="AE26" s="59"/>
      <c r="AF26" s="59"/>
      <c r="AG26" s="59"/>
      <c r="AH26" s="59"/>
      <c r="AI26" s="66"/>
      <c r="AJ26" s="59">
        <f t="shared" si="2"/>
        <v>45</v>
      </c>
      <c r="AK26" s="59">
        <f t="shared" si="3"/>
        <v>45</v>
      </c>
      <c r="AL26" s="272" t="s">
        <v>85</v>
      </c>
      <c r="AM26" s="288">
        <v>2</v>
      </c>
      <c r="AN26" s="166">
        <f t="shared" si="4"/>
        <v>90</v>
      </c>
      <c r="AO26" s="217">
        <f t="shared" si="5"/>
        <v>4</v>
      </c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</row>
    <row r="27" spans="1:53" customFormat="1" ht="15" customHeight="1" x14ac:dyDescent="0.25">
      <c r="A27" s="97">
        <v>8</v>
      </c>
      <c r="B27" s="26" t="s">
        <v>23</v>
      </c>
      <c r="C27" s="108" t="s">
        <v>56</v>
      </c>
      <c r="D27" s="163">
        <v>20</v>
      </c>
      <c r="E27" s="58"/>
      <c r="F27" s="59"/>
      <c r="G27" s="59"/>
      <c r="H27" s="59"/>
      <c r="I27" s="59"/>
      <c r="J27" s="59">
        <v>25</v>
      </c>
      <c r="K27" s="59"/>
      <c r="L27" s="59"/>
      <c r="M27" s="59"/>
      <c r="N27" s="59"/>
      <c r="O27" s="59"/>
      <c r="P27" s="59"/>
      <c r="Q27" s="66"/>
      <c r="R27" s="59">
        <f t="shared" si="0"/>
        <v>45</v>
      </c>
      <c r="S27" s="59">
        <f t="shared" si="1"/>
        <v>45</v>
      </c>
      <c r="T27" s="272" t="s">
        <v>32</v>
      </c>
      <c r="U27" s="279">
        <v>2</v>
      </c>
      <c r="V27" s="58">
        <v>20</v>
      </c>
      <c r="W27" s="59"/>
      <c r="X27" s="59"/>
      <c r="Y27" s="59"/>
      <c r="Z27" s="58"/>
      <c r="AA27" s="58"/>
      <c r="AB27" s="58">
        <v>25</v>
      </c>
      <c r="AC27" s="58"/>
      <c r="AD27" s="59"/>
      <c r="AE27" s="59"/>
      <c r="AF27" s="59"/>
      <c r="AG27" s="59"/>
      <c r="AH27" s="59"/>
      <c r="AI27" s="66"/>
      <c r="AJ27" s="59">
        <f t="shared" si="2"/>
        <v>45</v>
      </c>
      <c r="AK27" s="59">
        <f t="shared" si="3"/>
        <v>45</v>
      </c>
      <c r="AL27" s="272" t="s">
        <v>85</v>
      </c>
      <c r="AM27" s="288">
        <v>2</v>
      </c>
      <c r="AN27" s="166">
        <f t="shared" si="4"/>
        <v>90</v>
      </c>
      <c r="AO27" s="217">
        <f t="shared" si="5"/>
        <v>4</v>
      </c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</row>
    <row r="28" spans="1:53" s="168" customFormat="1" ht="15" customHeight="1" x14ac:dyDescent="0.25">
      <c r="A28" s="97">
        <v>9</v>
      </c>
      <c r="B28" s="26" t="s">
        <v>23</v>
      </c>
      <c r="C28" s="100" t="s">
        <v>57</v>
      </c>
      <c r="D28" s="163"/>
      <c r="E28" s="58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>
        <f t="shared" si="0"/>
        <v>0</v>
      </c>
      <c r="S28" s="59">
        <f t="shared" si="1"/>
        <v>0</v>
      </c>
      <c r="T28" s="272"/>
      <c r="U28" s="279"/>
      <c r="V28" s="58">
        <v>20</v>
      </c>
      <c r="W28" s="59"/>
      <c r="X28" s="59"/>
      <c r="Y28" s="59"/>
      <c r="Z28" s="58"/>
      <c r="AA28" s="58"/>
      <c r="AB28" s="58">
        <v>15</v>
      </c>
      <c r="AC28" s="58"/>
      <c r="AD28" s="59"/>
      <c r="AE28" s="59"/>
      <c r="AF28" s="59"/>
      <c r="AG28" s="59"/>
      <c r="AH28" s="59"/>
      <c r="AI28" s="59"/>
      <c r="AJ28" s="59">
        <f t="shared" si="2"/>
        <v>35</v>
      </c>
      <c r="AK28" s="59">
        <f t="shared" si="3"/>
        <v>35</v>
      </c>
      <c r="AL28" s="272" t="s">
        <v>32</v>
      </c>
      <c r="AM28" s="288">
        <v>1.5</v>
      </c>
      <c r="AN28" s="166">
        <f t="shared" si="4"/>
        <v>35</v>
      </c>
      <c r="AO28" s="217">
        <f t="shared" si="5"/>
        <v>1.5</v>
      </c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</row>
    <row r="29" spans="1:53" customFormat="1" ht="15" customHeight="1" x14ac:dyDescent="0.25">
      <c r="A29" s="97">
        <v>10</v>
      </c>
      <c r="B29" s="26" t="s">
        <v>23</v>
      </c>
      <c r="C29" s="100" t="s">
        <v>58</v>
      </c>
      <c r="D29" s="163">
        <v>18</v>
      </c>
      <c r="E29" s="58"/>
      <c r="F29" s="59"/>
      <c r="G29" s="59"/>
      <c r="H29" s="59"/>
      <c r="I29" s="59"/>
      <c r="J29" s="59">
        <v>15</v>
      </c>
      <c r="K29" s="59"/>
      <c r="L29" s="59"/>
      <c r="M29" s="59"/>
      <c r="N29" s="59"/>
      <c r="O29" s="59"/>
      <c r="P29" s="59"/>
      <c r="Q29" s="66"/>
      <c r="R29" s="59">
        <f t="shared" si="0"/>
        <v>33</v>
      </c>
      <c r="S29" s="59">
        <f t="shared" si="1"/>
        <v>33</v>
      </c>
      <c r="T29" s="272" t="s">
        <v>32</v>
      </c>
      <c r="U29" s="279">
        <v>1.5</v>
      </c>
      <c r="V29" s="58"/>
      <c r="W29" s="59"/>
      <c r="X29" s="59"/>
      <c r="Y29" s="59"/>
      <c r="Z29" s="58"/>
      <c r="AA29" s="58"/>
      <c r="AB29" s="58"/>
      <c r="AC29" s="58"/>
      <c r="AD29" s="59"/>
      <c r="AE29" s="59"/>
      <c r="AF29" s="59"/>
      <c r="AG29" s="59"/>
      <c r="AH29" s="59"/>
      <c r="AI29" s="59"/>
      <c r="AJ29" s="59">
        <f t="shared" si="2"/>
        <v>0</v>
      </c>
      <c r="AK29" s="59">
        <f t="shared" si="3"/>
        <v>0</v>
      </c>
      <c r="AL29" s="272"/>
      <c r="AM29" s="288"/>
      <c r="AN29" s="166">
        <f t="shared" si="4"/>
        <v>33</v>
      </c>
      <c r="AO29" s="217">
        <f t="shared" si="5"/>
        <v>1.5</v>
      </c>
      <c r="AP29" s="246"/>
      <c r="AQ29" s="246"/>
      <c r="AR29" s="246"/>
      <c r="AS29" s="246"/>
      <c r="AT29" s="246"/>
      <c r="AU29" s="246"/>
      <c r="AV29" s="246"/>
      <c r="AW29" s="246"/>
      <c r="AX29" s="246"/>
      <c r="AY29" s="246"/>
      <c r="AZ29" s="246"/>
      <c r="BA29" s="246"/>
    </row>
    <row r="30" spans="1:53" customFormat="1" ht="15" customHeight="1" x14ac:dyDescent="0.25">
      <c r="A30" s="97">
        <v>11</v>
      </c>
      <c r="B30" s="26" t="s">
        <v>23</v>
      </c>
      <c r="C30" s="100" t="s">
        <v>59</v>
      </c>
      <c r="D30" s="163">
        <v>18</v>
      </c>
      <c r="E30" s="58"/>
      <c r="F30" s="59"/>
      <c r="G30" s="59"/>
      <c r="H30" s="59"/>
      <c r="I30" s="59">
        <v>15</v>
      </c>
      <c r="J30" s="59"/>
      <c r="K30" s="59"/>
      <c r="L30" s="59"/>
      <c r="M30" s="59"/>
      <c r="N30" s="59"/>
      <c r="O30" s="59"/>
      <c r="P30" s="59"/>
      <c r="Q30" s="66"/>
      <c r="R30" s="59">
        <f t="shared" si="0"/>
        <v>33</v>
      </c>
      <c r="S30" s="59">
        <f t="shared" si="1"/>
        <v>33</v>
      </c>
      <c r="T30" s="272" t="s">
        <v>32</v>
      </c>
      <c r="U30" s="279">
        <v>1.5</v>
      </c>
      <c r="V30" s="58"/>
      <c r="W30" s="59"/>
      <c r="X30" s="59"/>
      <c r="Y30" s="59"/>
      <c r="Z30" s="58"/>
      <c r="AA30" s="58"/>
      <c r="AB30" s="58"/>
      <c r="AC30" s="58"/>
      <c r="AD30" s="59"/>
      <c r="AE30" s="59"/>
      <c r="AF30" s="59"/>
      <c r="AG30" s="59"/>
      <c r="AH30" s="59"/>
      <c r="AI30" s="59"/>
      <c r="AJ30" s="59">
        <f t="shared" si="2"/>
        <v>0</v>
      </c>
      <c r="AK30" s="59">
        <f t="shared" si="3"/>
        <v>0</v>
      </c>
      <c r="AL30" s="272"/>
      <c r="AM30" s="288"/>
      <c r="AN30" s="166">
        <f t="shared" si="4"/>
        <v>33</v>
      </c>
      <c r="AO30" s="217">
        <f t="shared" si="5"/>
        <v>1.5</v>
      </c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</row>
    <row r="31" spans="1:53" customFormat="1" ht="15" customHeight="1" x14ac:dyDescent="0.25">
      <c r="A31" s="97">
        <v>12</v>
      </c>
      <c r="B31" s="26" t="s">
        <v>23</v>
      </c>
      <c r="C31" s="100" t="s">
        <v>60</v>
      </c>
      <c r="D31" s="163">
        <v>15</v>
      </c>
      <c r="E31" s="58"/>
      <c r="F31" s="59"/>
      <c r="G31" s="59"/>
      <c r="H31" s="59">
        <v>40</v>
      </c>
      <c r="I31" s="59"/>
      <c r="J31" s="59"/>
      <c r="K31" s="59"/>
      <c r="L31" s="59"/>
      <c r="M31" s="59"/>
      <c r="N31" s="59"/>
      <c r="O31" s="59"/>
      <c r="P31" s="59"/>
      <c r="Q31" s="66"/>
      <c r="R31" s="59">
        <f t="shared" si="0"/>
        <v>55</v>
      </c>
      <c r="S31" s="59">
        <f t="shared" si="1"/>
        <v>55</v>
      </c>
      <c r="T31" s="272" t="s">
        <v>85</v>
      </c>
      <c r="U31" s="279">
        <v>2.5</v>
      </c>
      <c r="V31" s="58"/>
      <c r="W31" s="59"/>
      <c r="X31" s="59"/>
      <c r="Y31" s="59"/>
      <c r="Z31" s="58"/>
      <c r="AA31" s="58"/>
      <c r="AB31" s="58"/>
      <c r="AC31" s="58"/>
      <c r="AD31" s="59"/>
      <c r="AE31" s="59"/>
      <c r="AF31" s="59"/>
      <c r="AG31" s="59"/>
      <c r="AH31" s="59"/>
      <c r="AI31" s="59"/>
      <c r="AJ31" s="59">
        <f t="shared" si="2"/>
        <v>0</v>
      </c>
      <c r="AK31" s="59">
        <f t="shared" si="3"/>
        <v>0</v>
      </c>
      <c r="AL31" s="272"/>
      <c r="AM31" s="288"/>
      <c r="AN31" s="166">
        <f t="shared" si="4"/>
        <v>55</v>
      </c>
      <c r="AO31" s="217">
        <f t="shared" si="5"/>
        <v>2.5</v>
      </c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</row>
    <row r="32" spans="1:53" s="168" customFormat="1" ht="15" customHeight="1" x14ac:dyDescent="0.25">
      <c r="A32" s="97">
        <v>13</v>
      </c>
      <c r="B32" s="26" t="s">
        <v>23</v>
      </c>
      <c r="C32" s="100" t="s">
        <v>61</v>
      </c>
      <c r="D32" s="163"/>
      <c r="E32" s="58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>
        <f t="shared" si="0"/>
        <v>0</v>
      </c>
      <c r="S32" s="59">
        <f t="shared" si="1"/>
        <v>0</v>
      </c>
      <c r="T32" s="272"/>
      <c r="U32" s="279"/>
      <c r="V32" s="58">
        <v>20</v>
      </c>
      <c r="W32" s="59"/>
      <c r="X32" s="59"/>
      <c r="Y32" s="59"/>
      <c r="Z32" s="58"/>
      <c r="AA32" s="58"/>
      <c r="AB32" s="58"/>
      <c r="AC32" s="58"/>
      <c r="AD32" s="59"/>
      <c r="AE32" s="59"/>
      <c r="AF32" s="59"/>
      <c r="AG32" s="59"/>
      <c r="AH32" s="59"/>
      <c r="AI32" s="66"/>
      <c r="AJ32" s="59">
        <f t="shared" si="2"/>
        <v>20</v>
      </c>
      <c r="AK32" s="59">
        <f t="shared" si="3"/>
        <v>20</v>
      </c>
      <c r="AL32" s="272" t="s">
        <v>32</v>
      </c>
      <c r="AM32" s="288">
        <v>1</v>
      </c>
      <c r="AN32" s="166">
        <f t="shared" si="4"/>
        <v>20</v>
      </c>
      <c r="AO32" s="217">
        <f t="shared" si="5"/>
        <v>1</v>
      </c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</row>
    <row r="33" spans="1:53" customFormat="1" ht="15" customHeight="1" x14ac:dyDescent="0.25">
      <c r="A33" s="97">
        <v>14</v>
      </c>
      <c r="B33" s="26" t="s">
        <v>23</v>
      </c>
      <c r="C33" s="100" t="s">
        <v>116</v>
      </c>
      <c r="D33" s="163">
        <v>18</v>
      </c>
      <c r="E33" s="58"/>
      <c r="F33" s="59">
        <v>15</v>
      </c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6"/>
      <c r="R33" s="59">
        <f t="shared" si="0"/>
        <v>33</v>
      </c>
      <c r="S33" s="59">
        <f t="shared" si="1"/>
        <v>33</v>
      </c>
      <c r="T33" s="272" t="s">
        <v>32</v>
      </c>
      <c r="U33" s="279">
        <v>1.5</v>
      </c>
      <c r="V33" s="58"/>
      <c r="W33" s="59"/>
      <c r="X33" s="59"/>
      <c r="Y33" s="59"/>
      <c r="Z33" s="58"/>
      <c r="AA33" s="58"/>
      <c r="AB33" s="58"/>
      <c r="AC33" s="58"/>
      <c r="AD33" s="59"/>
      <c r="AE33" s="59"/>
      <c r="AF33" s="59"/>
      <c r="AG33" s="59"/>
      <c r="AH33" s="59"/>
      <c r="AI33" s="59"/>
      <c r="AJ33" s="59">
        <f t="shared" si="2"/>
        <v>0</v>
      </c>
      <c r="AK33" s="59">
        <f t="shared" si="3"/>
        <v>0</v>
      </c>
      <c r="AL33" s="272"/>
      <c r="AM33" s="288"/>
      <c r="AN33" s="166">
        <f t="shared" si="4"/>
        <v>33</v>
      </c>
      <c r="AO33" s="217">
        <f t="shared" si="5"/>
        <v>1.5</v>
      </c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</row>
    <row r="34" spans="1:53" customFormat="1" ht="15" customHeight="1" thickBot="1" x14ac:dyDescent="0.3">
      <c r="A34" s="98">
        <v>15</v>
      </c>
      <c r="B34" s="32" t="s">
        <v>23</v>
      </c>
      <c r="C34" s="101" t="s">
        <v>62</v>
      </c>
      <c r="D34" s="164">
        <v>20</v>
      </c>
      <c r="E34" s="69"/>
      <c r="F34" s="70"/>
      <c r="G34" s="70"/>
      <c r="H34" s="70">
        <v>15</v>
      </c>
      <c r="I34" s="70"/>
      <c r="J34" s="70"/>
      <c r="K34" s="70"/>
      <c r="L34" s="70"/>
      <c r="M34" s="70"/>
      <c r="N34" s="70"/>
      <c r="O34" s="70"/>
      <c r="P34" s="70"/>
      <c r="Q34" s="78"/>
      <c r="R34" s="70">
        <f t="shared" si="0"/>
        <v>35</v>
      </c>
      <c r="S34" s="70">
        <f t="shared" si="1"/>
        <v>35</v>
      </c>
      <c r="T34" s="270" t="s">
        <v>32</v>
      </c>
      <c r="U34" s="278">
        <v>1.5</v>
      </c>
      <c r="V34" s="69"/>
      <c r="W34" s="70"/>
      <c r="X34" s="70"/>
      <c r="Y34" s="70"/>
      <c r="Z34" s="69"/>
      <c r="AA34" s="69"/>
      <c r="AB34" s="69"/>
      <c r="AC34" s="69"/>
      <c r="AD34" s="70"/>
      <c r="AE34" s="70"/>
      <c r="AF34" s="70"/>
      <c r="AG34" s="70"/>
      <c r="AH34" s="70"/>
      <c r="AI34" s="70"/>
      <c r="AJ34" s="70">
        <f t="shared" si="2"/>
        <v>0</v>
      </c>
      <c r="AK34" s="70">
        <f t="shared" si="3"/>
        <v>0</v>
      </c>
      <c r="AL34" s="270"/>
      <c r="AM34" s="287"/>
      <c r="AN34" s="150">
        <f t="shared" si="4"/>
        <v>35</v>
      </c>
      <c r="AO34" s="225">
        <f t="shared" si="5"/>
        <v>1.5</v>
      </c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</row>
    <row r="35" spans="1:53" s="37" customFormat="1" ht="36" customHeight="1" thickBot="1" x14ac:dyDescent="0.25">
      <c r="A35" s="457" t="s">
        <v>78</v>
      </c>
      <c r="B35" s="458"/>
      <c r="C35" s="458"/>
      <c r="D35" s="447">
        <f ca="1">SUM(D35:P35)</f>
        <v>0</v>
      </c>
      <c r="E35" s="448"/>
      <c r="F35" s="448"/>
      <c r="G35" s="448"/>
      <c r="H35" s="448"/>
      <c r="I35" s="448"/>
      <c r="J35" s="448"/>
      <c r="K35" s="448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8"/>
      <c r="AJ35" s="448"/>
      <c r="AK35" s="448"/>
      <c r="AL35" s="448"/>
      <c r="AM35" s="448"/>
      <c r="AN35" s="449"/>
      <c r="AO35" s="450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</row>
    <row r="36" spans="1:53" s="168" customFormat="1" ht="38.25" customHeight="1" thickTop="1" thickBot="1" x14ac:dyDescent="0.3">
      <c r="A36" s="250">
        <v>16</v>
      </c>
      <c r="B36" s="230" t="s">
        <v>23</v>
      </c>
      <c r="C36" s="251" t="s">
        <v>82</v>
      </c>
      <c r="D36" s="266"/>
      <c r="E36" s="253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>
        <f t="shared" si="0"/>
        <v>0</v>
      </c>
      <c r="S36" s="80">
        <f>SUM(D36:Q36)</f>
        <v>0</v>
      </c>
      <c r="T36" s="254"/>
      <c r="U36" s="255"/>
      <c r="V36" s="252"/>
      <c r="W36" s="80"/>
      <c r="X36" s="80"/>
      <c r="Y36" s="80"/>
      <c r="Z36" s="253"/>
      <c r="AA36" s="253"/>
      <c r="AB36" s="253"/>
      <c r="AC36" s="253"/>
      <c r="AD36" s="80"/>
      <c r="AE36" s="80"/>
      <c r="AF36" s="80"/>
      <c r="AG36" s="80"/>
      <c r="AH36" s="80">
        <v>96</v>
      </c>
      <c r="AI36" s="80"/>
      <c r="AJ36" s="80">
        <f>SUM(V36:AH36)</f>
        <v>96</v>
      </c>
      <c r="AK36" s="80">
        <f t="shared" si="3"/>
        <v>96</v>
      </c>
      <c r="AL36" s="283" t="s">
        <v>32</v>
      </c>
      <c r="AM36" s="289">
        <v>4</v>
      </c>
      <c r="AN36" s="226">
        <f>S36+AK36</f>
        <v>96</v>
      </c>
      <c r="AO36" s="227">
        <f>U36+AM36</f>
        <v>4</v>
      </c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</row>
    <row r="37" spans="1:53" s="38" customFormat="1" ht="36" customHeight="1" thickBot="1" x14ac:dyDescent="0.25">
      <c r="A37" s="457" t="s">
        <v>79</v>
      </c>
      <c r="B37" s="458"/>
      <c r="C37" s="458"/>
      <c r="D37" s="447">
        <f ca="1">SUM(D37:P37)</f>
        <v>0</v>
      </c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/>
      <c r="P37" s="448"/>
      <c r="Q37" s="448"/>
      <c r="R37" s="448"/>
      <c r="S37" s="448"/>
      <c r="T37" s="448"/>
      <c r="U37" s="448"/>
      <c r="V37" s="448"/>
      <c r="W37" s="448"/>
      <c r="X37" s="448"/>
      <c r="Y37" s="448"/>
      <c r="Z37" s="448"/>
      <c r="AA37" s="448"/>
      <c r="AB37" s="448"/>
      <c r="AC37" s="448"/>
      <c r="AD37" s="448"/>
      <c r="AE37" s="448"/>
      <c r="AF37" s="448"/>
      <c r="AG37" s="448"/>
      <c r="AH37" s="448"/>
      <c r="AI37" s="448"/>
      <c r="AJ37" s="448"/>
      <c r="AK37" s="448"/>
      <c r="AL37" s="448"/>
      <c r="AM37" s="448"/>
      <c r="AN37" s="449"/>
      <c r="AO37" s="450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</row>
    <row r="38" spans="1:53" customFormat="1" ht="39.75" customHeight="1" thickTop="1" x14ac:dyDescent="0.25">
      <c r="A38" s="256">
        <v>17</v>
      </c>
      <c r="B38" s="260" t="s">
        <v>23</v>
      </c>
      <c r="C38" s="263" t="s">
        <v>81</v>
      </c>
      <c r="D38" s="26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180">
        <f t="shared" si="0"/>
        <v>0</v>
      </c>
      <c r="S38" s="180">
        <f>SUM(D38:Q38)</f>
        <v>0</v>
      </c>
      <c r="T38" s="273"/>
      <c r="U38" s="280"/>
      <c r="V38" s="275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>
        <v>156</v>
      </c>
      <c r="AI38" s="180"/>
      <c r="AJ38" s="180">
        <f>SUM(V38:AH38)</f>
        <v>156</v>
      </c>
      <c r="AK38" s="180">
        <f t="shared" si="3"/>
        <v>156</v>
      </c>
      <c r="AL38" s="257" t="s">
        <v>32</v>
      </c>
      <c r="AM38" s="290">
        <v>6</v>
      </c>
      <c r="AN38" s="149">
        <f>S38+AK38</f>
        <v>156</v>
      </c>
      <c r="AO38" s="148">
        <f>U38+AM38</f>
        <v>6</v>
      </c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</row>
    <row r="39" spans="1:53" customFormat="1" ht="30" customHeight="1" x14ac:dyDescent="0.25">
      <c r="A39" s="171">
        <v>18</v>
      </c>
      <c r="B39" s="261" t="s">
        <v>23</v>
      </c>
      <c r="C39" s="264" t="s">
        <v>117</v>
      </c>
      <c r="D39" s="165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>
        <v>96</v>
      </c>
      <c r="Q39" s="139"/>
      <c r="R39" s="139">
        <f t="shared" si="0"/>
        <v>96</v>
      </c>
      <c r="S39" s="139">
        <f t="shared" ref="S39:S40" si="6">SUM(D39:Q39)</f>
        <v>96</v>
      </c>
      <c r="T39" s="172" t="s">
        <v>32</v>
      </c>
      <c r="U39" s="281">
        <v>4</v>
      </c>
      <c r="V39" s="151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>
        <f t="shared" ref="AJ39:AJ40" si="7">SUM(V39:AH39)</f>
        <v>0</v>
      </c>
      <c r="AK39" s="139">
        <f t="shared" si="3"/>
        <v>0</v>
      </c>
      <c r="AL39" s="172"/>
      <c r="AM39" s="291"/>
      <c r="AN39" s="166">
        <f>AK39+S39</f>
        <v>96</v>
      </c>
      <c r="AO39" s="217">
        <f t="shared" ref="AO39:AO40" si="8">U39+AM39</f>
        <v>4</v>
      </c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</row>
    <row r="40" spans="1:53" customFormat="1" ht="30" customHeight="1" thickBot="1" x14ac:dyDescent="0.3">
      <c r="A40" s="247">
        <v>19</v>
      </c>
      <c r="B40" s="262" t="s">
        <v>23</v>
      </c>
      <c r="C40" s="265" t="s">
        <v>118</v>
      </c>
      <c r="D40" s="205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>
        <v>30</v>
      </c>
      <c r="Q40" s="202"/>
      <c r="R40" s="143">
        <f t="shared" si="0"/>
        <v>30</v>
      </c>
      <c r="S40" s="143">
        <f t="shared" si="6"/>
        <v>30</v>
      </c>
      <c r="T40" s="274" t="s">
        <v>32</v>
      </c>
      <c r="U40" s="282">
        <v>1</v>
      </c>
      <c r="V40" s="276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>
        <f t="shared" si="7"/>
        <v>0</v>
      </c>
      <c r="AK40" s="143">
        <f t="shared" si="3"/>
        <v>0</v>
      </c>
      <c r="AL40" s="248"/>
      <c r="AM40" s="292"/>
      <c r="AN40" s="249">
        <f>AK40+S40</f>
        <v>30</v>
      </c>
      <c r="AO40" s="293">
        <f t="shared" si="8"/>
        <v>1</v>
      </c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</row>
    <row r="41" spans="1:53" ht="15" customHeight="1" thickTop="1" thickBot="1" x14ac:dyDescent="0.3">
      <c r="A41" s="454" t="s">
        <v>46</v>
      </c>
      <c r="B41" s="455"/>
      <c r="C41" s="456"/>
      <c r="D41" s="268">
        <f>SUM(D22:D34)</f>
        <v>199</v>
      </c>
      <c r="E41" s="258">
        <f t="shared" ref="E41:Q41" si="9">SUM(E18:E38)</f>
        <v>0</v>
      </c>
      <c r="F41" s="258">
        <f t="shared" si="9"/>
        <v>25</v>
      </c>
      <c r="G41" s="258">
        <f t="shared" si="9"/>
        <v>30</v>
      </c>
      <c r="H41" s="258">
        <f t="shared" si="9"/>
        <v>120</v>
      </c>
      <c r="I41" s="258">
        <f t="shared" si="9"/>
        <v>15</v>
      </c>
      <c r="J41" s="258">
        <f t="shared" si="9"/>
        <v>105</v>
      </c>
      <c r="K41" s="258">
        <f t="shared" si="9"/>
        <v>0</v>
      </c>
      <c r="L41" s="258">
        <f t="shared" si="9"/>
        <v>0</v>
      </c>
      <c r="M41" s="258">
        <f t="shared" si="9"/>
        <v>30</v>
      </c>
      <c r="N41" s="258">
        <f t="shared" si="9"/>
        <v>0</v>
      </c>
      <c r="O41" s="258">
        <f t="shared" si="9"/>
        <v>0</v>
      </c>
      <c r="P41" s="258">
        <f>SUM(P18:P40)</f>
        <v>126</v>
      </c>
      <c r="Q41" s="258">
        <f t="shared" si="9"/>
        <v>0</v>
      </c>
      <c r="R41" s="258">
        <f>SUM(R18:R40)</f>
        <v>650</v>
      </c>
      <c r="S41" s="258">
        <f>SUM(S18:S40)</f>
        <v>650</v>
      </c>
      <c r="T41" s="258"/>
      <c r="U41" s="259">
        <f>SUM(U18:U40)</f>
        <v>30</v>
      </c>
      <c r="V41" s="258">
        <f t="shared" ref="V41:AI41" si="10">SUM(V18:V38)</f>
        <v>170</v>
      </c>
      <c r="W41" s="258">
        <f t="shared" si="10"/>
        <v>0</v>
      </c>
      <c r="X41" s="258">
        <f t="shared" si="10"/>
        <v>10</v>
      </c>
      <c r="Y41" s="258">
        <f t="shared" si="10"/>
        <v>30</v>
      </c>
      <c r="Z41" s="258">
        <f t="shared" si="10"/>
        <v>65</v>
      </c>
      <c r="AA41" s="258">
        <f t="shared" si="10"/>
        <v>0</v>
      </c>
      <c r="AB41" s="258">
        <f t="shared" si="10"/>
        <v>105</v>
      </c>
      <c r="AC41" s="258">
        <f t="shared" si="10"/>
        <v>0</v>
      </c>
      <c r="AD41" s="258">
        <f t="shared" si="10"/>
        <v>0</v>
      </c>
      <c r="AE41" s="258">
        <f t="shared" si="10"/>
        <v>30</v>
      </c>
      <c r="AF41" s="258">
        <f t="shared" si="10"/>
        <v>0</v>
      </c>
      <c r="AG41" s="258">
        <f t="shared" si="10"/>
        <v>0</v>
      </c>
      <c r="AH41" s="258">
        <f t="shared" si="10"/>
        <v>252</v>
      </c>
      <c r="AI41" s="258">
        <f t="shared" si="10"/>
        <v>0</v>
      </c>
      <c r="AJ41" s="258">
        <f>SUM(AJ18:AJ38)</f>
        <v>662</v>
      </c>
      <c r="AK41" s="258">
        <f>SUM(AK18:AK40)</f>
        <v>662</v>
      </c>
      <c r="AL41" s="284"/>
      <c r="AM41" s="289">
        <f>SUM(AM18:AM40)</f>
        <v>30</v>
      </c>
      <c r="AN41" s="294">
        <f>SUM(AN19:AN20)+SUM(AN22:AN34)+AN36+AN38+AN39+AN40</f>
        <v>1312</v>
      </c>
      <c r="AO41" s="227">
        <f>SUM(U41,AM41)</f>
        <v>60</v>
      </c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</row>
    <row r="42" spans="1:53" x14ac:dyDescent="0.2">
      <c r="A42" s="11"/>
      <c r="B42" s="11"/>
      <c r="C42" s="12" t="s">
        <v>113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3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3"/>
      <c r="AN42" s="11"/>
      <c r="AO42" s="11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</row>
    <row r="43" spans="1:53" x14ac:dyDescent="0.2">
      <c r="A43" s="11"/>
      <c r="B43" s="11"/>
      <c r="C43" s="12" t="s">
        <v>47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3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3"/>
      <c r="AN43" s="11"/>
      <c r="AO43" s="11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</row>
    <row r="44" spans="1:53" x14ac:dyDescent="0.2"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</row>
    <row r="45" spans="1:53" x14ac:dyDescent="0.2"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</row>
    <row r="46" spans="1:53" x14ac:dyDescent="0.2"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</row>
    <row r="47" spans="1:53" x14ac:dyDescent="0.2">
      <c r="C47" s="40"/>
      <c r="O47" s="41" t="s">
        <v>87</v>
      </c>
      <c r="AF47" s="403" t="s">
        <v>114</v>
      </c>
      <c r="AG47" s="403"/>
      <c r="AH47" s="403"/>
      <c r="AI47" s="403"/>
      <c r="AJ47" s="403"/>
      <c r="AK47" s="403"/>
      <c r="AL47" s="403"/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</row>
    <row r="48" spans="1:53" x14ac:dyDescent="0.2">
      <c r="C48" s="8" t="s">
        <v>48</v>
      </c>
      <c r="M48" s="9"/>
      <c r="O48" s="443" t="s">
        <v>49</v>
      </c>
      <c r="P48" s="443"/>
      <c r="Q48" s="443"/>
      <c r="R48" s="443"/>
      <c r="S48" s="443"/>
      <c r="T48" s="443"/>
      <c r="U48" s="443"/>
      <c r="AF48" s="443" t="s">
        <v>50</v>
      </c>
      <c r="AG48" s="443"/>
      <c r="AH48" s="443"/>
      <c r="AI48" s="443"/>
      <c r="AJ48" s="443"/>
      <c r="AK48" s="443"/>
      <c r="AL48" s="443"/>
      <c r="AP48" s="244"/>
      <c r="AQ48" s="244"/>
      <c r="AR48" s="244"/>
      <c r="AS48" s="244"/>
      <c r="AT48" s="244"/>
      <c r="AU48" s="244"/>
      <c r="AV48" s="244"/>
      <c r="AW48" s="244"/>
      <c r="AX48" s="244"/>
      <c r="AY48" s="244"/>
      <c r="AZ48" s="244"/>
      <c r="BA48" s="244"/>
    </row>
    <row r="49" spans="8:53" x14ac:dyDescent="0.2"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/>
      <c r="BA49" s="244"/>
    </row>
    <row r="50" spans="8:53" x14ac:dyDescent="0.2"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</row>
    <row r="55" spans="8:53" x14ac:dyDescent="0.2">
      <c r="H55" s="382"/>
    </row>
    <row r="56" spans="8:53" x14ac:dyDescent="0.2">
      <c r="H56" s="382"/>
    </row>
  </sheetData>
  <sheetProtection selectLockedCells="1" selectUnlockedCells="1"/>
  <mergeCells count="22">
    <mergeCell ref="A41:C41"/>
    <mergeCell ref="A21:C21"/>
    <mergeCell ref="A37:C37"/>
    <mergeCell ref="D37:AO37"/>
    <mergeCell ref="A35:C35"/>
    <mergeCell ref="AF47:AL47"/>
    <mergeCell ref="O48:U48"/>
    <mergeCell ref="AF48:AL48"/>
    <mergeCell ref="D18:AO18"/>
    <mergeCell ref="N8:T8"/>
    <mergeCell ref="D35:AO35"/>
    <mergeCell ref="D21:AO21"/>
    <mergeCell ref="V16:AM16"/>
    <mergeCell ref="A18:C18"/>
    <mergeCell ref="AN16:AN17"/>
    <mergeCell ref="D16:U16"/>
    <mergeCell ref="AO16:AO17"/>
    <mergeCell ref="AJ2:AN2"/>
    <mergeCell ref="AJ4:AN4"/>
    <mergeCell ref="A6:AO6"/>
    <mergeCell ref="A16:A17"/>
    <mergeCell ref="C16:C17"/>
  </mergeCells>
  <dataValidations disablePrompts="1" count="1">
    <dataValidation type="list" allowBlank="1" showErrorMessage="1" sqref="B22:B34 B36 B19:B20 B38:B40" xr:uid="{00000000-0002-0000-0200-000000000000}">
      <formula1>RodzajeZajec</formula1>
      <formula2>0</formula2>
    </dataValidation>
  </dataValidations>
  <pageMargins left="0.7" right="0.7" top="0.75" bottom="0.75" header="0.51180555555555551" footer="0.51180555555555551"/>
  <pageSetup paperSize="9" scale="2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R57"/>
  <sheetViews>
    <sheetView topLeftCell="A28" zoomScale="73" zoomScaleNormal="73" workbookViewId="0">
      <selection activeCell="O9" sqref="A1:XFD1048576"/>
    </sheetView>
  </sheetViews>
  <sheetFormatPr defaultColWidth="11.42578125" defaultRowHeight="12.75" x14ac:dyDescent="0.2"/>
  <cols>
    <col min="1" max="1" width="4.28515625" style="11" customWidth="1"/>
    <col min="2" max="2" width="13.28515625" style="11" customWidth="1"/>
    <col min="3" max="3" width="36.42578125" style="11" customWidth="1"/>
    <col min="4" max="20" width="6.7109375" style="11" customWidth="1"/>
    <col min="21" max="21" width="7.42578125" style="13" customWidth="1"/>
    <col min="22" max="38" width="6.7109375" style="11" customWidth="1"/>
    <col min="39" max="39" width="7.5703125" style="13" customWidth="1"/>
    <col min="40" max="40" width="7.7109375" style="395" customWidth="1"/>
    <col min="41" max="41" width="7.42578125" style="11" customWidth="1"/>
    <col min="42" max="42" width="11.42578125" style="11" customWidth="1"/>
    <col min="43" max="16384" width="11.42578125" style="11"/>
  </cols>
  <sheetData>
    <row r="2" spans="1:41" x14ac:dyDescent="0.2">
      <c r="AJ2" s="424"/>
      <c r="AK2" s="424"/>
      <c r="AL2" s="424"/>
      <c r="AM2" s="424"/>
      <c r="AN2" s="424"/>
    </row>
    <row r="4" spans="1:41" x14ac:dyDescent="0.2">
      <c r="AJ4" s="424"/>
      <c r="AK4" s="424"/>
      <c r="AL4" s="424"/>
      <c r="AM4" s="424"/>
      <c r="AN4" s="424"/>
    </row>
    <row r="6" spans="1:41" s="14" customFormat="1" ht="20.100000000000001" customHeight="1" x14ac:dyDescent="0.2">
      <c r="A6" s="425" t="s">
        <v>102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</row>
    <row r="7" spans="1:41" s="14" customFormat="1" ht="20.100000000000001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2">
      <c r="O8" s="431" t="s">
        <v>138</v>
      </c>
      <c r="P8" s="431"/>
      <c r="Q8" s="431"/>
      <c r="R8" s="431"/>
      <c r="S8" s="431"/>
      <c r="T8" s="431"/>
      <c r="U8" s="431"/>
    </row>
    <row r="9" spans="1:41" s="16" customFormat="1" ht="15" customHeight="1" x14ac:dyDescent="0.25">
      <c r="A9" s="16" t="s">
        <v>100</v>
      </c>
      <c r="O9" s="5" t="s">
        <v>140</v>
      </c>
      <c r="U9" s="17"/>
      <c r="AM9" s="17"/>
      <c r="AN9" s="22"/>
    </row>
    <row r="10" spans="1:41" s="16" customFormat="1" ht="15" customHeight="1" x14ac:dyDescent="0.25">
      <c r="A10" s="16" t="s">
        <v>142</v>
      </c>
      <c r="U10" s="17"/>
      <c r="AM10" s="17"/>
      <c r="AN10" s="22"/>
    </row>
    <row r="11" spans="1:41" s="16" customFormat="1" ht="15" customHeight="1" x14ac:dyDescent="0.25">
      <c r="A11" s="16" t="s">
        <v>133</v>
      </c>
      <c r="U11" s="17"/>
      <c r="AM11" s="17"/>
      <c r="AN11" s="22"/>
    </row>
    <row r="12" spans="1:41" s="16" customFormat="1" ht="15" customHeight="1" x14ac:dyDescent="0.25">
      <c r="A12" s="16" t="s">
        <v>98</v>
      </c>
      <c r="U12" s="17"/>
      <c r="AM12" s="17"/>
      <c r="AN12" s="22"/>
    </row>
    <row r="13" spans="1:41" ht="15" customHeight="1" x14ac:dyDescent="0.25">
      <c r="A13" s="16" t="s">
        <v>115</v>
      </c>
    </row>
    <row r="15" spans="1:41" ht="13.5" thickBot="1" x14ac:dyDescent="0.25"/>
    <row r="16" spans="1:41" ht="13.5" customHeight="1" thickBot="1" x14ac:dyDescent="0.25">
      <c r="A16" s="427" t="s">
        <v>0</v>
      </c>
      <c r="B16" s="10"/>
      <c r="C16" s="429" t="s">
        <v>1</v>
      </c>
      <c r="D16" s="436" t="s">
        <v>2</v>
      </c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 t="s">
        <v>3</v>
      </c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36"/>
      <c r="AL16" s="436"/>
      <c r="AM16" s="436"/>
      <c r="AN16" s="459" t="s">
        <v>4</v>
      </c>
      <c r="AO16" s="434" t="s">
        <v>5</v>
      </c>
    </row>
    <row r="17" spans="1:70" ht="264" thickBot="1" x14ac:dyDescent="0.25">
      <c r="A17" s="428"/>
      <c r="B17" s="34" t="s">
        <v>6</v>
      </c>
      <c r="C17" s="430"/>
      <c r="D17" s="44" t="s">
        <v>7</v>
      </c>
      <c r="E17" s="45" t="s">
        <v>8</v>
      </c>
      <c r="F17" s="46" t="s">
        <v>9</v>
      </c>
      <c r="G17" s="46" t="s">
        <v>10</v>
      </c>
      <c r="H17" s="46" t="s">
        <v>11</v>
      </c>
      <c r="I17" s="46" t="s">
        <v>12</v>
      </c>
      <c r="J17" s="46" t="s">
        <v>13</v>
      </c>
      <c r="K17" s="46" t="s">
        <v>90</v>
      </c>
      <c r="L17" s="46" t="s">
        <v>95</v>
      </c>
      <c r="M17" s="46" t="s">
        <v>14</v>
      </c>
      <c r="N17" s="46" t="s">
        <v>15</v>
      </c>
      <c r="O17" s="46" t="s">
        <v>16</v>
      </c>
      <c r="P17" s="46" t="s">
        <v>17</v>
      </c>
      <c r="Q17" s="46" t="s">
        <v>18</v>
      </c>
      <c r="R17" s="46" t="s">
        <v>19</v>
      </c>
      <c r="S17" s="46" t="s">
        <v>20</v>
      </c>
      <c r="T17" s="46" t="s">
        <v>21</v>
      </c>
      <c r="U17" s="47" t="s">
        <v>22</v>
      </c>
      <c r="V17" s="44" t="s">
        <v>7</v>
      </c>
      <c r="W17" s="46" t="s">
        <v>8</v>
      </c>
      <c r="X17" s="46" t="s">
        <v>9</v>
      </c>
      <c r="Y17" s="46" t="s">
        <v>10</v>
      </c>
      <c r="Z17" s="45" t="s">
        <v>11</v>
      </c>
      <c r="AA17" s="45" t="s">
        <v>12</v>
      </c>
      <c r="AB17" s="45" t="s">
        <v>13</v>
      </c>
      <c r="AC17" s="46" t="s">
        <v>92</v>
      </c>
      <c r="AD17" s="46" t="s">
        <v>93</v>
      </c>
      <c r="AE17" s="46" t="s">
        <v>14</v>
      </c>
      <c r="AF17" s="46" t="s">
        <v>15</v>
      </c>
      <c r="AG17" s="46" t="s">
        <v>16</v>
      </c>
      <c r="AH17" s="46" t="s">
        <v>17</v>
      </c>
      <c r="AI17" s="46" t="s">
        <v>18</v>
      </c>
      <c r="AJ17" s="46" t="s">
        <v>19</v>
      </c>
      <c r="AK17" s="46" t="s">
        <v>20</v>
      </c>
      <c r="AL17" s="46" t="s">
        <v>21</v>
      </c>
      <c r="AM17" s="47" t="s">
        <v>22</v>
      </c>
      <c r="AN17" s="460"/>
      <c r="AO17" s="435"/>
    </row>
    <row r="18" spans="1:70" ht="27.75" customHeight="1" thickBot="1" x14ac:dyDescent="0.25">
      <c r="A18" s="400" t="s">
        <v>105</v>
      </c>
      <c r="B18" s="401"/>
      <c r="C18" s="40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2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412"/>
      <c r="AK18" s="412"/>
      <c r="AL18" s="412"/>
      <c r="AM18" s="422"/>
      <c r="AN18" s="422"/>
      <c r="AO18" s="423"/>
    </row>
    <row r="19" spans="1:70" ht="16.5" thickTop="1" thickBot="1" x14ac:dyDescent="0.3">
      <c r="A19" s="297" t="s">
        <v>119</v>
      </c>
      <c r="B19" s="298" t="s">
        <v>23</v>
      </c>
      <c r="C19" s="486" t="s">
        <v>74</v>
      </c>
      <c r="D19" s="295">
        <v>30</v>
      </c>
      <c r="E19" s="295"/>
      <c r="F19" s="295">
        <v>15</v>
      </c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>
        <f>SUM(D19:P19)</f>
        <v>45</v>
      </c>
      <c r="S19" s="295">
        <f>SUM(D19:P19)</f>
        <v>45</v>
      </c>
      <c r="T19" s="303" t="s">
        <v>85</v>
      </c>
      <c r="U19" s="314">
        <v>3</v>
      </c>
      <c r="V19" s="310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303"/>
      <c r="AM19" s="325"/>
      <c r="AN19" s="333">
        <f>S19+AK19</f>
        <v>45</v>
      </c>
      <c r="AO19" s="334">
        <f>AM19+U19</f>
        <v>3</v>
      </c>
    </row>
    <row r="20" spans="1:70" s="25" customFormat="1" ht="24" customHeight="1" thickBot="1" x14ac:dyDescent="0.25">
      <c r="A20" s="438" t="s">
        <v>77</v>
      </c>
      <c r="B20" s="439"/>
      <c r="C20" s="440"/>
      <c r="D20" s="462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3"/>
      <c r="V20" s="462"/>
      <c r="W20" s="462"/>
      <c r="X20" s="462"/>
      <c r="Y20" s="462"/>
      <c r="Z20" s="462"/>
      <c r="AA20" s="462"/>
      <c r="AB20" s="462"/>
      <c r="AC20" s="462"/>
      <c r="AD20" s="462"/>
      <c r="AE20" s="462"/>
      <c r="AF20" s="462"/>
      <c r="AG20" s="462"/>
      <c r="AH20" s="462"/>
      <c r="AI20" s="462"/>
      <c r="AJ20" s="462"/>
      <c r="AK20" s="462"/>
      <c r="AL20" s="462"/>
      <c r="AM20" s="463"/>
      <c r="AN20" s="463"/>
      <c r="AO20" s="464"/>
    </row>
    <row r="21" spans="1:70" ht="15.75" thickTop="1" x14ac:dyDescent="0.25">
      <c r="A21" s="96">
        <v>2</v>
      </c>
      <c r="B21" s="29" t="s">
        <v>23</v>
      </c>
      <c r="C21" s="99" t="s">
        <v>51</v>
      </c>
      <c r="D21" s="48">
        <v>32</v>
      </c>
      <c r="E21" s="49"/>
      <c r="F21" s="50">
        <v>25</v>
      </c>
      <c r="G21" s="50"/>
      <c r="H21" s="50">
        <v>70</v>
      </c>
      <c r="I21" s="50"/>
      <c r="J21" s="50"/>
      <c r="K21" s="50"/>
      <c r="L21" s="50"/>
      <c r="M21" s="50"/>
      <c r="N21" s="50"/>
      <c r="O21" s="50"/>
      <c r="P21" s="50"/>
      <c r="Q21" s="50"/>
      <c r="R21" s="50">
        <f t="shared" ref="R21:R36" si="0">SUM(D21:P21)</f>
        <v>127</v>
      </c>
      <c r="S21" s="50">
        <f t="shared" ref="S21:S36" si="1">SUM(D21:Q21)</f>
        <v>127</v>
      </c>
      <c r="T21" s="271" t="s">
        <v>32</v>
      </c>
      <c r="U21" s="277">
        <v>5</v>
      </c>
      <c r="V21" s="49">
        <v>32</v>
      </c>
      <c r="W21" s="50"/>
      <c r="X21" s="50">
        <v>20</v>
      </c>
      <c r="Y21" s="50"/>
      <c r="Z21" s="49">
        <v>70</v>
      </c>
      <c r="AA21" s="49"/>
      <c r="AB21" s="49"/>
      <c r="AC21" s="49"/>
      <c r="AD21" s="50"/>
      <c r="AE21" s="50"/>
      <c r="AF21" s="50"/>
      <c r="AG21" s="50"/>
      <c r="AH21" s="50"/>
      <c r="AI21" s="50"/>
      <c r="AJ21" s="50">
        <f>SUM(V21:AH21)</f>
        <v>122</v>
      </c>
      <c r="AK21" s="50">
        <f>SUM(V21:AI21)</f>
        <v>122</v>
      </c>
      <c r="AL21" s="271" t="s">
        <v>85</v>
      </c>
      <c r="AM21" s="286">
        <v>5.5</v>
      </c>
      <c r="AN21" s="149">
        <f>S21+AK21</f>
        <v>249</v>
      </c>
      <c r="AO21" s="148">
        <f>U21+AM21</f>
        <v>10.5</v>
      </c>
    </row>
    <row r="22" spans="1:70" ht="15" x14ac:dyDescent="0.25">
      <c r="A22" s="97">
        <v>3</v>
      </c>
      <c r="B22" s="19" t="s">
        <v>23</v>
      </c>
      <c r="C22" s="100" t="s">
        <v>52</v>
      </c>
      <c r="D22" s="57">
        <v>25</v>
      </c>
      <c r="E22" s="58"/>
      <c r="F22" s="59"/>
      <c r="G22" s="59"/>
      <c r="H22" s="59"/>
      <c r="I22" s="59"/>
      <c r="J22" s="59">
        <v>45</v>
      </c>
      <c r="K22" s="59"/>
      <c r="L22" s="59"/>
      <c r="M22" s="59"/>
      <c r="N22" s="59"/>
      <c r="O22" s="59"/>
      <c r="P22" s="59"/>
      <c r="Q22" s="59"/>
      <c r="R22" s="59">
        <f t="shared" si="0"/>
        <v>70</v>
      </c>
      <c r="S22" s="59">
        <f t="shared" si="1"/>
        <v>70</v>
      </c>
      <c r="T22" s="272" t="s">
        <v>32</v>
      </c>
      <c r="U22" s="279">
        <v>3</v>
      </c>
      <c r="V22" s="58">
        <v>25</v>
      </c>
      <c r="W22" s="59"/>
      <c r="X22" s="59"/>
      <c r="Y22" s="59"/>
      <c r="Z22" s="58"/>
      <c r="AA22" s="58"/>
      <c r="AB22" s="58">
        <v>60</v>
      </c>
      <c r="AC22" s="58"/>
      <c r="AD22" s="59"/>
      <c r="AE22" s="59"/>
      <c r="AF22" s="59"/>
      <c r="AG22" s="59"/>
      <c r="AH22" s="59"/>
      <c r="AI22" s="59"/>
      <c r="AJ22" s="59">
        <f>SUM(V22:AH22)</f>
        <v>85</v>
      </c>
      <c r="AK22" s="59">
        <f>SUM(V22:AI22)</f>
        <v>85</v>
      </c>
      <c r="AL22" s="272" t="s">
        <v>85</v>
      </c>
      <c r="AM22" s="288">
        <v>3</v>
      </c>
      <c r="AN22" s="166">
        <f t="shared" ref="AN22:AN33" si="2">S22+AK22</f>
        <v>155</v>
      </c>
      <c r="AO22" s="217">
        <f t="shared" ref="AO22:AO45" si="3">U22+AM22</f>
        <v>6</v>
      </c>
    </row>
    <row r="23" spans="1:70" ht="15" x14ac:dyDescent="0.25">
      <c r="A23" s="96">
        <v>4</v>
      </c>
      <c r="B23" s="19" t="s">
        <v>23</v>
      </c>
      <c r="C23" s="100" t="s">
        <v>64</v>
      </c>
      <c r="D23" s="57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272"/>
      <c r="U23" s="279"/>
      <c r="V23" s="58">
        <v>25</v>
      </c>
      <c r="W23" s="59"/>
      <c r="X23" s="59"/>
      <c r="Y23" s="59"/>
      <c r="Z23" s="58">
        <v>15</v>
      </c>
      <c r="AA23" s="58"/>
      <c r="AB23" s="58">
        <v>15</v>
      </c>
      <c r="AC23" s="58"/>
      <c r="AD23" s="59"/>
      <c r="AE23" s="59"/>
      <c r="AF23" s="59"/>
      <c r="AG23" s="59"/>
      <c r="AH23" s="59"/>
      <c r="AI23" s="59"/>
      <c r="AJ23" s="59">
        <f>SUM(V23:AH23)</f>
        <v>55</v>
      </c>
      <c r="AK23" s="59">
        <f>SUM(V23:AI23)</f>
        <v>55</v>
      </c>
      <c r="AL23" s="272" t="s">
        <v>32</v>
      </c>
      <c r="AM23" s="288">
        <v>3.5</v>
      </c>
      <c r="AN23" s="166">
        <f t="shared" si="2"/>
        <v>55</v>
      </c>
      <c r="AO23" s="217">
        <f t="shared" si="3"/>
        <v>3.5</v>
      </c>
    </row>
    <row r="24" spans="1:70" ht="15" x14ac:dyDescent="0.25">
      <c r="A24" s="97">
        <v>5</v>
      </c>
      <c r="B24" s="19" t="s">
        <v>23</v>
      </c>
      <c r="C24" s="100" t="s">
        <v>65</v>
      </c>
      <c r="D24" s="57">
        <v>25</v>
      </c>
      <c r="E24" s="58"/>
      <c r="F24" s="59"/>
      <c r="G24" s="59"/>
      <c r="H24" s="59"/>
      <c r="I24" s="59"/>
      <c r="J24" s="59">
        <v>45</v>
      </c>
      <c r="K24" s="59"/>
      <c r="L24" s="59"/>
      <c r="M24" s="59"/>
      <c r="N24" s="59"/>
      <c r="O24" s="59"/>
      <c r="P24" s="59"/>
      <c r="Q24" s="59"/>
      <c r="R24" s="59">
        <f t="shared" si="0"/>
        <v>70</v>
      </c>
      <c r="S24" s="59">
        <f t="shared" si="1"/>
        <v>70</v>
      </c>
      <c r="T24" s="272" t="s">
        <v>85</v>
      </c>
      <c r="U24" s="279">
        <v>3</v>
      </c>
      <c r="V24" s="58"/>
      <c r="W24" s="59"/>
      <c r="X24" s="59"/>
      <c r="Y24" s="59"/>
      <c r="Z24" s="58"/>
      <c r="AA24" s="58"/>
      <c r="AB24" s="58"/>
      <c r="AC24" s="58"/>
      <c r="AD24" s="59"/>
      <c r="AE24" s="59"/>
      <c r="AF24" s="59"/>
      <c r="AG24" s="59"/>
      <c r="AH24" s="59"/>
      <c r="AI24" s="59"/>
      <c r="AJ24" s="59"/>
      <c r="AK24" s="59"/>
      <c r="AL24" s="272"/>
      <c r="AM24" s="288"/>
      <c r="AN24" s="166">
        <f t="shared" si="2"/>
        <v>70</v>
      </c>
      <c r="AO24" s="217">
        <f t="shared" si="3"/>
        <v>3</v>
      </c>
    </row>
    <row r="25" spans="1:70" ht="15" x14ac:dyDescent="0.25">
      <c r="A25" s="96">
        <v>6</v>
      </c>
      <c r="B25" s="19" t="s">
        <v>23</v>
      </c>
      <c r="C25" s="100" t="s">
        <v>66</v>
      </c>
      <c r="D25" s="57">
        <v>10</v>
      </c>
      <c r="E25" s="58"/>
      <c r="F25" s="59"/>
      <c r="G25" s="59"/>
      <c r="H25" s="59"/>
      <c r="I25" s="59"/>
      <c r="J25" s="59">
        <v>10</v>
      </c>
      <c r="K25" s="59"/>
      <c r="L25" s="59"/>
      <c r="M25" s="59"/>
      <c r="N25" s="59"/>
      <c r="O25" s="59"/>
      <c r="P25" s="59"/>
      <c r="Q25" s="59"/>
      <c r="R25" s="59">
        <f t="shared" si="0"/>
        <v>20</v>
      </c>
      <c r="S25" s="59">
        <f t="shared" si="1"/>
        <v>20</v>
      </c>
      <c r="T25" s="272" t="s">
        <v>32</v>
      </c>
      <c r="U25" s="279">
        <v>1</v>
      </c>
      <c r="V25" s="58"/>
      <c r="W25" s="59"/>
      <c r="X25" s="59"/>
      <c r="Y25" s="59"/>
      <c r="Z25" s="58"/>
      <c r="AA25" s="58"/>
      <c r="AB25" s="58"/>
      <c r="AC25" s="58"/>
      <c r="AD25" s="59"/>
      <c r="AE25" s="59"/>
      <c r="AF25" s="59"/>
      <c r="AG25" s="59"/>
      <c r="AH25" s="59"/>
      <c r="AI25" s="59"/>
      <c r="AJ25" s="59"/>
      <c r="AK25" s="59"/>
      <c r="AL25" s="272"/>
      <c r="AM25" s="288"/>
      <c r="AN25" s="166">
        <f t="shared" si="2"/>
        <v>20</v>
      </c>
      <c r="AO25" s="217">
        <f t="shared" si="3"/>
        <v>1</v>
      </c>
    </row>
    <row r="26" spans="1:70" ht="15" x14ac:dyDescent="0.25">
      <c r="A26" s="97">
        <v>7</v>
      </c>
      <c r="B26" s="19" t="s">
        <v>23</v>
      </c>
      <c r="C26" s="100" t="s">
        <v>67</v>
      </c>
      <c r="D26" s="57">
        <v>20</v>
      </c>
      <c r="E26" s="58"/>
      <c r="F26" s="59"/>
      <c r="G26" s="59"/>
      <c r="H26" s="59">
        <v>5</v>
      </c>
      <c r="I26" s="59"/>
      <c r="J26" s="59">
        <v>15</v>
      </c>
      <c r="K26" s="59"/>
      <c r="L26" s="59"/>
      <c r="M26" s="59"/>
      <c r="N26" s="59"/>
      <c r="O26" s="59"/>
      <c r="P26" s="59"/>
      <c r="Q26" s="59"/>
      <c r="R26" s="59">
        <f t="shared" si="0"/>
        <v>40</v>
      </c>
      <c r="S26" s="59">
        <f t="shared" si="1"/>
        <v>40</v>
      </c>
      <c r="T26" s="272" t="s">
        <v>32</v>
      </c>
      <c r="U26" s="279">
        <v>2</v>
      </c>
      <c r="V26" s="58"/>
      <c r="W26" s="59"/>
      <c r="X26" s="59"/>
      <c r="Y26" s="59"/>
      <c r="Z26" s="58"/>
      <c r="AA26" s="58"/>
      <c r="AB26" s="58"/>
      <c r="AC26" s="58"/>
      <c r="AD26" s="59"/>
      <c r="AE26" s="59"/>
      <c r="AF26" s="59"/>
      <c r="AG26" s="59"/>
      <c r="AH26" s="59"/>
      <c r="AI26" s="59"/>
      <c r="AJ26" s="59"/>
      <c r="AK26" s="59"/>
      <c r="AL26" s="272"/>
      <c r="AM26" s="288"/>
      <c r="AN26" s="166">
        <f t="shared" si="2"/>
        <v>40</v>
      </c>
      <c r="AO26" s="217">
        <f t="shared" si="3"/>
        <v>2</v>
      </c>
    </row>
    <row r="27" spans="1:70" ht="15" x14ac:dyDescent="0.25">
      <c r="A27" s="96">
        <v>8</v>
      </c>
      <c r="B27" s="19" t="s">
        <v>23</v>
      </c>
      <c r="C27" s="100" t="s">
        <v>68</v>
      </c>
      <c r="D27" s="57">
        <v>30</v>
      </c>
      <c r="E27" s="58"/>
      <c r="F27" s="59"/>
      <c r="G27" s="59"/>
      <c r="H27" s="59">
        <v>10</v>
      </c>
      <c r="I27" s="59"/>
      <c r="J27" s="59">
        <v>35</v>
      </c>
      <c r="K27" s="59"/>
      <c r="L27" s="59"/>
      <c r="M27" s="59"/>
      <c r="N27" s="59"/>
      <c r="O27" s="59"/>
      <c r="P27" s="59"/>
      <c r="Q27" s="59"/>
      <c r="R27" s="59">
        <f t="shared" si="0"/>
        <v>75</v>
      </c>
      <c r="S27" s="59">
        <f t="shared" si="1"/>
        <v>75</v>
      </c>
      <c r="T27" s="272" t="s">
        <v>85</v>
      </c>
      <c r="U27" s="279">
        <v>3.5</v>
      </c>
      <c r="V27" s="58"/>
      <c r="W27" s="59"/>
      <c r="X27" s="59"/>
      <c r="Y27" s="59"/>
      <c r="Z27" s="58"/>
      <c r="AA27" s="58"/>
      <c r="AB27" s="58"/>
      <c r="AC27" s="58"/>
      <c r="AD27" s="59"/>
      <c r="AE27" s="59"/>
      <c r="AF27" s="59"/>
      <c r="AG27" s="59"/>
      <c r="AH27" s="59"/>
      <c r="AI27" s="59"/>
      <c r="AJ27" s="59"/>
      <c r="AK27" s="59"/>
      <c r="AL27" s="272"/>
      <c r="AM27" s="288"/>
      <c r="AN27" s="166">
        <f t="shared" si="2"/>
        <v>75</v>
      </c>
      <c r="AO27" s="217">
        <f t="shared" si="3"/>
        <v>3.5</v>
      </c>
    </row>
    <row r="28" spans="1:70" s="173" customFormat="1" ht="28.5" x14ac:dyDescent="0.25">
      <c r="A28" s="97">
        <v>9</v>
      </c>
      <c r="B28" s="126" t="s">
        <v>23</v>
      </c>
      <c r="C28" s="182" t="s">
        <v>97</v>
      </c>
      <c r="D28" s="110"/>
      <c r="E28" s="111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304"/>
      <c r="U28" s="315"/>
      <c r="V28" s="111">
        <v>20</v>
      </c>
      <c r="W28" s="112"/>
      <c r="X28" s="112"/>
      <c r="Y28" s="112"/>
      <c r="Z28" s="111"/>
      <c r="AA28" s="111"/>
      <c r="AB28" s="111">
        <v>25</v>
      </c>
      <c r="AC28" s="111"/>
      <c r="AD28" s="112"/>
      <c r="AE28" s="112"/>
      <c r="AF28" s="112"/>
      <c r="AG28" s="112"/>
      <c r="AH28" s="112"/>
      <c r="AI28" s="112"/>
      <c r="AJ28" s="112">
        <v>45</v>
      </c>
      <c r="AK28" s="112">
        <v>45</v>
      </c>
      <c r="AL28" s="304" t="s">
        <v>32</v>
      </c>
      <c r="AM28" s="326">
        <v>2</v>
      </c>
      <c r="AN28" s="166">
        <f t="shared" si="2"/>
        <v>45</v>
      </c>
      <c r="AO28" s="335">
        <f t="shared" si="3"/>
        <v>2</v>
      </c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</row>
    <row r="29" spans="1:70" ht="15" x14ac:dyDescent="0.25">
      <c r="A29" s="96">
        <v>10</v>
      </c>
      <c r="B29" s="19" t="s">
        <v>23</v>
      </c>
      <c r="C29" s="100" t="s">
        <v>69</v>
      </c>
      <c r="D29" s="57">
        <v>10</v>
      </c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>
        <f t="shared" si="0"/>
        <v>10</v>
      </c>
      <c r="S29" s="59">
        <f t="shared" si="1"/>
        <v>10</v>
      </c>
      <c r="T29" s="272" t="s">
        <v>32</v>
      </c>
      <c r="U29" s="279">
        <v>0.5</v>
      </c>
      <c r="V29" s="58"/>
      <c r="W29" s="59"/>
      <c r="X29" s="59"/>
      <c r="Y29" s="59"/>
      <c r="Z29" s="58"/>
      <c r="AA29" s="58"/>
      <c r="AB29" s="58"/>
      <c r="AC29" s="58"/>
      <c r="AD29" s="59"/>
      <c r="AE29" s="59"/>
      <c r="AF29" s="59"/>
      <c r="AG29" s="59"/>
      <c r="AH29" s="59"/>
      <c r="AI29" s="59"/>
      <c r="AJ29" s="59"/>
      <c r="AK29" s="59"/>
      <c r="AL29" s="272"/>
      <c r="AM29" s="288"/>
      <c r="AN29" s="166">
        <f t="shared" si="2"/>
        <v>10</v>
      </c>
      <c r="AO29" s="217">
        <f t="shared" si="3"/>
        <v>0.5</v>
      </c>
    </row>
    <row r="30" spans="1:70" ht="15" x14ac:dyDescent="0.25">
      <c r="A30" s="97">
        <v>11</v>
      </c>
      <c r="B30" s="19" t="s">
        <v>23</v>
      </c>
      <c r="C30" s="100" t="s">
        <v>70</v>
      </c>
      <c r="D30" s="57">
        <v>8</v>
      </c>
      <c r="E30" s="58"/>
      <c r="F30" s="59"/>
      <c r="G30" s="59"/>
      <c r="H30" s="59"/>
      <c r="I30" s="59"/>
      <c r="J30" s="59">
        <v>5</v>
      </c>
      <c r="K30" s="59"/>
      <c r="L30" s="59"/>
      <c r="M30" s="59"/>
      <c r="N30" s="59"/>
      <c r="O30" s="59"/>
      <c r="P30" s="59"/>
      <c r="Q30" s="59"/>
      <c r="R30" s="59">
        <f t="shared" si="0"/>
        <v>13</v>
      </c>
      <c r="S30" s="59">
        <f t="shared" si="1"/>
        <v>13</v>
      </c>
      <c r="T30" s="272" t="s">
        <v>32</v>
      </c>
      <c r="U30" s="279">
        <v>0.5</v>
      </c>
      <c r="V30" s="58"/>
      <c r="W30" s="59"/>
      <c r="X30" s="59"/>
      <c r="Y30" s="59"/>
      <c r="Z30" s="58"/>
      <c r="AA30" s="58"/>
      <c r="AB30" s="58"/>
      <c r="AC30" s="58"/>
      <c r="AD30" s="59"/>
      <c r="AE30" s="59"/>
      <c r="AF30" s="59"/>
      <c r="AG30" s="59"/>
      <c r="AH30" s="59"/>
      <c r="AI30" s="59"/>
      <c r="AJ30" s="59"/>
      <c r="AK30" s="59"/>
      <c r="AL30" s="272"/>
      <c r="AM30" s="288"/>
      <c r="AN30" s="166">
        <f t="shared" si="2"/>
        <v>13</v>
      </c>
      <c r="AO30" s="217">
        <f t="shared" si="3"/>
        <v>0.5</v>
      </c>
    </row>
    <row r="31" spans="1:70" s="174" customFormat="1" ht="15" x14ac:dyDescent="0.25">
      <c r="A31" s="96">
        <v>12</v>
      </c>
      <c r="B31" s="19" t="s">
        <v>23</v>
      </c>
      <c r="C31" s="100" t="s">
        <v>71</v>
      </c>
      <c r="D31" s="57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272"/>
      <c r="U31" s="279"/>
      <c r="V31" s="58">
        <v>8</v>
      </c>
      <c r="W31" s="59"/>
      <c r="X31" s="59"/>
      <c r="Y31" s="59"/>
      <c r="Z31" s="58"/>
      <c r="AA31" s="58"/>
      <c r="AB31" s="58">
        <v>5</v>
      </c>
      <c r="AC31" s="58"/>
      <c r="AD31" s="59"/>
      <c r="AE31" s="59"/>
      <c r="AF31" s="59"/>
      <c r="AG31" s="59"/>
      <c r="AH31" s="59"/>
      <c r="AI31" s="59"/>
      <c r="AJ31" s="59">
        <f>SUM(V31:AH31)</f>
        <v>13</v>
      </c>
      <c r="AK31" s="59">
        <f>SUM(V31:AI31)</f>
        <v>13</v>
      </c>
      <c r="AL31" s="272" t="s">
        <v>32</v>
      </c>
      <c r="AM31" s="288">
        <v>0.5</v>
      </c>
      <c r="AN31" s="166">
        <f t="shared" si="2"/>
        <v>13</v>
      </c>
      <c r="AO31" s="217">
        <f t="shared" si="3"/>
        <v>0.5</v>
      </c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</row>
    <row r="32" spans="1:70" ht="15" x14ac:dyDescent="0.25">
      <c r="A32" s="97">
        <v>13</v>
      </c>
      <c r="B32" s="19" t="s">
        <v>23</v>
      </c>
      <c r="C32" s="100" t="s">
        <v>72</v>
      </c>
      <c r="D32" s="57">
        <v>8</v>
      </c>
      <c r="E32" s="58"/>
      <c r="F32" s="59"/>
      <c r="G32" s="59"/>
      <c r="H32" s="59"/>
      <c r="I32" s="59"/>
      <c r="J32" s="59">
        <v>5</v>
      </c>
      <c r="K32" s="59"/>
      <c r="L32" s="59"/>
      <c r="M32" s="59"/>
      <c r="N32" s="59"/>
      <c r="O32" s="59"/>
      <c r="P32" s="59"/>
      <c r="Q32" s="59"/>
      <c r="R32" s="59">
        <f>SUM(D32:P32)</f>
        <v>13</v>
      </c>
      <c r="S32" s="59">
        <f t="shared" si="1"/>
        <v>13</v>
      </c>
      <c r="T32" s="272" t="s">
        <v>32</v>
      </c>
      <c r="U32" s="279">
        <v>0.5</v>
      </c>
      <c r="V32" s="58"/>
      <c r="W32" s="59"/>
      <c r="X32" s="59"/>
      <c r="Y32" s="59"/>
      <c r="Z32" s="58"/>
      <c r="AA32" s="58"/>
      <c r="AB32" s="58"/>
      <c r="AC32" s="58"/>
      <c r="AD32" s="59"/>
      <c r="AE32" s="59"/>
      <c r="AF32" s="59"/>
      <c r="AG32" s="59"/>
      <c r="AH32" s="59"/>
      <c r="AI32" s="59"/>
      <c r="AJ32" s="59"/>
      <c r="AK32" s="59"/>
      <c r="AL32" s="272"/>
      <c r="AM32" s="288"/>
      <c r="AN32" s="166">
        <f t="shared" si="2"/>
        <v>13</v>
      </c>
      <c r="AO32" s="217">
        <f t="shared" si="3"/>
        <v>0.5</v>
      </c>
    </row>
    <row r="33" spans="1:70" ht="30" thickBot="1" x14ac:dyDescent="0.3">
      <c r="A33" s="96">
        <v>14</v>
      </c>
      <c r="B33" s="19" t="s">
        <v>23</v>
      </c>
      <c r="C33" s="101" t="s">
        <v>123</v>
      </c>
      <c r="D33" s="68">
        <v>5</v>
      </c>
      <c r="E33" s="69"/>
      <c r="F33" s="70">
        <v>5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59">
        <f t="shared" ref="R33" si="4">SUM(D33:P33)</f>
        <v>10</v>
      </c>
      <c r="S33" s="59">
        <f t="shared" si="1"/>
        <v>10</v>
      </c>
      <c r="T33" s="270" t="s">
        <v>32</v>
      </c>
      <c r="U33" s="316">
        <v>0.5</v>
      </c>
      <c r="V33" s="69"/>
      <c r="W33" s="70"/>
      <c r="X33" s="70"/>
      <c r="Y33" s="70"/>
      <c r="Z33" s="69"/>
      <c r="AA33" s="69"/>
      <c r="AB33" s="69"/>
      <c r="AC33" s="69"/>
      <c r="AD33" s="70"/>
      <c r="AE33" s="70"/>
      <c r="AF33" s="70"/>
      <c r="AG33" s="70"/>
      <c r="AH33" s="70"/>
      <c r="AI33" s="70"/>
      <c r="AJ33" s="70"/>
      <c r="AK33" s="70"/>
      <c r="AL33" s="270"/>
      <c r="AM33" s="327"/>
      <c r="AN33" s="166">
        <f t="shared" si="2"/>
        <v>10</v>
      </c>
      <c r="AO33" s="217">
        <f t="shared" si="3"/>
        <v>0.5</v>
      </c>
    </row>
    <row r="34" spans="1:70" ht="24" customHeight="1" thickBot="1" x14ac:dyDescent="0.25">
      <c r="A34" s="400" t="s">
        <v>96</v>
      </c>
      <c r="B34" s="401"/>
      <c r="C34" s="402"/>
      <c r="D34" s="444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44"/>
      <c r="T34" s="444"/>
      <c r="U34" s="452"/>
      <c r="V34" s="444"/>
      <c r="W34" s="444"/>
      <c r="X34" s="444"/>
      <c r="Y34" s="444"/>
      <c r="Z34" s="444"/>
      <c r="AA34" s="444"/>
      <c r="AB34" s="444"/>
      <c r="AC34" s="444"/>
      <c r="AD34" s="444"/>
      <c r="AE34" s="444"/>
      <c r="AF34" s="444"/>
      <c r="AG34" s="444"/>
      <c r="AH34" s="444"/>
      <c r="AI34" s="444"/>
      <c r="AJ34" s="444"/>
      <c r="AK34" s="444"/>
      <c r="AL34" s="444"/>
      <c r="AM34" s="452"/>
      <c r="AN34" s="452"/>
      <c r="AO34" s="453"/>
    </row>
    <row r="35" spans="1:70" s="174" customFormat="1" ht="29.25" thickTop="1" x14ac:dyDescent="0.2">
      <c r="A35" s="132">
        <v>15</v>
      </c>
      <c r="B35" s="127" t="s">
        <v>44</v>
      </c>
      <c r="C35" s="129" t="s">
        <v>122</v>
      </c>
      <c r="D35" s="116"/>
      <c r="E35" s="117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306"/>
      <c r="U35" s="318"/>
      <c r="V35" s="117">
        <v>5</v>
      </c>
      <c r="W35" s="118"/>
      <c r="X35" s="118"/>
      <c r="Y35" s="118"/>
      <c r="Z35" s="117">
        <v>35</v>
      </c>
      <c r="AA35" s="117"/>
      <c r="AB35" s="117"/>
      <c r="AC35" s="117"/>
      <c r="AD35" s="118"/>
      <c r="AE35" s="118"/>
      <c r="AF35" s="118"/>
      <c r="AG35" s="118"/>
      <c r="AH35" s="118"/>
      <c r="AI35" s="118"/>
      <c r="AJ35" s="118">
        <f>SUM(V35:AH35)</f>
        <v>40</v>
      </c>
      <c r="AK35" s="118">
        <f>SUM(V35:AI35)</f>
        <v>40</v>
      </c>
      <c r="AL35" s="306" t="s">
        <v>32</v>
      </c>
      <c r="AM35" s="329">
        <v>2</v>
      </c>
      <c r="AN35" s="337">
        <f t="shared" ref="AN35:AN37" si="5">S35+AK35</f>
        <v>40</v>
      </c>
      <c r="AO35" s="338">
        <f t="shared" si="3"/>
        <v>2</v>
      </c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</row>
    <row r="36" spans="1:70" ht="28.5" x14ac:dyDescent="0.2">
      <c r="A36" s="102">
        <v>16</v>
      </c>
      <c r="B36" s="128" t="s">
        <v>44</v>
      </c>
      <c r="C36" s="130" t="s">
        <v>120</v>
      </c>
      <c r="D36" s="110">
        <v>5</v>
      </c>
      <c r="E36" s="111"/>
      <c r="F36" s="112"/>
      <c r="G36" s="112"/>
      <c r="H36" s="112">
        <v>35</v>
      </c>
      <c r="I36" s="112"/>
      <c r="J36" s="112"/>
      <c r="K36" s="112"/>
      <c r="L36" s="112"/>
      <c r="M36" s="112"/>
      <c r="N36" s="112"/>
      <c r="O36" s="112"/>
      <c r="P36" s="112"/>
      <c r="Q36" s="112"/>
      <c r="R36" s="112">
        <f t="shared" si="0"/>
        <v>40</v>
      </c>
      <c r="S36" s="112">
        <f t="shared" si="1"/>
        <v>40</v>
      </c>
      <c r="T36" s="304" t="s">
        <v>32</v>
      </c>
      <c r="U36" s="315">
        <v>2</v>
      </c>
      <c r="V36" s="111">
        <v>5</v>
      </c>
      <c r="W36" s="112"/>
      <c r="X36" s="112"/>
      <c r="Y36" s="112"/>
      <c r="Z36" s="111">
        <v>35</v>
      </c>
      <c r="AA36" s="111"/>
      <c r="AB36" s="111"/>
      <c r="AC36" s="111"/>
      <c r="AD36" s="112"/>
      <c r="AE36" s="112"/>
      <c r="AF36" s="112"/>
      <c r="AG36" s="112"/>
      <c r="AH36" s="112"/>
      <c r="AI36" s="112"/>
      <c r="AJ36" s="112">
        <f>SUM(V36:AH36)</f>
        <v>40</v>
      </c>
      <c r="AK36" s="112">
        <f>SUM(V36:AI36)</f>
        <v>40</v>
      </c>
      <c r="AL36" s="304" t="s">
        <v>32</v>
      </c>
      <c r="AM36" s="326">
        <v>2</v>
      </c>
      <c r="AN36" s="339">
        <f t="shared" si="5"/>
        <v>80</v>
      </c>
      <c r="AO36" s="335">
        <f t="shared" si="3"/>
        <v>4</v>
      </c>
    </row>
    <row r="37" spans="1:70" s="174" customFormat="1" ht="29.25" thickBot="1" x14ac:dyDescent="0.25">
      <c r="A37" s="132">
        <v>17</v>
      </c>
      <c r="B37" s="33" t="s">
        <v>44</v>
      </c>
      <c r="C37" s="131" t="s">
        <v>121</v>
      </c>
      <c r="D37" s="113"/>
      <c r="E37" s="114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305"/>
      <c r="U37" s="317"/>
      <c r="V37" s="114">
        <v>5</v>
      </c>
      <c r="W37" s="115"/>
      <c r="X37" s="115"/>
      <c r="Y37" s="115"/>
      <c r="Z37" s="114">
        <v>15</v>
      </c>
      <c r="AA37" s="114"/>
      <c r="AB37" s="114"/>
      <c r="AC37" s="114"/>
      <c r="AD37" s="115"/>
      <c r="AE37" s="115"/>
      <c r="AF37" s="115"/>
      <c r="AG37" s="115"/>
      <c r="AH37" s="115"/>
      <c r="AI37" s="115"/>
      <c r="AJ37" s="115">
        <f>SUM(V37:AH37)</f>
        <v>20</v>
      </c>
      <c r="AK37" s="115">
        <f>SUM(V37:AI37)</f>
        <v>20</v>
      </c>
      <c r="AL37" s="305" t="s">
        <v>32</v>
      </c>
      <c r="AM37" s="328">
        <v>1</v>
      </c>
      <c r="AN37" s="340">
        <f t="shared" si="5"/>
        <v>20</v>
      </c>
      <c r="AO37" s="336">
        <f t="shared" si="3"/>
        <v>1</v>
      </c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</row>
    <row r="38" spans="1:70" ht="24" customHeight="1" thickBot="1" x14ac:dyDescent="0.25">
      <c r="A38" s="438" t="s">
        <v>84</v>
      </c>
      <c r="B38" s="439"/>
      <c r="C38" s="440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5"/>
      <c r="R38" s="445"/>
      <c r="S38" s="445"/>
      <c r="T38" s="445"/>
      <c r="U38" s="452"/>
      <c r="V38" s="444"/>
      <c r="W38" s="444"/>
      <c r="X38" s="444"/>
      <c r="Y38" s="444"/>
      <c r="Z38" s="444"/>
      <c r="AA38" s="444"/>
      <c r="AB38" s="444"/>
      <c r="AC38" s="444"/>
      <c r="AD38" s="444"/>
      <c r="AE38" s="444"/>
      <c r="AF38" s="444"/>
      <c r="AG38" s="444"/>
      <c r="AH38" s="444"/>
      <c r="AI38" s="445"/>
      <c r="AJ38" s="445"/>
      <c r="AK38" s="445"/>
      <c r="AL38" s="445"/>
      <c r="AM38" s="452"/>
      <c r="AN38" s="452"/>
      <c r="AO38" s="453"/>
    </row>
    <row r="39" spans="1:70" ht="29.25" thickTop="1" x14ac:dyDescent="0.25">
      <c r="A39" s="299">
        <v>18</v>
      </c>
      <c r="B39" s="300" t="s">
        <v>23</v>
      </c>
      <c r="C39" s="301" t="s">
        <v>129</v>
      </c>
      <c r="D39" s="302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302"/>
      <c r="P39" s="302">
        <v>30</v>
      </c>
      <c r="Q39" s="188"/>
      <c r="R39" s="188">
        <f>SUM(D39:P39)</f>
        <v>30</v>
      </c>
      <c r="S39" s="188">
        <f>SUM(D39:Q39)</f>
        <v>30</v>
      </c>
      <c r="T39" s="307" t="s">
        <v>32</v>
      </c>
      <c r="U39" s="319">
        <v>1</v>
      </c>
      <c r="V39" s="311"/>
      <c r="W39" s="302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185"/>
      <c r="AI39" s="185"/>
      <c r="AJ39" s="185"/>
      <c r="AK39" s="180"/>
      <c r="AL39" s="341"/>
      <c r="AM39" s="330"/>
      <c r="AN39" s="149">
        <f t="shared" ref="AN39:AN43" si="6">S39+AK39</f>
        <v>30</v>
      </c>
      <c r="AO39" s="148">
        <f t="shared" ref="AO39:AO43" si="7">U39+AM39</f>
        <v>1</v>
      </c>
    </row>
    <row r="40" spans="1:70" ht="28.5" x14ac:dyDescent="0.25">
      <c r="A40" s="186">
        <v>19</v>
      </c>
      <c r="B40" s="176" t="s">
        <v>23</v>
      </c>
      <c r="C40" s="187" t="s">
        <v>130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307"/>
      <c r="U40" s="320"/>
      <c r="V40" s="312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>
        <v>30</v>
      </c>
      <c r="AI40" s="188"/>
      <c r="AJ40" s="188">
        <f t="shared" ref="AJ40:AJ45" si="8">SUM(V40:AI40)</f>
        <v>30</v>
      </c>
      <c r="AK40" s="139">
        <f t="shared" ref="AK40:AK45" si="9">SUM(V40:AI40)</f>
        <v>30</v>
      </c>
      <c r="AL40" s="342" t="s">
        <v>32</v>
      </c>
      <c r="AM40" s="331">
        <v>1</v>
      </c>
      <c r="AN40" s="166">
        <f t="shared" si="6"/>
        <v>30</v>
      </c>
      <c r="AO40" s="217">
        <f t="shared" si="7"/>
        <v>1</v>
      </c>
    </row>
    <row r="41" spans="1:70" ht="29.25" x14ac:dyDescent="0.25">
      <c r="A41" s="299">
        <v>20</v>
      </c>
      <c r="B41" s="176" t="s">
        <v>23</v>
      </c>
      <c r="C41" s="189" t="s">
        <v>124</v>
      </c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88"/>
      <c r="S41" s="139"/>
      <c r="T41" s="172"/>
      <c r="U41" s="281"/>
      <c r="V41" s="151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>
        <v>30</v>
      </c>
      <c r="AI41" s="139"/>
      <c r="AJ41" s="188">
        <f t="shared" si="8"/>
        <v>30</v>
      </c>
      <c r="AK41" s="139">
        <f>SUM(V41:AI41)</f>
        <v>30</v>
      </c>
      <c r="AL41" s="343" t="s">
        <v>32</v>
      </c>
      <c r="AM41" s="291">
        <v>1</v>
      </c>
      <c r="AN41" s="166">
        <f t="shared" si="6"/>
        <v>30</v>
      </c>
      <c r="AO41" s="217">
        <f t="shared" si="7"/>
        <v>1</v>
      </c>
    </row>
    <row r="42" spans="1:70" ht="42.75" x14ac:dyDescent="0.25">
      <c r="A42" s="186">
        <v>21</v>
      </c>
      <c r="B42" s="176" t="s">
        <v>23</v>
      </c>
      <c r="C42" s="177" t="s">
        <v>125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>
        <v>30</v>
      </c>
      <c r="Q42" s="139"/>
      <c r="R42" s="188">
        <f t="shared" ref="R42:R44" si="10">SUM(D42:P42)</f>
        <v>30</v>
      </c>
      <c r="S42" s="139">
        <f t="shared" ref="S42" si="11">SUM(D42:Q42)</f>
        <v>30</v>
      </c>
      <c r="T42" s="172" t="s">
        <v>32</v>
      </c>
      <c r="U42" s="281">
        <v>1</v>
      </c>
      <c r="V42" s="151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88"/>
      <c r="AK42" s="139"/>
      <c r="AL42" s="343"/>
      <c r="AM42" s="291"/>
      <c r="AN42" s="166">
        <f t="shared" si="6"/>
        <v>30</v>
      </c>
      <c r="AO42" s="217">
        <f t="shared" si="7"/>
        <v>1</v>
      </c>
    </row>
    <row r="43" spans="1:70" ht="28.5" x14ac:dyDescent="0.25">
      <c r="A43" s="299">
        <v>22</v>
      </c>
      <c r="B43" s="176" t="s">
        <v>23</v>
      </c>
      <c r="C43" s="177" t="s">
        <v>126</v>
      </c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88"/>
      <c r="S43" s="139"/>
      <c r="T43" s="172"/>
      <c r="U43" s="281"/>
      <c r="V43" s="151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>
        <v>30</v>
      </c>
      <c r="AI43" s="139"/>
      <c r="AJ43" s="188">
        <f t="shared" si="8"/>
        <v>30</v>
      </c>
      <c r="AK43" s="139">
        <f t="shared" si="9"/>
        <v>30</v>
      </c>
      <c r="AL43" s="343" t="s">
        <v>32</v>
      </c>
      <c r="AM43" s="291">
        <v>1</v>
      </c>
      <c r="AN43" s="166">
        <f t="shared" si="6"/>
        <v>30</v>
      </c>
      <c r="AO43" s="217">
        <f t="shared" si="7"/>
        <v>1</v>
      </c>
    </row>
    <row r="44" spans="1:70" ht="28.5" x14ac:dyDescent="0.25">
      <c r="A44" s="186">
        <v>23</v>
      </c>
      <c r="B44" s="176" t="s">
        <v>23</v>
      </c>
      <c r="C44" s="178" t="s">
        <v>127</v>
      </c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>
        <v>30</v>
      </c>
      <c r="Q44" s="139"/>
      <c r="R44" s="188">
        <f t="shared" si="10"/>
        <v>30</v>
      </c>
      <c r="S44" s="139">
        <f>SUM(D44:Q44)</f>
        <v>30</v>
      </c>
      <c r="T44" s="172" t="s">
        <v>32</v>
      </c>
      <c r="U44" s="281">
        <v>1</v>
      </c>
      <c r="V44" s="151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88"/>
      <c r="AK44" s="139"/>
      <c r="AL44" s="343"/>
      <c r="AM44" s="291"/>
      <c r="AN44" s="166">
        <f>S44+AK44</f>
        <v>30</v>
      </c>
      <c r="AO44" s="217">
        <f>U44+AM44</f>
        <v>1</v>
      </c>
    </row>
    <row r="45" spans="1:70" ht="26.25" thickBot="1" x14ac:dyDescent="0.3">
      <c r="A45" s="299">
        <v>24</v>
      </c>
      <c r="B45" s="296" t="s">
        <v>23</v>
      </c>
      <c r="C45" s="487" t="s">
        <v>131</v>
      </c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322"/>
      <c r="S45" s="202"/>
      <c r="T45" s="248"/>
      <c r="U45" s="323"/>
      <c r="V45" s="201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143">
        <v>30</v>
      </c>
      <c r="AI45" s="143"/>
      <c r="AJ45" s="188">
        <f t="shared" si="8"/>
        <v>30</v>
      </c>
      <c r="AK45" s="143">
        <f t="shared" si="9"/>
        <v>30</v>
      </c>
      <c r="AL45" s="345" t="s">
        <v>32</v>
      </c>
      <c r="AM45" s="292">
        <v>1</v>
      </c>
      <c r="AN45" s="150">
        <f>AJ45</f>
        <v>30</v>
      </c>
      <c r="AO45" s="225">
        <f t="shared" si="3"/>
        <v>1</v>
      </c>
    </row>
    <row r="46" spans="1:70" ht="24" customHeight="1" thickBot="1" x14ac:dyDescent="0.25">
      <c r="A46" s="438" t="s">
        <v>83</v>
      </c>
      <c r="B46" s="439"/>
      <c r="C46" s="440"/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444"/>
      <c r="U46" s="444"/>
      <c r="V46" s="444"/>
      <c r="W46" s="444"/>
      <c r="X46" s="444"/>
      <c r="Y46" s="444"/>
      <c r="Z46" s="444"/>
      <c r="AA46" s="444"/>
      <c r="AB46" s="444"/>
      <c r="AC46" s="444"/>
      <c r="AD46" s="444"/>
      <c r="AE46" s="444"/>
      <c r="AF46" s="444"/>
      <c r="AG46" s="444"/>
      <c r="AH46" s="444"/>
      <c r="AI46" s="444"/>
      <c r="AJ46" s="444"/>
      <c r="AK46" s="444"/>
      <c r="AL46" s="444"/>
      <c r="AM46" s="444"/>
      <c r="AN46" s="452"/>
      <c r="AO46" s="453"/>
    </row>
    <row r="47" spans="1:70" s="24" customFormat="1" ht="56.25" customHeight="1" thickTop="1" thickBot="1" x14ac:dyDescent="0.3">
      <c r="A47" s="385">
        <v>25</v>
      </c>
      <c r="B47" s="384" t="s">
        <v>23</v>
      </c>
      <c r="C47" s="386" t="s">
        <v>128</v>
      </c>
      <c r="D47" s="82"/>
      <c r="E47" s="83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0"/>
      <c r="S47" s="80"/>
      <c r="T47" s="354"/>
      <c r="U47" s="387"/>
      <c r="V47" s="83"/>
      <c r="W47" s="84"/>
      <c r="X47" s="84"/>
      <c r="Y47" s="84"/>
      <c r="Z47" s="83"/>
      <c r="AA47" s="83"/>
      <c r="AB47" s="83"/>
      <c r="AC47" s="83"/>
      <c r="AD47" s="84"/>
      <c r="AE47" s="84"/>
      <c r="AF47" s="84"/>
      <c r="AG47" s="84"/>
      <c r="AH47" s="388">
        <v>96</v>
      </c>
      <c r="AI47" s="84"/>
      <c r="AJ47" s="389">
        <f>SUM(V47:AH47)</f>
        <v>96</v>
      </c>
      <c r="AK47" s="389">
        <f>SUM(V47:AI47)</f>
        <v>96</v>
      </c>
      <c r="AL47" s="390" t="s">
        <v>32</v>
      </c>
      <c r="AM47" s="391">
        <v>4</v>
      </c>
      <c r="AN47" s="392">
        <f>S47+AK47</f>
        <v>96</v>
      </c>
      <c r="AO47" s="393">
        <f>U47+AM47</f>
        <v>4</v>
      </c>
    </row>
    <row r="48" spans="1:70" s="24" customFormat="1" ht="16.5" customHeight="1" thickBot="1" x14ac:dyDescent="0.25">
      <c r="A48" s="465"/>
      <c r="B48" s="466"/>
      <c r="C48" s="466"/>
      <c r="D48" s="466"/>
      <c r="E48" s="466"/>
      <c r="F48" s="466"/>
      <c r="G48" s="466"/>
      <c r="H48" s="466"/>
      <c r="I48" s="466"/>
      <c r="J48" s="466"/>
      <c r="K48" s="466"/>
      <c r="L48" s="466"/>
      <c r="M48" s="466"/>
      <c r="N48" s="466"/>
      <c r="O48" s="466"/>
      <c r="P48" s="466"/>
      <c r="Q48" s="466"/>
      <c r="R48" s="466"/>
      <c r="S48" s="466"/>
      <c r="T48" s="466"/>
      <c r="U48" s="466"/>
      <c r="V48" s="466"/>
      <c r="W48" s="466"/>
      <c r="X48" s="466"/>
      <c r="Y48" s="466"/>
      <c r="Z48" s="466"/>
      <c r="AA48" s="466"/>
      <c r="AB48" s="466"/>
      <c r="AC48" s="466"/>
      <c r="AD48" s="466"/>
      <c r="AE48" s="466"/>
      <c r="AF48" s="466"/>
      <c r="AG48" s="466"/>
      <c r="AH48" s="466"/>
      <c r="AI48" s="466"/>
      <c r="AJ48" s="466"/>
      <c r="AK48" s="466"/>
      <c r="AL48" s="466"/>
      <c r="AM48" s="466"/>
      <c r="AN48" s="466"/>
      <c r="AO48" s="467"/>
    </row>
    <row r="49" spans="1:41" s="24" customFormat="1" ht="56.25" customHeight="1" thickBot="1" x14ac:dyDescent="0.3">
      <c r="A49" s="97">
        <v>26</v>
      </c>
      <c r="B49" s="109" t="s">
        <v>23</v>
      </c>
      <c r="C49" s="488" t="s">
        <v>73</v>
      </c>
      <c r="D49" s="113"/>
      <c r="E49" s="114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70"/>
      <c r="S49" s="70"/>
      <c r="T49" s="305" t="s">
        <v>32</v>
      </c>
      <c r="U49" s="317">
        <v>2.5</v>
      </c>
      <c r="V49" s="114"/>
      <c r="W49" s="115"/>
      <c r="X49" s="115"/>
      <c r="Y49" s="115"/>
      <c r="Z49" s="114"/>
      <c r="AA49" s="114"/>
      <c r="AB49" s="114"/>
      <c r="AC49" s="114"/>
      <c r="AD49" s="115"/>
      <c r="AE49" s="115"/>
      <c r="AF49" s="115"/>
      <c r="AG49" s="115"/>
      <c r="AH49" s="115"/>
      <c r="AI49" s="115"/>
      <c r="AJ49" s="115"/>
      <c r="AK49" s="115"/>
      <c r="AL49" s="305" t="s">
        <v>32</v>
      </c>
      <c r="AM49" s="328">
        <v>2.5</v>
      </c>
      <c r="AN49" s="150">
        <f t="shared" ref="AN49" si="12">S49+AK49</f>
        <v>0</v>
      </c>
      <c r="AO49" s="336">
        <f t="shared" ref="AO49" si="13">U49+AM49</f>
        <v>5</v>
      </c>
    </row>
    <row r="50" spans="1:41" ht="15.75" thickBot="1" x14ac:dyDescent="0.3">
      <c r="A50" s="399" t="s">
        <v>46</v>
      </c>
      <c r="B50" s="399"/>
      <c r="C50" s="399"/>
      <c r="D50" s="135">
        <f>SUM(D19:D47)</f>
        <v>208</v>
      </c>
      <c r="E50" s="135"/>
      <c r="F50" s="135">
        <f>SUM(F19:F47)</f>
        <v>45</v>
      </c>
      <c r="G50" s="135"/>
      <c r="H50" s="135">
        <f>SUM(H20:H47)</f>
        <v>120</v>
      </c>
      <c r="I50" s="135"/>
      <c r="J50" s="135">
        <f>SUM(J20:J47)</f>
        <v>160</v>
      </c>
      <c r="K50" s="135"/>
      <c r="L50" s="135"/>
      <c r="M50" s="135"/>
      <c r="N50" s="135"/>
      <c r="O50" s="135"/>
      <c r="P50" s="135">
        <f>SUM(P20:P47)</f>
        <v>90</v>
      </c>
      <c r="Q50" s="135"/>
      <c r="R50" s="135">
        <f>SUM(R19:R47)</f>
        <v>623</v>
      </c>
      <c r="S50" s="135">
        <f>SUM(S19:S47)</f>
        <v>623</v>
      </c>
      <c r="T50" s="309"/>
      <c r="U50" s="285">
        <f>SUM(U19:U49)</f>
        <v>30</v>
      </c>
      <c r="V50" s="313">
        <f>SUM(V20:V47)</f>
        <v>125</v>
      </c>
      <c r="W50" s="135"/>
      <c r="X50" s="135">
        <f>SUM(X20:X47)</f>
        <v>20</v>
      </c>
      <c r="Y50" s="135"/>
      <c r="Z50" s="135">
        <f>SUM(Z20:Z47)</f>
        <v>170</v>
      </c>
      <c r="AA50" s="135"/>
      <c r="AB50" s="135">
        <f>SUM(AB20:AB47)</f>
        <v>105</v>
      </c>
      <c r="AC50" s="135"/>
      <c r="AD50" s="135"/>
      <c r="AE50" s="135"/>
      <c r="AF50" s="135"/>
      <c r="AG50" s="135"/>
      <c r="AH50" s="135">
        <f>SUM(AH20:AH47)</f>
        <v>216</v>
      </c>
      <c r="AI50" s="135"/>
      <c r="AJ50" s="135">
        <f>SUM(AJ20:AJ47)</f>
        <v>636</v>
      </c>
      <c r="AK50" s="135">
        <f>SUM(AK20:AK47)</f>
        <v>636</v>
      </c>
      <c r="AL50" s="309"/>
      <c r="AM50" s="332">
        <f>SUM(AM19:AM49)</f>
        <v>30</v>
      </c>
      <c r="AN50" s="150">
        <f>SUM(AN21:AN33)+SUM(AN35:AN37)+SUM(AN39:AN45)+AN47+AN19</f>
        <v>1259</v>
      </c>
      <c r="AO50" s="225">
        <f>SUM(U50,AM50)</f>
        <v>60</v>
      </c>
    </row>
    <row r="51" spans="1:41" x14ac:dyDescent="0.2">
      <c r="C51" s="12" t="s">
        <v>113</v>
      </c>
    </row>
    <row r="52" spans="1:41" x14ac:dyDescent="0.2">
      <c r="C52" s="12" t="s">
        <v>47</v>
      </c>
    </row>
    <row r="55" spans="1:41" x14ac:dyDescent="0.2">
      <c r="P55" s="11" t="s">
        <v>87</v>
      </c>
    </row>
    <row r="56" spans="1:41" x14ac:dyDescent="0.2">
      <c r="C56" s="39"/>
      <c r="AF56" s="461" t="s">
        <v>114</v>
      </c>
      <c r="AG56" s="461"/>
      <c r="AH56" s="461"/>
      <c r="AI56" s="461"/>
      <c r="AJ56" s="461"/>
      <c r="AK56" s="461"/>
      <c r="AL56" s="461"/>
    </row>
    <row r="57" spans="1:41" x14ac:dyDescent="0.2">
      <c r="C57" s="20" t="s">
        <v>48</v>
      </c>
      <c r="M57" s="395"/>
      <c r="O57" s="403" t="s">
        <v>49</v>
      </c>
      <c r="P57" s="403"/>
      <c r="Q57" s="403"/>
      <c r="R57" s="403"/>
      <c r="S57" s="403"/>
      <c r="T57" s="403"/>
      <c r="U57" s="403"/>
      <c r="AF57" s="403" t="s">
        <v>50</v>
      </c>
      <c r="AG57" s="403"/>
      <c r="AH57" s="403"/>
      <c r="AI57" s="403"/>
      <c r="AJ57" s="403"/>
      <c r="AK57" s="403"/>
      <c r="AL57" s="403"/>
    </row>
  </sheetData>
  <mergeCells count="25">
    <mergeCell ref="A50:C50"/>
    <mergeCell ref="A34:C34"/>
    <mergeCell ref="A46:C46"/>
    <mergeCell ref="D46:AO46"/>
    <mergeCell ref="A38:C38"/>
    <mergeCell ref="A48:AO48"/>
    <mergeCell ref="AF56:AL56"/>
    <mergeCell ref="O57:U57"/>
    <mergeCell ref="AF57:AL57"/>
    <mergeCell ref="D20:AO20"/>
    <mergeCell ref="O8:U8"/>
    <mergeCell ref="D18:AO18"/>
    <mergeCell ref="D38:AO38"/>
    <mergeCell ref="D34:AO34"/>
    <mergeCell ref="V16:AM16"/>
    <mergeCell ref="AJ2:AN2"/>
    <mergeCell ref="AJ4:AN4"/>
    <mergeCell ref="A6:AO6"/>
    <mergeCell ref="A16:A17"/>
    <mergeCell ref="C16:C17"/>
    <mergeCell ref="A20:C20"/>
    <mergeCell ref="AN16:AN17"/>
    <mergeCell ref="D16:U16"/>
    <mergeCell ref="AO16:AO17"/>
    <mergeCell ref="A18:C18"/>
  </mergeCells>
  <dataValidations count="1">
    <dataValidation type="list" allowBlank="1" showErrorMessage="1" sqref="B19 B35:B37 B39:B45 B21:B33 B47 B49" xr:uid="{00000000-0002-0000-0300-000000000000}">
      <formula1>RodzajeZajec</formula1>
      <formula2>0</formula2>
    </dataValidation>
  </dataValidations>
  <pageMargins left="0.7" right="0.7" top="0.75" bottom="0.75" header="0.3" footer="0.3"/>
  <pageSetup paperSize="9" scale="35" fitToWidth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0EB01-5886-45BB-B694-4E26008556F8}">
  <sheetPr>
    <pageSetUpPr fitToPage="1"/>
  </sheetPr>
  <dimension ref="A1:AO59"/>
  <sheetViews>
    <sheetView zoomScale="80" zoomScaleNormal="80" workbookViewId="0">
      <selection activeCell="P12" sqref="P12"/>
    </sheetView>
  </sheetViews>
  <sheetFormatPr defaultRowHeight="12.75" x14ac:dyDescent="0.2"/>
  <cols>
    <col min="1" max="1" width="4.28515625" style="1" customWidth="1"/>
    <col min="2" max="2" width="13.28515625" style="1" customWidth="1"/>
    <col min="3" max="3" width="36.42578125" style="1" customWidth="1"/>
    <col min="4" max="20" width="6.7109375" style="1" customWidth="1"/>
    <col min="21" max="21" width="7.42578125" style="1" customWidth="1"/>
    <col min="22" max="38" width="6.7109375" style="1" customWidth="1"/>
    <col min="39" max="39" width="7.5703125" style="1" customWidth="1"/>
    <col min="40" max="40" width="8.28515625" style="1" bestFit="1" customWidth="1"/>
    <col min="41" max="41" width="7.42578125" style="1" customWidth="1"/>
    <col min="42" max="16384" width="9.140625" style="1"/>
  </cols>
  <sheetData>
    <row r="1" spans="1:4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3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3"/>
      <c r="AN1" s="395"/>
      <c r="AO1" s="11"/>
    </row>
    <row r="2" spans="1:4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3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424"/>
      <c r="AK2" s="424"/>
      <c r="AL2" s="424"/>
      <c r="AM2" s="424"/>
      <c r="AN2" s="424"/>
      <c r="AO2" s="11"/>
    </row>
    <row r="3" spans="1:4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3"/>
      <c r="AN3" s="395"/>
      <c r="AO3" s="11"/>
    </row>
    <row r="4" spans="1:4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424"/>
      <c r="AK4" s="424"/>
      <c r="AL4" s="424"/>
      <c r="AM4" s="424"/>
      <c r="AN4" s="424"/>
      <c r="AO4" s="11"/>
    </row>
    <row r="5" spans="1:4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3"/>
      <c r="AN5" s="395"/>
      <c r="AO5" s="11"/>
    </row>
    <row r="6" spans="1:41" ht="15.75" x14ac:dyDescent="0.2">
      <c r="A6" s="425" t="s">
        <v>102</v>
      </c>
      <c r="B6" s="425"/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5"/>
      <c r="W6" s="425"/>
      <c r="X6" s="425"/>
      <c r="Y6" s="425"/>
      <c r="Z6" s="425"/>
      <c r="AA6" s="425"/>
      <c r="AB6" s="425"/>
      <c r="AC6" s="425"/>
      <c r="AD6" s="425"/>
      <c r="AE6" s="425"/>
      <c r="AF6" s="425"/>
      <c r="AG6" s="425"/>
      <c r="AH6" s="425"/>
      <c r="AI6" s="425"/>
      <c r="AJ6" s="425"/>
      <c r="AK6" s="425"/>
      <c r="AL6" s="425"/>
      <c r="AM6" s="425"/>
      <c r="AN6" s="425"/>
      <c r="AO6" s="425"/>
    </row>
    <row r="7" spans="1:41" ht="15.75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431" t="s">
        <v>138</v>
      </c>
      <c r="P8" s="431"/>
      <c r="Q8" s="431"/>
      <c r="R8" s="431"/>
      <c r="S8" s="431"/>
      <c r="T8" s="431"/>
      <c r="U8" s="43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3"/>
      <c r="AN8" s="395"/>
      <c r="AO8" s="11"/>
    </row>
    <row r="9" spans="1:41" ht="15" x14ac:dyDescent="0.25">
      <c r="A9" s="16" t="s">
        <v>100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5" t="s">
        <v>140</v>
      </c>
      <c r="P9" s="16"/>
      <c r="Q9" s="16"/>
      <c r="R9" s="16"/>
      <c r="S9" s="16"/>
      <c r="T9" s="16"/>
      <c r="U9" s="17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7"/>
      <c r="AN9" s="22"/>
      <c r="AO9" s="16"/>
    </row>
    <row r="10" spans="1:41" ht="15" x14ac:dyDescent="0.25">
      <c r="A10" s="16" t="s">
        <v>142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7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7"/>
      <c r="AN10" s="22"/>
      <c r="AO10" s="16"/>
    </row>
    <row r="11" spans="1:41" ht="15" x14ac:dyDescent="0.25">
      <c r="A11" s="16" t="s">
        <v>132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7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7"/>
      <c r="AN11" s="22"/>
      <c r="AO11" s="16"/>
    </row>
    <row r="12" spans="1:41" ht="15" x14ac:dyDescent="0.25">
      <c r="A12" s="16" t="s">
        <v>98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7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7"/>
      <c r="AN12" s="22"/>
      <c r="AO12" s="16"/>
    </row>
    <row r="13" spans="1:41" ht="15" x14ac:dyDescent="0.25">
      <c r="A13" s="16" t="s">
        <v>115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3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3"/>
      <c r="AN13" s="395"/>
      <c r="AO13" s="11"/>
    </row>
    <row r="14" spans="1:4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3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3"/>
      <c r="AN14" s="395"/>
      <c r="AO14" s="11"/>
    </row>
    <row r="15" spans="1:41" ht="13.5" thickBo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3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3"/>
      <c r="AN15" s="395"/>
      <c r="AO15" s="11"/>
    </row>
    <row r="16" spans="1:41" ht="15" thickBot="1" x14ac:dyDescent="0.25">
      <c r="A16" s="427" t="s">
        <v>0</v>
      </c>
      <c r="B16" s="10"/>
      <c r="C16" s="429" t="s">
        <v>1</v>
      </c>
      <c r="D16" s="436" t="s">
        <v>2</v>
      </c>
      <c r="E16" s="436"/>
      <c r="F16" s="436"/>
      <c r="G16" s="436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6" t="s">
        <v>3</v>
      </c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6"/>
      <c r="AI16" s="436"/>
      <c r="AJ16" s="436"/>
      <c r="AK16" s="436"/>
      <c r="AL16" s="436"/>
      <c r="AM16" s="436"/>
      <c r="AN16" s="459" t="s">
        <v>4</v>
      </c>
      <c r="AO16" s="434" t="s">
        <v>5</v>
      </c>
    </row>
    <row r="17" spans="1:41" ht="264" thickBot="1" x14ac:dyDescent="0.25">
      <c r="A17" s="428"/>
      <c r="B17" s="34" t="s">
        <v>6</v>
      </c>
      <c r="C17" s="430"/>
      <c r="D17" s="44" t="s">
        <v>7</v>
      </c>
      <c r="E17" s="45" t="s">
        <v>8</v>
      </c>
      <c r="F17" s="46" t="s">
        <v>9</v>
      </c>
      <c r="G17" s="46" t="s">
        <v>10</v>
      </c>
      <c r="H17" s="46" t="s">
        <v>11</v>
      </c>
      <c r="I17" s="46" t="s">
        <v>12</v>
      </c>
      <c r="J17" s="46" t="s">
        <v>13</v>
      </c>
      <c r="K17" s="46" t="s">
        <v>90</v>
      </c>
      <c r="L17" s="46" t="s">
        <v>95</v>
      </c>
      <c r="M17" s="46" t="s">
        <v>14</v>
      </c>
      <c r="N17" s="46" t="s">
        <v>15</v>
      </c>
      <c r="O17" s="46" t="s">
        <v>16</v>
      </c>
      <c r="P17" s="46" t="s">
        <v>17</v>
      </c>
      <c r="Q17" s="46" t="s">
        <v>18</v>
      </c>
      <c r="R17" s="46" t="s">
        <v>19</v>
      </c>
      <c r="S17" s="46" t="s">
        <v>20</v>
      </c>
      <c r="T17" s="46" t="s">
        <v>21</v>
      </c>
      <c r="U17" s="47" t="s">
        <v>22</v>
      </c>
      <c r="V17" s="44" t="s">
        <v>7</v>
      </c>
      <c r="W17" s="46" t="s">
        <v>8</v>
      </c>
      <c r="X17" s="46" t="s">
        <v>9</v>
      </c>
      <c r="Y17" s="46" t="s">
        <v>10</v>
      </c>
      <c r="Z17" s="45" t="s">
        <v>11</v>
      </c>
      <c r="AA17" s="45" t="s">
        <v>12</v>
      </c>
      <c r="AB17" s="45" t="s">
        <v>13</v>
      </c>
      <c r="AC17" s="46" t="s">
        <v>92</v>
      </c>
      <c r="AD17" s="46" t="s">
        <v>93</v>
      </c>
      <c r="AE17" s="46" t="s">
        <v>14</v>
      </c>
      <c r="AF17" s="46" t="s">
        <v>15</v>
      </c>
      <c r="AG17" s="46" t="s">
        <v>16</v>
      </c>
      <c r="AH17" s="46" t="s">
        <v>17</v>
      </c>
      <c r="AI17" s="46" t="s">
        <v>18</v>
      </c>
      <c r="AJ17" s="46" t="s">
        <v>19</v>
      </c>
      <c r="AK17" s="46" t="s">
        <v>20</v>
      </c>
      <c r="AL17" s="46" t="s">
        <v>21</v>
      </c>
      <c r="AM17" s="47" t="s">
        <v>22</v>
      </c>
      <c r="AN17" s="460"/>
      <c r="AO17" s="435"/>
    </row>
    <row r="18" spans="1:41" ht="15.75" thickBot="1" x14ac:dyDescent="0.25">
      <c r="A18" s="400" t="s">
        <v>105</v>
      </c>
      <c r="B18" s="401"/>
      <c r="C18" s="401"/>
      <c r="D18" s="475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2"/>
      <c r="AD18" s="412"/>
      <c r="AE18" s="412"/>
      <c r="AF18" s="412"/>
      <c r="AG18" s="412"/>
      <c r="AH18" s="412"/>
      <c r="AI18" s="412"/>
      <c r="AJ18" s="412"/>
      <c r="AK18" s="412"/>
      <c r="AL18" s="412"/>
      <c r="AM18" s="412"/>
      <c r="AN18" s="422"/>
      <c r="AO18" s="423"/>
    </row>
    <row r="19" spans="1:41" ht="16.5" thickTop="1" thickBot="1" x14ac:dyDescent="0.3">
      <c r="A19" s="383">
        <v>1</v>
      </c>
      <c r="B19" s="298" t="s">
        <v>23</v>
      </c>
      <c r="C19" s="486" t="s">
        <v>74</v>
      </c>
      <c r="D19" s="370">
        <v>30</v>
      </c>
      <c r="E19" s="370"/>
      <c r="F19" s="370">
        <v>15</v>
      </c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>
        <f>SUM(D19:P19)</f>
        <v>45</v>
      </c>
      <c r="S19" s="370">
        <f>SUM(D19:P19)</f>
        <v>45</v>
      </c>
      <c r="T19" s="371" t="s">
        <v>85</v>
      </c>
      <c r="U19" s="373">
        <v>3</v>
      </c>
      <c r="V19" s="372"/>
      <c r="W19" s="370"/>
      <c r="X19" s="370"/>
      <c r="Y19" s="370"/>
      <c r="Z19" s="370"/>
      <c r="AA19" s="370"/>
      <c r="AB19" s="370"/>
      <c r="AC19" s="370"/>
      <c r="AD19" s="370"/>
      <c r="AE19" s="370"/>
      <c r="AF19" s="370"/>
      <c r="AG19" s="370"/>
      <c r="AH19" s="370"/>
      <c r="AI19" s="370"/>
      <c r="AJ19" s="370"/>
      <c r="AK19" s="370"/>
      <c r="AL19" s="370"/>
      <c r="AM19" s="378"/>
      <c r="AN19" s="226">
        <f>S19+AK19</f>
        <v>45</v>
      </c>
      <c r="AO19" s="381">
        <f>AM19+U19</f>
        <v>3</v>
      </c>
    </row>
    <row r="20" spans="1:41" ht="15.75" thickBot="1" x14ac:dyDescent="0.25">
      <c r="A20" s="438" t="s">
        <v>77</v>
      </c>
      <c r="B20" s="439"/>
      <c r="C20" s="439"/>
      <c r="D20" s="476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77"/>
      <c r="V20" s="462"/>
      <c r="W20" s="462"/>
      <c r="X20" s="462"/>
      <c r="Y20" s="462"/>
      <c r="Z20" s="462"/>
      <c r="AA20" s="462"/>
      <c r="AB20" s="462"/>
      <c r="AC20" s="462"/>
      <c r="AD20" s="462"/>
      <c r="AE20" s="462"/>
      <c r="AF20" s="462"/>
      <c r="AG20" s="462"/>
      <c r="AH20" s="462"/>
      <c r="AI20" s="462"/>
      <c r="AJ20" s="462"/>
      <c r="AK20" s="462"/>
      <c r="AL20" s="462"/>
      <c r="AM20" s="462"/>
      <c r="AN20" s="478"/>
      <c r="AO20" s="479"/>
    </row>
    <row r="21" spans="1:41" ht="15.75" thickTop="1" x14ac:dyDescent="0.25">
      <c r="A21" s="96">
        <v>2</v>
      </c>
      <c r="B21" s="29" t="s">
        <v>23</v>
      </c>
      <c r="C21" s="99" t="s">
        <v>51</v>
      </c>
      <c r="D21" s="48">
        <v>32</v>
      </c>
      <c r="E21" s="49"/>
      <c r="F21" s="50">
        <v>25</v>
      </c>
      <c r="G21" s="50"/>
      <c r="H21" s="50">
        <v>70</v>
      </c>
      <c r="I21" s="50"/>
      <c r="J21" s="50"/>
      <c r="K21" s="50"/>
      <c r="L21" s="50"/>
      <c r="M21" s="50"/>
      <c r="N21" s="50"/>
      <c r="O21" s="50"/>
      <c r="P21" s="50"/>
      <c r="Q21" s="50"/>
      <c r="R21" s="50">
        <f t="shared" ref="R21:R36" si="0">SUM(D21:P21)</f>
        <v>127</v>
      </c>
      <c r="S21" s="50">
        <f t="shared" ref="S21:S36" si="1">SUM(D21:Q21)</f>
        <v>127</v>
      </c>
      <c r="T21" s="271" t="s">
        <v>32</v>
      </c>
      <c r="U21" s="277">
        <v>5</v>
      </c>
      <c r="V21" s="49">
        <v>32</v>
      </c>
      <c r="W21" s="50"/>
      <c r="X21" s="50">
        <v>20</v>
      </c>
      <c r="Y21" s="50"/>
      <c r="Z21" s="49">
        <v>70</v>
      </c>
      <c r="AA21" s="49"/>
      <c r="AB21" s="49"/>
      <c r="AC21" s="49"/>
      <c r="AD21" s="50"/>
      <c r="AE21" s="50"/>
      <c r="AF21" s="50"/>
      <c r="AG21" s="50"/>
      <c r="AH21" s="50"/>
      <c r="AI21" s="50"/>
      <c r="AJ21" s="50">
        <f>SUM(V21:AH21)</f>
        <v>122</v>
      </c>
      <c r="AK21" s="50">
        <f>SUM(V21:AI21)</f>
        <v>122</v>
      </c>
      <c r="AL21" s="271" t="s">
        <v>85</v>
      </c>
      <c r="AM21" s="286">
        <v>5.5</v>
      </c>
      <c r="AN21" s="149">
        <f>S21+AK21</f>
        <v>249</v>
      </c>
      <c r="AO21" s="148">
        <f>U21+AM21</f>
        <v>10.5</v>
      </c>
    </row>
    <row r="22" spans="1:41" ht="15" x14ac:dyDescent="0.25">
      <c r="A22" s="97">
        <v>3</v>
      </c>
      <c r="B22" s="19" t="s">
        <v>23</v>
      </c>
      <c r="C22" s="100" t="s">
        <v>52</v>
      </c>
      <c r="D22" s="57">
        <v>25</v>
      </c>
      <c r="E22" s="58"/>
      <c r="F22" s="59"/>
      <c r="G22" s="59"/>
      <c r="H22" s="59"/>
      <c r="I22" s="59"/>
      <c r="J22" s="59">
        <v>45</v>
      </c>
      <c r="K22" s="59"/>
      <c r="L22" s="59"/>
      <c r="M22" s="59"/>
      <c r="N22" s="59"/>
      <c r="O22" s="59"/>
      <c r="P22" s="59"/>
      <c r="Q22" s="59"/>
      <c r="R22" s="59">
        <f t="shared" si="0"/>
        <v>70</v>
      </c>
      <c r="S22" s="59">
        <f t="shared" si="1"/>
        <v>70</v>
      </c>
      <c r="T22" s="272" t="s">
        <v>32</v>
      </c>
      <c r="U22" s="279">
        <v>3</v>
      </c>
      <c r="V22" s="58">
        <v>25</v>
      </c>
      <c r="W22" s="59"/>
      <c r="X22" s="59"/>
      <c r="Y22" s="59"/>
      <c r="Z22" s="58"/>
      <c r="AA22" s="58"/>
      <c r="AB22" s="58">
        <v>60</v>
      </c>
      <c r="AC22" s="58"/>
      <c r="AD22" s="59"/>
      <c r="AE22" s="59"/>
      <c r="AF22" s="59"/>
      <c r="AG22" s="59"/>
      <c r="AH22" s="59"/>
      <c r="AI22" s="59"/>
      <c r="AJ22" s="59">
        <f>SUM(V22:AH22)</f>
        <v>85</v>
      </c>
      <c r="AK22" s="59">
        <f>SUM(V22:AI22)</f>
        <v>85</v>
      </c>
      <c r="AL22" s="272" t="s">
        <v>85</v>
      </c>
      <c r="AM22" s="288">
        <v>3</v>
      </c>
      <c r="AN22" s="166">
        <f t="shared" ref="AN22:AN33" si="2">S22+AK22</f>
        <v>155</v>
      </c>
      <c r="AO22" s="217">
        <f t="shared" ref="AO22:AO45" si="3">U22+AM22</f>
        <v>6</v>
      </c>
    </row>
    <row r="23" spans="1:41" ht="15" x14ac:dyDescent="0.25">
      <c r="A23" s="96">
        <v>4</v>
      </c>
      <c r="B23" s="19" t="s">
        <v>23</v>
      </c>
      <c r="C23" s="100" t="s">
        <v>64</v>
      </c>
      <c r="D23" s="57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272"/>
      <c r="U23" s="279"/>
      <c r="V23" s="58">
        <v>25</v>
      </c>
      <c r="W23" s="59"/>
      <c r="X23" s="59"/>
      <c r="Y23" s="59"/>
      <c r="Z23" s="58">
        <v>15</v>
      </c>
      <c r="AA23" s="58"/>
      <c r="AB23" s="58">
        <v>15</v>
      </c>
      <c r="AC23" s="58"/>
      <c r="AD23" s="59"/>
      <c r="AE23" s="59"/>
      <c r="AF23" s="59"/>
      <c r="AG23" s="59"/>
      <c r="AH23" s="59"/>
      <c r="AI23" s="59"/>
      <c r="AJ23" s="59">
        <f>SUM(V23:AH23)</f>
        <v>55</v>
      </c>
      <c r="AK23" s="59">
        <f>SUM(V23:AI23)</f>
        <v>55</v>
      </c>
      <c r="AL23" s="272" t="s">
        <v>32</v>
      </c>
      <c r="AM23" s="288">
        <v>3.5</v>
      </c>
      <c r="AN23" s="166">
        <f t="shared" si="2"/>
        <v>55</v>
      </c>
      <c r="AO23" s="217">
        <f t="shared" si="3"/>
        <v>3.5</v>
      </c>
    </row>
    <row r="24" spans="1:41" ht="15" x14ac:dyDescent="0.25">
      <c r="A24" s="97">
        <v>5</v>
      </c>
      <c r="B24" s="19" t="s">
        <v>23</v>
      </c>
      <c r="C24" s="100" t="s">
        <v>65</v>
      </c>
      <c r="D24" s="57">
        <v>25</v>
      </c>
      <c r="E24" s="58"/>
      <c r="F24" s="59"/>
      <c r="G24" s="59"/>
      <c r="H24" s="59"/>
      <c r="I24" s="59"/>
      <c r="J24" s="59">
        <v>45</v>
      </c>
      <c r="K24" s="59"/>
      <c r="L24" s="59"/>
      <c r="M24" s="59"/>
      <c r="N24" s="59"/>
      <c r="O24" s="59"/>
      <c r="P24" s="59"/>
      <c r="Q24" s="59"/>
      <c r="R24" s="59">
        <f t="shared" si="0"/>
        <v>70</v>
      </c>
      <c r="S24" s="59">
        <f t="shared" si="1"/>
        <v>70</v>
      </c>
      <c r="T24" s="272" t="s">
        <v>85</v>
      </c>
      <c r="U24" s="279">
        <v>3</v>
      </c>
      <c r="V24" s="58"/>
      <c r="W24" s="59"/>
      <c r="X24" s="59"/>
      <c r="Y24" s="59"/>
      <c r="Z24" s="58"/>
      <c r="AA24" s="58"/>
      <c r="AB24" s="58"/>
      <c r="AC24" s="58"/>
      <c r="AD24" s="59"/>
      <c r="AE24" s="59"/>
      <c r="AF24" s="59"/>
      <c r="AG24" s="59"/>
      <c r="AH24" s="59"/>
      <c r="AI24" s="59"/>
      <c r="AJ24" s="59"/>
      <c r="AK24" s="59"/>
      <c r="AL24" s="272"/>
      <c r="AM24" s="288"/>
      <c r="AN24" s="166">
        <f t="shared" si="2"/>
        <v>70</v>
      </c>
      <c r="AO24" s="217">
        <f t="shared" si="3"/>
        <v>3</v>
      </c>
    </row>
    <row r="25" spans="1:41" ht="15" x14ac:dyDescent="0.25">
      <c r="A25" s="96">
        <v>6</v>
      </c>
      <c r="B25" s="19" t="s">
        <v>23</v>
      </c>
      <c r="C25" s="100" t="s">
        <v>66</v>
      </c>
      <c r="D25" s="57">
        <v>10</v>
      </c>
      <c r="E25" s="58"/>
      <c r="F25" s="59"/>
      <c r="G25" s="59"/>
      <c r="H25" s="59"/>
      <c r="I25" s="59"/>
      <c r="J25" s="59">
        <v>10</v>
      </c>
      <c r="K25" s="59"/>
      <c r="L25" s="59"/>
      <c r="M25" s="59"/>
      <c r="N25" s="59"/>
      <c r="O25" s="59"/>
      <c r="P25" s="59"/>
      <c r="Q25" s="59"/>
      <c r="R25" s="59">
        <f t="shared" si="0"/>
        <v>20</v>
      </c>
      <c r="S25" s="59">
        <f t="shared" si="1"/>
        <v>20</v>
      </c>
      <c r="T25" s="272" t="s">
        <v>32</v>
      </c>
      <c r="U25" s="279">
        <v>1</v>
      </c>
      <c r="V25" s="58"/>
      <c r="W25" s="59"/>
      <c r="X25" s="59"/>
      <c r="Y25" s="59"/>
      <c r="Z25" s="58"/>
      <c r="AA25" s="58"/>
      <c r="AB25" s="58"/>
      <c r="AC25" s="58"/>
      <c r="AD25" s="59"/>
      <c r="AE25" s="59"/>
      <c r="AF25" s="59"/>
      <c r="AG25" s="59"/>
      <c r="AH25" s="59"/>
      <c r="AI25" s="59"/>
      <c r="AJ25" s="59"/>
      <c r="AK25" s="59"/>
      <c r="AL25" s="272"/>
      <c r="AM25" s="288"/>
      <c r="AN25" s="166">
        <f t="shared" si="2"/>
        <v>20</v>
      </c>
      <c r="AO25" s="217">
        <f t="shared" si="3"/>
        <v>1</v>
      </c>
    </row>
    <row r="26" spans="1:41" ht="15" x14ac:dyDescent="0.25">
      <c r="A26" s="97">
        <v>7</v>
      </c>
      <c r="B26" s="19" t="s">
        <v>23</v>
      </c>
      <c r="C26" s="100" t="s">
        <v>67</v>
      </c>
      <c r="D26" s="57">
        <v>20</v>
      </c>
      <c r="E26" s="58"/>
      <c r="F26" s="59"/>
      <c r="G26" s="59"/>
      <c r="H26" s="59">
        <v>5</v>
      </c>
      <c r="I26" s="59"/>
      <c r="J26" s="59">
        <v>15</v>
      </c>
      <c r="K26" s="59"/>
      <c r="L26" s="59"/>
      <c r="M26" s="59"/>
      <c r="N26" s="59"/>
      <c r="O26" s="59"/>
      <c r="P26" s="59"/>
      <c r="Q26" s="59"/>
      <c r="R26" s="59">
        <f t="shared" si="0"/>
        <v>40</v>
      </c>
      <c r="S26" s="59">
        <f t="shared" si="1"/>
        <v>40</v>
      </c>
      <c r="T26" s="272" t="s">
        <v>32</v>
      </c>
      <c r="U26" s="279">
        <v>2</v>
      </c>
      <c r="V26" s="58"/>
      <c r="W26" s="59"/>
      <c r="X26" s="59"/>
      <c r="Y26" s="59"/>
      <c r="Z26" s="58"/>
      <c r="AA26" s="58"/>
      <c r="AB26" s="58"/>
      <c r="AC26" s="58"/>
      <c r="AD26" s="59"/>
      <c r="AE26" s="59"/>
      <c r="AF26" s="59"/>
      <c r="AG26" s="59"/>
      <c r="AH26" s="59"/>
      <c r="AI26" s="59"/>
      <c r="AJ26" s="59"/>
      <c r="AK26" s="59"/>
      <c r="AL26" s="272"/>
      <c r="AM26" s="288"/>
      <c r="AN26" s="166">
        <f t="shared" si="2"/>
        <v>40</v>
      </c>
      <c r="AO26" s="217">
        <f t="shared" si="3"/>
        <v>2</v>
      </c>
    </row>
    <row r="27" spans="1:41" ht="15" x14ac:dyDescent="0.25">
      <c r="A27" s="96">
        <v>8</v>
      </c>
      <c r="B27" s="19" t="s">
        <v>23</v>
      </c>
      <c r="C27" s="100" t="s">
        <v>68</v>
      </c>
      <c r="D27" s="57">
        <v>30</v>
      </c>
      <c r="E27" s="58"/>
      <c r="F27" s="59"/>
      <c r="G27" s="59"/>
      <c r="H27" s="59">
        <v>10</v>
      </c>
      <c r="I27" s="59"/>
      <c r="J27" s="59">
        <v>35</v>
      </c>
      <c r="K27" s="59"/>
      <c r="L27" s="59"/>
      <c r="M27" s="59"/>
      <c r="N27" s="59"/>
      <c r="O27" s="59"/>
      <c r="P27" s="59"/>
      <c r="Q27" s="59"/>
      <c r="R27" s="59">
        <f t="shared" si="0"/>
        <v>75</v>
      </c>
      <c r="S27" s="59">
        <f t="shared" si="1"/>
        <v>75</v>
      </c>
      <c r="T27" s="272" t="s">
        <v>85</v>
      </c>
      <c r="U27" s="279">
        <v>3.5</v>
      </c>
      <c r="V27" s="58"/>
      <c r="W27" s="59"/>
      <c r="X27" s="59"/>
      <c r="Y27" s="59"/>
      <c r="Z27" s="58"/>
      <c r="AA27" s="58"/>
      <c r="AB27" s="58"/>
      <c r="AC27" s="58"/>
      <c r="AD27" s="59"/>
      <c r="AE27" s="59"/>
      <c r="AF27" s="59"/>
      <c r="AG27" s="59"/>
      <c r="AH27" s="59"/>
      <c r="AI27" s="59"/>
      <c r="AJ27" s="59"/>
      <c r="AK27" s="59"/>
      <c r="AL27" s="272"/>
      <c r="AM27" s="288"/>
      <c r="AN27" s="166">
        <f t="shared" si="2"/>
        <v>75</v>
      </c>
      <c r="AO27" s="217">
        <f t="shared" si="3"/>
        <v>3.5</v>
      </c>
    </row>
    <row r="28" spans="1:41" ht="28.5" x14ac:dyDescent="0.25">
      <c r="A28" s="97">
        <v>9</v>
      </c>
      <c r="B28" s="126" t="s">
        <v>23</v>
      </c>
      <c r="C28" s="182" t="s">
        <v>97</v>
      </c>
      <c r="D28" s="110"/>
      <c r="E28" s="111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304"/>
      <c r="U28" s="315"/>
      <c r="V28" s="111">
        <v>20</v>
      </c>
      <c r="W28" s="112"/>
      <c r="X28" s="112"/>
      <c r="Y28" s="112"/>
      <c r="Z28" s="111"/>
      <c r="AA28" s="111"/>
      <c r="AB28" s="111">
        <v>25</v>
      </c>
      <c r="AC28" s="111"/>
      <c r="AD28" s="112"/>
      <c r="AE28" s="112"/>
      <c r="AF28" s="112"/>
      <c r="AG28" s="112"/>
      <c r="AH28" s="112"/>
      <c r="AI28" s="112"/>
      <c r="AJ28" s="112">
        <v>45</v>
      </c>
      <c r="AK28" s="112">
        <v>45</v>
      </c>
      <c r="AL28" s="304" t="s">
        <v>32</v>
      </c>
      <c r="AM28" s="326">
        <v>2</v>
      </c>
      <c r="AN28" s="166">
        <f t="shared" si="2"/>
        <v>45</v>
      </c>
      <c r="AO28" s="335">
        <f t="shared" si="3"/>
        <v>2</v>
      </c>
    </row>
    <row r="29" spans="1:41" ht="15" x14ac:dyDescent="0.25">
      <c r="A29" s="96">
        <v>10</v>
      </c>
      <c r="B29" s="19" t="s">
        <v>23</v>
      </c>
      <c r="C29" s="100" t="s">
        <v>69</v>
      </c>
      <c r="D29" s="57">
        <v>10</v>
      </c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>
        <f t="shared" si="0"/>
        <v>10</v>
      </c>
      <c r="S29" s="59">
        <f t="shared" si="1"/>
        <v>10</v>
      </c>
      <c r="T29" s="272" t="s">
        <v>32</v>
      </c>
      <c r="U29" s="279">
        <v>0.5</v>
      </c>
      <c r="V29" s="58"/>
      <c r="W29" s="59"/>
      <c r="X29" s="59"/>
      <c r="Y29" s="59"/>
      <c r="Z29" s="58"/>
      <c r="AA29" s="58"/>
      <c r="AB29" s="58"/>
      <c r="AC29" s="58"/>
      <c r="AD29" s="59"/>
      <c r="AE29" s="59"/>
      <c r="AF29" s="59"/>
      <c r="AG29" s="59"/>
      <c r="AH29" s="59"/>
      <c r="AI29" s="59"/>
      <c r="AJ29" s="59"/>
      <c r="AK29" s="59"/>
      <c r="AL29" s="272"/>
      <c r="AM29" s="288"/>
      <c r="AN29" s="166">
        <f t="shared" si="2"/>
        <v>10</v>
      </c>
      <c r="AO29" s="217">
        <f t="shared" si="3"/>
        <v>0.5</v>
      </c>
    </row>
    <row r="30" spans="1:41" ht="15" x14ac:dyDescent="0.25">
      <c r="A30" s="97">
        <v>11</v>
      </c>
      <c r="B30" s="19" t="s">
        <v>23</v>
      </c>
      <c r="C30" s="100" t="s">
        <v>70</v>
      </c>
      <c r="D30" s="57">
        <v>8</v>
      </c>
      <c r="E30" s="58"/>
      <c r="F30" s="59"/>
      <c r="G30" s="59"/>
      <c r="H30" s="59"/>
      <c r="I30" s="59"/>
      <c r="J30" s="59">
        <v>5</v>
      </c>
      <c r="K30" s="59"/>
      <c r="L30" s="59"/>
      <c r="M30" s="59"/>
      <c r="N30" s="59"/>
      <c r="O30" s="59"/>
      <c r="P30" s="59"/>
      <c r="Q30" s="59"/>
      <c r="R30" s="59">
        <f t="shared" si="0"/>
        <v>13</v>
      </c>
      <c r="S30" s="59">
        <f t="shared" si="1"/>
        <v>13</v>
      </c>
      <c r="T30" s="272" t="s">
        <v>32</v>
      </c>
      <c r="U30" s="279">
        <v>0.5</v>
      </c>
      <c r="V30" s="58"/>
      <c r="W30" s="59"/>
      <c r="X30" s="59"/>
      <c r="Y30" s="59"/>
      <c r="Z30" s="58"/>
      <c r="AA30" s="58"/>
      <c r="AB30" s="58"/>
      <c r="AC30" s="58"/>
      <c r="AD30" s="59"/>
      <c r="AE30" s="59"/>
      <c r="AF30" s="59"/>
      <c r="AG30" s="59"/>
      <c r="AH30" s="59"/>
      <c r="AI30" s="59"/>
      <c r="AJ30" s="59"/>
      <c r="AK30" s="59"/>
      <c r="AL30" s="272"/>
      <c r="AM30" s="288"/>
      <c r="AN30" s="166">
        <f t="shared" si="2"/>
        <v>13</v>
      </c>
      <c r="AO30" s="217">
        <f t="shared" si="3"/>
        <v>0.5</v>
      </c>
    </row>
    <row r="31" spans="1:41" ht="15" x14ac:dyDescent="0.25">
      <c r="A31" s="96">
        <v>12</v>
      </c>
      <c r="B31" s="19" t="s">
        <v>23</v>
      </c>
      <c r="C31" s="100" t="s">
        <v>71</v>
      </c>
      <c r="D31" s="57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272"/>
      <c r="U31" s="279"/>
      <c r="V31" s="58">
        <v>8</v>
      </c>
      <c r="W31" s="59"/>
      <c r="X31" s="59"/>
      <c r="Y31" s="59"/>
      <c r="Z31" s="58"/>
      <c r="AA31" s="58"/>
      <c r="AB31" s="58">
        <v>5</v>
      </c>
      <c r="AC31" s="58"/>
      <c r="AD31" s="59"/>
      <c r="AE31" s="59"/>
      <c r="AF31" s="59"/>
      <c r="AG31" s="59"/>
      <c r="AH31" s="59"/>
      <c r="AI31" s="59"/>
      <c r="AJ31" s="59">
        <f>SUM(V31:AH31)</f>
        <v>13</v>
      </c>
      <c r="AK31" s="59">
        <f>SUM(V31:AI31)</f>
        <v>13</v>
      </c>
      <c r="AL31" s="272" t="s">
        <v>32</v>
      </c>
      <c r="AM31" s="288">
        <v>0.5</v>
      </c>
      <c r="AN31" s="166">
        <f t="shared" si="2"/>
        <v>13</v>
      </c>
      <c r="AO31" s="217">
        <f t="shared" si="3"/>
        <v>0.5</v>
      </c>
    </row>
    <row r="32" spans="1:41" ht="15" x14ac:dyDescent="0.25">
      <c r="A32" s="97">
        <v>13</v>
      </c>
      <c r="B32" s="19" t="s">
        <v>23</v>
      </c>
      <c r="C32" s="100" t="s">
        <v>72</v>
      </c>
      <c r="D32" s="57">
        <v>8</v>
      </c>
      <c r="E32" s="58"/>
      <c r="F32" s="59"/>
      <c r="G32" s="59"/>
      <c r="H32" s="59"/>
      <c r="I32" s="59"/>
      <c r="J32" s="59">
        <v>5</v>
      </c>
      <c r="K32" s="59"/>
      <c r="L32" s="59"/>
      <c r="M32" s="59"/>
      <c r="N32" s="59"/>
      <c r="O32" s="59"/>
      <c r="P32" s="59"/>
      <c r="Q32" s="59"/>
      <c r="R32" s="59">
        <f>SUM(D32:P32)</f>
        <v>13</v>
      </c>
      <c r="S32" s="59">
        <f t="shared" si="1"/>
        <v>13</v>
      </c>
      <c r="T32" s="272" t="s">
        <v>32</v>
      </c>
      <c r="U32" s="279">
        <v>0.5</v>
      </c>
      <c r="V32" s="58"/>
      <c r="W32" s="59"/>
      <c r="X32" s="59"/>
      <c r="Y32" s="59"/>
      <c r="Z32" s="58"/>
      <c r="AA32" s="58"/>
      <c r="AB32" s="58"/>
      <c r="AC32" s="58"/>
      <c r="AD32" s="59"/>
      <c r="AE32" s="59"/>
      <c r="AF32" s="59"/>
      <c r="AG32" s="59"/>
      <c r="AH32" s="59"/>
      <c r="AI32" s="59"/>
      <c r="AJ32" s="59"/>
      <c r="AK32" s="59"/>
      <c r="AL32" s="272"/>
      <c r="AM32" s="288"/>
      <c r="AN32" s="166">
        <f t="shared" si="2"/>
        <v>13</v>
      </c>
      <c r="AO32" s="217">
        <f t="shared" si="3"/>
        <v>0.5</v>
      </c>
    </row>
    <row r="33" spans="1:41" ht="30" thickBot="1" x14ac:dyDescent="0.3">
      <c r="A33" s="96">
        <v>14</v>
      </c>
      <c r="B33" s="19" t="s">
        <v>23</v>
      </c>
      <c r="C33" s="101" t="s">
        <v>123</v>
      </c>
      <c r="D33" s="68">
        <v>5</v>
      </c>
      <c r="E33" s="69"/>
      <c r="F33" s="70">
        <v>5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59">
        <f t="shared" ref="R33" si="4">SUM(D33:P33)</f>
        <v>10</v>
      </c>
      <c r="S33" s="59">
        <f t="shared" si="1"/>
        <v>10</v>
      </c>
      <c r="T33" s="270" t="s">
        <v>32</v>
      </c>
      <c r="U33" s="316">
        <v>0.5</v>
      </c>
      <c r="V33" s="69"/>
      <c r="W33" s="70"/>
      <c r="X33" s="70"/>
      <c r="Y33" s="70"/>
      <c r="Z33" s="69"/>
      <c r="AA33" s="69"/>
      <c r="AB33" s="69"/>
      <c r="AC33" s="69"/>
      <c r="AD33" s="70"/>
      <c r="AE33" s="70"/>
      <c r="AF33" s="70"/>
      <c r="AG33" s="70"/>
      <c r="AH33" s="70"/>
      <c r="AI33" s="70"/>
      <c r="AJ33" s="70"/>
      <c r="AK33" s="70"/>
      <c r="AL33" s="270"/>
      <c r="AM33" s="327"/>
      <c r="AN33" s="166">
        <f t="shared" si="2"/>
        <v>10</v>
      </c>
      <c r="AO33" s="217">
        <f t="shared" si="3"/>
        <v>0.5</v>
      </c>
    </row>
    <row r="34" spans="1:41" ht="15.75" thickBot="1" x14ac:dyDescent="0.25">
      <c r="A34" s="400" t="s">
        <v>96</v>
      </c>
      <c r="B34" s="401"/>
      <c r="C34" s="401"/>
      <c r="D34" s="480"/>
      <c r="E34" s="444"/>
      <c r="F34" s="444"/>
      <c r="G34" s="444"/>
      <c r="H34" s="444"/>
      <c r="I34" s="444"/>
      <c r="J34" s="444"/>
      <c r="K34" s="444"/>
      <c r="L34" s="444"/>
      <c r="M34" s="444"/>
      <c r="N34" s="444"/>
      <c r="O34" s="444"/>
      <c r="P34" s="444"/>
      <c r="Q34" s="444"/>
      <c r="R34" s="444"/>
      <c r="S34" s="444"/>
      <c r="T34" s="444"/>
      <c r="U34" s="474"/>
      <c r="V34" s="444"/>
      <c r="W34" s="444"/>
      <c r="X34" s="444"/>
      <c r="Y34" s="444"/>
      <c r="Z34" s="444"/>
      <c r="AA34" s="444"/>
      <c r="AB34" s="444"/>
      <c r="AC34" s="444"/>
      <c r="AD34" s="444"/>
      <c r="AE34" s="444"/>
      <c r="AF34" s="444"/>
      <c r="AG34" s="444"/>
      <c r="AH34" s="444"/>
      <c r="AI34" s="444"/>
      <c r="AJ34" s="444"/>
      <c r="AK34" s="444"/>
      <c r="AL34" s="444"/>
      <c r="AM34" s="444"/>
      <c r="AN34" s="445"/>
      <c r="AO34" s="446"/>
    </row>
    <row r="35" spans="1:41" ht="29.25" thickTop="1" x14ac:dyDescent="0.2">
      <c r="A35" s="132">
        <v>15</v>
      </c>
      <c r="B35" s="127" t="s">
        <v>44</v>
      </c>
      <c r="C35" s="129" t="s">
        <v>134</v>
      </c>
      <c r="D35" s="116"/>
      <c r="E35" s="117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306"/>
      <c r="U35" s="318"/>
      <c r="V35" s="117">
        <v>5</v>
      </c>
      <c r="W35" s="118"/>
      <c r="X35" s="118"/>
      <c r="Y35" s="118"/>
      <c r="Z35" s="117">
        <v>35</v>
      </c>
      <c r="AA35" s="117"/>
      <c r="AB35" s="117"/>
      <c r="AC35" s="117"/>
      <c r="AD35" s="118"/>
      <c r="AE35" s="118"/>
      <c r="AF35" s="118"/>
      <c r="AG35" s="118"/>
      <c r="AH35" s="118"/>
      <c r="AI35" s="118"/>
      <c r="AJ35" s="118">
        <f>SUM(V35:AH35)</f>
        <v>40</v>
      </c>
      <c r="AK35" s="118">
        <f>SUM(V35:AI35)</f>
        <v>40</v>
      </c>
      <c r="AL35" s="306" t="s">
        <v>32</v>
      </c>
      <c r="AM35" s="329">
        <v>2</v>
      </c>
      <c r="AN35" s="337">
        <f t="shared" ref="AN35:AN37" si="5">S35+AK35</f>
        <v>40</v>
      </c>
      <c r="AO35" s="338">
        <f t="shared" si="3"/>
        <v>2</v>
      </c>
    </row>
    <row r="36" spans="1:41" ht="25.5" x14ac:dyDescent="0.2">
      <c r="A36" s="102">
        <v>16</v>
      </c>
      <c r="B36" s="128" t="s">
        <v>44</v>
      </c>
      <c r="C36" s="130" t="s">
        <v>135</v>
      </c>
      <c r="D36" s="110">
        <v>5</v>
      </c>
      <c r="E36" s="111"/>
      <c r="F36" s="112"/>
      <c r="G36" s="112"/>
      <c r="H36" s="112">
        <v>35</v>
      </c>
      <c r="I36" s="112"/>
      <c r="J36" s="112"/>
      <c r="K36" s="112"/>
      <c r="L36" s="112"/>
      <c r="M36" s="112"/>
      <c r="N36" s="112"/>
      <c r="O36" s="112"/>
      <c r="P36" s="112"/>
      <c r="Q36" s="112"/>
      <c r="R36" s="112">
        <f t="shared" si="0"/>
        <v>40</v>
      </c>
      <c r="S36" s="112">
        <f t="shared" si="1"/>
        <v>40</v>
      </c>
      <c r="T36" s="304" t="s">
        <v>32</v>
      </c>
      <c r="U36" s="315">
        <v>2</v>
      </c>
      <c r="V36" s="111">
        <v>5</v>
      </c>
      <c r="W36" s="112"/>
      <c r="X36" s="112"/>
      <c r="Y36" s="112"/>
      <c r="Z36" s="111">
        <v>35</v>
      </c>
      <c r="AA36" s="111"/>
      <c r="AB36" s="111"/>
      <c r="AC36" s="111"/>
      <c r="AD36" s="112"/>
      <c r="AE36" s="112"/>
      <c r="AF36" s="112"/>
      <c r="AG36" s="112"/>
      <c r="AH36" s="112"/>
      <c r="AI36" s="112"/>
      <c r="AJ36" s="112">
        <f>SUM(V36:AH36)</f>
        <v>40</v>
      </c>
      <c r="AK36" s="112">
        <f>SUM(V36:AI36)</f>
        <v>40</v>
      </c>
      <c r="AL36" s="304" t="s">
        <v>32</v>
      </c>
      <c r="AM36" s="326">
        <v>2</v>
      </c>
      <c r="AN36" s="339">
        <f t="shared" si="5"/>
        <v>80</v>
      </c>
      <c r="AO36" s="335">
        <f t="shared" si="3"/>
        <v>4</v>
      </c>
    </row>
    <row r="37" spans="1:41" ht="29.25" thickBot="1" x14ac:dyDescent="0.25">
      <c r="A37" s="103">
        <v>17</v>
      </c>
      <c r="B37" s="33" t="s">
        <v>44</v>
      </c>
      <c r="C37" s="131" t="s">
        <v>136</v>
      </c>
      <c r="D37" s="113"/>
      <c r="E37" s="114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305"/>
      <c r="U37" s="317"/>
      <c r="V37" s="114">
        <v>5</v>
      </c>
      <c r="W37" s="115"/>
      <c r="X37" s="115"/>
      <c r="Y37" s="115"/>
      <c r="Z37" s="114">
        <v>15</v>
      </c>
      <c r="AA37" s="114"/>
      <c r="AB37" s="114"/>
      <c r="AC37" s="114"/>
      <c r="AD37" s="115"/>
      <c r="AE37" s="115"/>
      <c r="AF37" s="115"/>
      <c r="AG37" s="115"/>
      <c r="AH37" s="115"/>
      <c r="AI37" s="115"/>
      <c r="AJ37" s="115">
        <f>SUM(V37:AH37)</f>
        <v>20</v>
      </c>
      <c r="AK37" s="115">
        <f>SUM(V37:AI37)</f>
        <v>20</v>
      </c>
      <c r="AL37" s="305" t="s">
        <v>32</v>
      </c>
      <c r="AM37" s="328">
        <v>1</v>
      </c>
      <c r="AN37" s="340">
        <f t="shared" si="5"/>
        <v>20</v>
      </c>
      <c r="AO37" s="336">
        <f t="shared" si="3"/>
        <v>1</v>
      </c>
    </row>
    <row r="38" spans="1:41" ht="15.75" thickBot="1" x14ac:dyDescent="0.25">
      <c r="A38" s="468" t="s">
        <v>84</v>
      </c>
      <c r="B38" s="469"/>
      <c r="C38" s="469"/>
      <c r="D38" s="470"/>
      <c r="E38" s="445"/>
      <c r="F38" s="445"/>
      <c r="G38" s="445"/>
      <c r="H38" s="445"/>
      <c r="I38" s="445"/>
      <c r="J38" s="445"/>
      <c r="K38" s="445"/>
      <c r="L38" s="445"/>
      <c r="M38" s="445"/>
      <c r="N38" s="445"/>
      <c r="O38" s="445"/>
      <c r="P38" s="445"/>
      <c r="Q38" s="445"/>
      <c r="R38" s="445"/>
      <c r="S38" s="445"/>
      <c r="T38" s="445"/>
      <c r="U38" s="452"/>
      <c r="V38" s="445"/>
      <c r="W38" s="445"/>
      <c r="X38" s="445"/>
      <c r="Y38" s="445"/>
      <c r="Z38" s="445"/>
      <c r="AA38" s="445"/>
      <c r="AB38" s="445"/>
      <c r="AC38" s="445"/>
      <c r="AD38" s="445"/>
      <c r="AE38" s="445"/>
      <c r="AF38" s="445"/>
      <c r="AG38" s="445"/>
      <c r="AH38" s="445"/>
      <c r="AI38" s="445"/>
      <c r="AJ38" s="445"/>
      <c r="AK38" s="445"/>
      <c r="AL38" s="445"/>
      <c r="AM38" s="445"/>
      <c r="AN38" s="445"/>
      <c r="AO38" s="446"/>
    </row>
    <row r="39" spans="1:41" ht="29.25" thickTop="1" x14ac:dyDescent="0.25">
      <c r="A39" s="183">
        <v>18</v>
      </c>
      <c r="B39" s="179" t="s">
        <v>23</v>
      </c>
      <c r="C39" s="184" t="s">
        <v>129</v>
      </c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>
        <v>30</v>
      </c>
      <c r="Q39" s="185"/>
      <c r="R39" s="185">
        <f>SUM(D39:P39)</f>
        <v>30</v>
      </c>
      <c r="S39" s="185">
        <f>SUM(D39:Q39)</f>
        <v>30</v>
      </c>
      <c r="T39" s="375" t="s">
        <v>32</v>
      </c>
      <c r="U39" s="319">
        <v>1</v>
      </c>
      <c r="V39" s="376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0"/>
      <c r="AL39" s="375"/>
      <c r="AM39" s="330"/>
      <c r="AN39" s="149">
        <f t="shared" ref="AN39:AN43" si="6">S39+AK39</f>
        <v>30</v>
      </c>
      <c r="AO39" s="148">
        <f t="shared" ref="AO39:AO43" si="7">U39+AM39</f>
        <v>1</v>
      </c>
    </row>
    <row r="40" spans="1:41" ht="29.25" thickBot="1" x14ac:dyDescent="0.3">
      <c r="A40" s="186">
        <v>19</v>
      </c>
      <c r="B40" s="176" t="s">
        <v>23</v>
      </c>
      <c r="C40" s="187" t="s">
        <v>130</v>
      </c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307"/>
      <c r="U40" s="320"/>
      <c r="V40" s="312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>
        <v>30</v>
      </c>
      <c r="AI40" s="188"/>
      <c r="AJ40" s="188">
        <f t="shared" ref="AJ40:AJ45" si="8">SUM(V40:AH40)</f>
        <v>30</v>
      </c>
      <c r="AK40" s="139">
        <f t="shared" ref="AK40:AK43" si="9">SUM(V40:AI40)</f>
        <v>30</v>
      </c>
      <c r="AL40" s="307" t="s">
        <v>32</v>
      </c>
      <c r="AM40" s="331">
        <v>1</v>
      </c>
      <c r="AN40" s="166">
        <f t="shared" si="6"/>
        <v>30</v>
      </c>
      <c r="AO40" s="217">
        <f t="shared" si="7"/>
        <v>1</v>
      </c>
    </row>
    <row r="41" spans="1:41" ht="29.25" x14ac:dyDescent="0.25">
      <c r="A41" s="183">
        <v>20</v>
      </c>
      <c r="B41" s="176" t="s">
        <v>23</v>
      </c>
      <c r="C41" s="189" t="s">
        <v>124</v>
      </c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88"/>
      <c r="S41" s="139"/>
      <c r="T41" s="172"/>
      <c r="U41" s="281"/>
      <c r="V41" s="151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>
        <v>30</v>
      </c>
      <c r="AI41" s="139"/>
      <c r="AJ41" s="188">
        <f t="shared" si="8"/>
        <v>30</v>
      </c>
      <c r="AK41" s="139">
        <f>SUM(V41:AI41)</f>
        <v>30</v>
      </c>
      <c r="AL41" s="172" t="s">
        <v>32</v>
      </c>
      <c r="AM41" s="291">
        <v>1</v>
      </c>
      <c r="AN41" s="166">
        <f t="shared" si="6"/>
        <v>30</v>
      </c>
      <c r="AO41" s="217">
        <f t="shared" si="7"/>
        <v>1</v>
      </c>
    </row>
    <row r="42" spans="1:41" ht="43.5" thickBot="1" x14ac:dyDescent="0.3">
      <c r="A42" s="186">
        <v>21</v>
      </c>
      <c r="B42" s="176" t="s">
        <v>23</v>
      </c>
      <c r="C42" s="177" t="s">
        <v>125</v>
      </c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39"/>
      <c r="P42" s="139">
        <v>30</v>
      </c>
      <c r="Q42" s="139"/>
      <c r="R42" s="188">
        <f t="shared" ref="R42:R44" si="10">SUM(D42:P42)</f>
        <v>30</v>
      </c>
      <c r="S42" s="139">
        <f t="shared" ref="S42" si="11">SUM(D42:Q42)</f>
        <v>30</v>
      </c>
      <c r="T42" s="172" t="s">
        <v>32</v>
      </c>
      <c r="U42" s="281">
        <v>1</v>
      </c>
      <c r="V42" s="151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88"/>
      <c r="AK42" s="139"/>
      <c r="AL42" s="172"/>
      <c r="AM42" s="291"/>
      <c r="AN42" s="166">
        <f t="shared" si="6"/>
        <v>30</v>
      </c>
      <c r="AO42" s="217">
        <f t="shared" si="7"/>
        <v>1</v>
      </c>
    </row>
    <row r="43" spans="1:41" ht="28.5" x14ac:dyDescent="0.25">
      <c r="A43" s="183">
        <v>22</v>
      </c>
      <c r="B43" s="176" t="s">
        <v>23</v>
      </c>
      <c r="C43" s="177" t="s">
        <v>126</v>
      </c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  <c r="Q43" s="139"/>
      <c r="R43" s="188"/>
      <c r="S43" s="139"/>
      <c r="T43" s="172"/>
      <c r="U43" s="281"/>
      <c r="V43" s="151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>
        <v>30</v>
      </c>
      <c r="AI43" s="139"/>
      <c r="AJ43" s="188">
        <f t="shared" si="8"/>
        <v>30</v>
      </c>
      <c r="AK43" s="139">
        <f t="shared" si="9"/>
        <v>30</v>
      </c>
      <c r="AL43" s="172" t="s">
        <v>32</v>
      </c>
      <c r="AM43" s="291">
        <v>1</v>
      </c>
      <c r="AN43" s="166">
        <f t="shared" si="6"/>
        <v>30</v>
      </c>
      <c r="AO43" s="217">
        <f t="shared" si="7"/>
        <v>1</v>
      </c>
    </row>
    <row r="44" spans="1:41" ht="29.25" thickBot="1" x14ac:dyDescent="0.3">
      <c r="A44" s="186">
        <v>23</v>
      </c>
      <c r="B44" s="176" t="s">
        <v>23</v>
      </c>
      <c r="C44" s="178" t="s">
        <v>127</v>
      </c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>
        <v>30</v>
      </c>
      <c r="Q44" s="139"/>
      <c r="R44" s="188">
        <f t="shared" si="10"/>
        <v>30</v>
      </c>
      <c r="S44" s="139">
        <f>SUM(D44:Q44)</f>
        <v>30</v>
      </c>
      <c r="T44" s="172" t="s">
        <v>32</v>
      </c>
      <c r="U44" s="281">
        <v>1</v>
      </c>
      <c r="V44" s="151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88"/>
      <c r="AK44" s="139"/>
      <c r="AL44" s="172"/>
      <c r="AM44" s="291"/>
      <c r="AN44" s="166">
        <f>S44+AK44</f>
        <v>30</v>
      </c>
      <c r="AO44" s="217">
        <f>U44+AM44</f>
        <v>1</v>
      </c>
    </row>
    <row r="45" spans="1:41" ht="29.25" thickBot="1" x14ac:dyDescent="0.3">
      <c r="A45" s="183">
        <v>24</v>
      </c>
      <c r="B45" s="181" t="s">
        <v>23</v>
      </c>
      <c r="C45" s="394" t="s">
        <v>131</v>
      </c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344"/>
      <c r="S45" s="143"/>
      <c r="T45" s="274"/>
      <c r="U45" s="282"/>
      <c r="V45" s="276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>
        <v>30</v>
      </c>
      <c r="AI45" s="377"/>
      <c r="AJ45" s="188">
        <f t="shared" si="8"/>
        <v>30</v>
      </c>
      <c r="AK45" s="143"/>
      <c r="AL45" s="274" t="s">
        <v>32</v>
      </c>
      <c r="AM45" s="292">
        <v>1</v>
      </c>
      <c r="AN45" s="150">
        <f>AJ45</f>
        <v>30</v>
      </c>
      <c r="AO45" s="225">
        <f t="shared" si="3"/>
        <v>1</v>
      </c>
    </row>
    <row r="46" spans="1:41" ht="15.75" thickBot="1" x14ac:dyDescent="0.25">
      <c r="A46" s="471" t="s">
        <v>83</v>
      </c>
      <c r="B46" s="472"/>
      <c r="C46" s="472"/>
      <c r="D46" s="473"/>
      <c r="E46" s="474"/>
      <c r="F46" s="474"/>
      <c r="G46" s="474"/>
      <c r="H46" s="474"/>
      <c r="I46" s="474"/>
      <c r="J46" s="474"/>
      <c r="K46" s="474"/>
      <c r="L46" s="474"/>
      <c r="M46" s="474"/>
      <c r="N46" s="474"/>
      <c r="O46" s="474"/>
      <c r="P46" s="474"/>
      <c r="Q46" s="474"/>
      <c r="R46" s="474"/>
      <c r="S46" s="474"/>
      <c r="T46" s="474"/>
      <c r="U46" s="474"/>
      <c r="V46" s="474"/>
      <c r="W46" s="474"/>
      <c r="X46" s="474"/>
      <c r="Y46" s="474"/>
      <c r="Z46" s="474"/>
      <c r="AA46" s="474"/>
      <c r="AB46" s="474"/>
      <c r="AC46" s="474"/>
      <c r="AD46" s="474"/>
      <c r="AE46" s="474"/>
      <c r="AF46" s="474"/>
      <c r="AG46" s="474"/>
      <c r="AH46" s="474"/>
      <c r="AI46" s="474"/>
      <c r="AJ46" s="474"/>
      <c r="AK46" s="474"/>
      <c r="AL46" s="474"/>
      <c r="AM46" s="474"/>
      <c r="AN46" s="452"/>
      <c r="AO46" s="453"/>
    </row>
    <row r="47" spans="1:41" ht="44.25" thickTop="1" thickBot="1" x14ac:dyDescent="0.3">
      <c r="A47" s="133">
        <v>25</v>
      </c>
      <c r="B47" s="36" t="s">
        <v>23</v>
      </c>
      <c r="C47" s="134" t="s">
        <v>128</v>
      </c>
      <c r="D47" s="119"/>
      <c r="E47" s="120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50"/>
      <c r="S47" s="50"/>
      <c r="T47" s="308"/>
      <c r="U47" s="374"/>
      <c r="V47" s="120"/>
      <c r="W47" s="121"/>
      <c r="X47" s="121"/>
      <c r="Y47" s="121"/>
      <c r="Z47" s="120"/>
      <c r="AA47" s="120"/>
      <c r="AB47" s="120"/>
      <c r="AC47" s="120"/>
      <c r="AD47" s="121"/>
      <c r="AE47" s="121"/>
      <c r="AF47" s="121"/>
      <c r="AG47" s="121"/>
      <c r="AH47" s="122">
        <v>96</v>
      </c>
      <c r="AI47" s="121"/>
      <c r="AJ47" s="118">
        <f>SUM(V47:AH47)</f>
        <v>96</v>
      </c>
      <c r="AK47" s="118">
        <f>SUM(V47:AI47)</f>
        <v>96</v>
      </c>
      <c r="AL47" s="123" t="s">
        <v>32</v>
      </c>
      <c r="AM47" s="124">
        <v>4</v>
      </c>
      <c r="AN47" s="379">
        <f>S47+AK47</f>
        <v>96</v>
      </c>
      <c r="AO47" s="380">
        <f>U47+AM47</f>
        <v>4</v>
      </c>
    </row>
    <row r="48" spans="1:41" ht="16.5" thickTop="1" thickBot="1" x14ac:dyDescent="0.25">
      <c r="A48" s="465"/>
      <c r="B48" s="466"/>
      <c r="C48" s="466"/>
      <c r="D48" s="466"/>
      <c r="E48" s="466"/>
      <c r="F48" s="466"/>
      <c r="G48" s="466"/>
      <c r="H48" s="466"/>
      <c r="I48" s="466"/>
      <c r="J48" s="466"/>
      <c r="K48" s="466"/>
      <c r="L48" s="466"/>
      <c r="M48" s="466"/>
      <c r="N48" s="466"/>
      <c r="O48" s="466"/>
      <c r="P48" s="466"/>
      <c r="Q48" s="466"/>
      <c r="R48" s="466"/>
      <c r="S48" s="466"/>
      <c r="T48" s="466"/>
      <c r="U48" s="466"/>
      <c r="V48" s="466"/>
      <c r="W48" s="466"/>
      <c r="X48" s="466"/>
      <c r="Y48" s="466"/>
      <c r="Z48" s="466"/>
      <c r="AA48" s="466"/>
      <c r="AB48" s="466"/>
      <c r="AC48" s="466"/>
      <c r="AD48" s="466"/>
      <c r="AE48" s="466"/>
      <c r="AF48" s="466"/>
      <c r="AG48" s="466"/>
      <c r="AH48" s="466"/>
      <c r="AI48" s="466"/>
      <c r="AJ48" s="466"/>
      <c r="AK48" s="466"/>
      <c r="AL48" s="466"/>
      <c r="AM48" s="466"/>
      <c r="AN48" s="466"/>
      <c r="AO48" s="467"/>
    </row>
    <row r="49" spans="1:41" ht="29.25" thickBot="1" x14ac:dyDescent="0.3">
      <c r="A49" s="97">
        <v>26</v>
      </c>
      <c r="B49" s="109" t="s">
        <v>23</v>
      </c>
      <c r="C49" s="488" t="s">
        <v>73</v>
      </c>
      <c r="D49" s="113"/>
      <c r="E49" s="114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70"/>
      <c r="S49" s="70"/>
      <c r="T49" s="305" t="s">
        <v>32</v>
      </c>
      <c r="U49" s="317">
        <v>2.5</v>
      </c>
      <c r="V49" s="114"/>
      <c r="W49" s="115"/>
      <c r="X49" s="115"/>
      <c r="Y49" s="115"/>
      <c r="Z49" s="114"/>
      <c r="AA49" s="114"/>
      <c r="AB49" s="114"/>
      <c r="AC49" s="114"/>
      <c r="AD49" s="115"/>
      <c r="AE49" s="115"/>
      <c r="AF49" s="115"/>
      <c r="AG49" s="115"/>
      <c r="AH49" s="115"/>
      <c r="AI49" s="115"/>
      <c r="AJ49" s="115"/>
      <c r="AK49" s="115"/>
      <c r="AL49" s="305" t="s">
        <v>32</v>
      </c>
      <c r="AM49" s="328">
        <v>2.5</v>
      </c>
      <c r="AN49" s="150">
        <f t="shared" ref="AN49" si="12">S49+AK49</f>
        <v>0</v>
      </c>
      <c r="AO49" s="336">
        <f t="shared" ref="AO49" si="13">U49+AM49</f>
        <v>5</v>
      </c>
    </row>
    <row r="50" spans="1:41" ht="15.75" thickBot="1" x14ac:dyDescent="0.3">
      <c r="A50" s="399" t="s">
        <v>46</v>
      </c>
      <c r="B50" s="399"/>
      <c r="C50" s="399"/>
      <c r="D50" s="135">
        <f>SUM(D19:D47)</f>
        <v>208</v>
      </c>
      <c r="E50" s="135"/>
      <c r="F50" s="135">
        <f>SUM(F19:F47)</f>
        <v>45</v>
      </c>
      <c r="G50" s="135"/>
      <c r="H50" s="135">
        <f>SUM(H19:H47)</f>
        <v>120</v>
      </c>
      <c r="I50" s="135"/>
      <c r="J50" s="135">
        <f>SUM(J19:J47)</f>
        <v>160</v>
      </c>
      <c r="K50" s="135"/>
      <c r="L50" s="135"/>
      <c r="M50" s="135"/>
      <c r="N50" s="135"/>
      <c r="O50" s="135"/>
      <c r="P50" s="135">
        <f>SUM(P20:P47)</f>
        <v>90</v>
      </c>
      <c r="Q50" s="135"/>
      <c r="R50" s="135">
        <f>SUM(R19:R47)</f>
        <v>623</v>
      </c>
      <c r="S50" s="135">
        <f>SUM(S19:S47)</f>
        <v>623</v>
      </c>
      <c r="T50" s="309"/>
      <c r="U50" s="324">
        <f>SUM(U19:U49)</f>
        <v>30</v>
      </c>
      <c r="V50" s="313">
        <f>SUM(V20:V47)</f>
        <v>125</v>
      </c>
      <c r="W50" s="135"/>
      <c r="X50" s="135">
        <f>SUM(X20:X47)</f>
        <v>20</v>
      </c>
      <c r="Y50" s="135"/>
      <c r="Z50" s="135">
        <f>SUM(Z20:Z47)</f>
        <v>170</v>
      </c>
      <c r="AA50" s="135"/>
      <c r="AB50" s="135">
        <f>SUM(AB20:AB47)</f>
        <v>105</v>
      </c>
      <c r="AC50" s="135"/>
      <c r="AD50" s="135"/>
      <c r="AE50" s="135"/>
      <c r="AF50" s="135"/>
      <c r="AG50" s="135"/>
      <c r="AH50" s="135">
        <f>SUM(AH20:AH47)</f>
        <v>216</v>
      </c>
      <c r="AI50" s="135"/>
      <c r="AJ50" s="135">
        <f>SUM(AJ20:AJ47)</f>
        <v>636</v>
      </c>
      <c r="AK50" s="135">
        <f>SUM(AK20:AK47)</f>
        <v>606</v>
      </c>
      <c r="AL50" s="135"/>
      <c r="AM50" s="136">
        <f>SUM(AM19:AM49)</f>
        <v>30</v>
      </c>
      <c r="AN50" s="125">
        <f>SUM(AN21:AN33)+SUM(AN35:AN37)+SUM(AN39:AN45)+AN47+AN19</f>
        <v>1259</v>
      </c>
      <c r="AO50" s="137">
        <f>SUM(U50,AM50)</f>
        <v>60</v>
      </c>
    </row>
    <row r="51" spans="1:41" x14ac:dyDescent="0.2">
      <c r="A51" s="11"/>
      <c r="B51" s="11"/>
      <c r="C51" s="12" t="s">
        <v>113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3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3"/>
      <c r="AN51" s="395"/>
      <c r="AO51" s="11"/>
    </row>
    <row r="52" spans="1:41" x14ac:dyDescent="0.2">
      <c r="A52" s="11"/>
      <c r="B52" s="11"/>
      <c r="C52" s="12" t="s">
        <v>47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3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3"/>
      <c r="AN52" s="395"/>
      <c r="AO52" s="11"/>
    </row>
    <row r="53" spans="1:4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3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3"/>
      <c r="AN53" s="395"/>
      <c r="AO53" s="11"/>
    </row>
    <row r="54" spans="1:4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3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3"/>
      <c r="AN54" s="395"/>
      <c r="AO54" s="11"/>
    </row>
    <row r="55" spans="1:4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 t="s">
        <v>87</v>
      </c>
      <c r="Q55" s="11"/>
      <c r="R55" s="11"/>
      <c r="S55" s="11"/>
      <c r="T55" s="11"/>
      <c r="U55" s="13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3"/>
      <c r="AN55" s="395"/>
      <c r="AO55" s="11"/>
    </row>
    <row r="56" spans="1:41" x14ac:dyDescent="0.2">
      <c r="A56" s="11"/>
      <c r="B56" s="11"/>
      <c r="C56" s="39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3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461" t="s">
        <v>114</v>
      </c>
      <c r="AG56" s="461"/>
      <c r="AH56" s="461"/>
      <c r="AI56" s="461"/>
      <c r="AJ56" s="461"/>
      <c r="AK56" s="461"/>
      <c r="AL56" s="461"/>
      <c r="AM56" s="13"/>
      <c r="AN56" s="395"/>
      <c r="AO56" s="11"/>
    </row>
    <row r="57" spans="1:41" x14ac:dyDescent="0.2">
      <c r="A57" s="11"/>
      <c r="B57" s="11"/>
      <c r="C57" s="20" t="s">
        <v>48</v>
      </c>
      <c r="D57" s="11"/>
      <c r="E57" s="11"/>
      <c r="F57" s="11"/>
      <c r="G57" s="11"/>
      <c r="H57" s="11"/>
      <c r="I57" s="11"/>
      <c r="J57" s="11"/>
      <c r="K57" s="11"/>
      <c r="L57" s="11"/>
      <c r="M57" s="395"/>
      <c r="N57" s="11"/>
      <c r="O57" s="403" t="s">
        <v>49</v>
      </c>
      <c r="P57" s="403"/>
      <c r="Q57" s="403"/>
      <c r="R57" s="403"/>
      <c r="S57" s="403"/>
      <c r="T57" s="403"/>
      <c r="U57" s="403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403" t="s">
        <v>50</v>
      </c>
      <c r="AG57" s="403"/>
      <c r="AH57" s="403"/>
      <c r="AI57" s="403"/>
      <c r="AJ57" s="403"/>
      <c r="AK57" s="403"/>
      <c r="AL57" s="403"/>
      <c r="AM57" s="13"/>
      <c r="AN57" s="395"/>
      <c r="AO57" s="11"/>
    </row>
    <row r="58" spans="1:4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3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3"/>
      <c r="AN58" s="395"/>
      <c r="AO58" s="11"/>
    </row>
    <row r="59" spans="1:4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3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3"/>
      <c r="AN59" s="395"/>
      <c r="AO59" s="11"/>
    </row>
  </sheetData>
  <mergeCells count="25">
    <mergeCell ref="AJ2:AN2"/>
    <mergeCell ref="AJ4:AN4"/>
    <mergeCell ref="A6:AO6"/>
    <mergeCell ref="O8:U8"/>
    <mergeCell ref="A16:A17"/>
    <mergeCell ref="C16:C17"/>
    <mergeCell ref="D16:U16"/>
    <mergeCell ref="V16:AM16"/>
    <mergeCell ref="AN16:AN17"/>
    <mergeCell ref="AO16:AO17"/>
    <mergeCell ref="A18:C18"/>
    <mergeCell ref="D18:AO18"/>
    <mergeCell ref="A20:C20"/>
    <mergeCell ref="D20:AO20"/>
    <mergeCell ref="A34:C34"/>
    <mergeCell ref="D34:AO34"/>
    <mergeCell ref="O57:U57"/>
    <mergeCell ref="AF57:AL57"/>
    <mergeCell ref="A38:C38"/>
    <mergeCell ref="D38:AO38"/>
    <mergeCell ref="A46:C46"/>
    <mergeCell ref="D46:AO46"/>
    <mergeCell ref="A50:C50"/>
    <mergeCell ref="AF56:AL56"/>
    <mergeCell ref="A48:AO48"/>
  </mergeCells>
  <dataValidations count="1">
    <dataValidation type="list" allowBlank="1" showErrorMessage="1" sqref="B19 B35:B37 B39:B45 B21:B33 B47 B49" xr:uid="{A19FF12E-EE34-415E-99DF-056658031DF5}">
      <formula1>RodzajeZajec</formula1>
      <formula2>0</formula2>
    </dataValidation>
  </dataValidations>
  <pageMargins left="0.7" right="0.7" top="0.75" bottom="0.75" header="0.3" footer="0.3"/>
  <pageSetup paperSize="9" scale="3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</vt:i4>
      </vt:variant>
    </vt:vector>
  </HeadingPairs>
  <TitlesOfParts>
    <vt:vector size="7" baseType="lpstr">
      <vt:lpstr>Rok I A</vt:lpstr>
      <vt:lpstr>Arkusz1</vt:lpstr>
      <vt:lpstr>Rok I B</vt:lpstr>
      <vt:lpstr>Rok II</vt:lpstr>
      <vt:lpstr>Rok III A</vt:lpstr>
      <vt:lpstr>Rok III B</vt:lpstr>
      <vt:lpstr>'Rok I 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Smereka</dc:creator>
  <cp:lastModifiedBy>Monika</cp:lastModifiedBy>
  <cp:lastPrinted>2025-03-18T11:32:39Z</cp:lastPrinted>
  <dcterms:created xsi:type="dcterms:W3CDTF">2021-02-14T19:58:55Z</dcterms:created>
  <dcterms:modified xsi:type="dcterms:W3CDTF">2025-04-01T08:39:42Z</dcterms:modified>
</cp:coreProperties>
</file>