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ramy od 2025-2026 na 06.08.2025\Szczegółowe programy od 2025-2026-06.08.2025\Uproszczone Szczegółowe Programy Studiów 2025-2026\"/>
    </mc:Choice>
  </mc:AlternateContent>
  <xr:revisionPtr revIDLastSave="0" documentId="13_ncr:1_{275BF84F-CFD3-4138-81CA-CD72E6EF3932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O40" i="3" l="1"/>
  <c r="AO35" i="3"/>
  <c r="AO29" i="3"/>
  <c r="AO27" i="3"/>
  <c r="AO24" i="3"/>
  <c r="AO23" i="3"/>
  <c r="AO20" i="3"/>
  <c r="AO21" i="2"/>
  <c r="AO41" i="2" s="1"/>
  <c r="AO36" i="2"/>
  <c r="AO35" i="2"/>
  <c r="AO32" i="2"/>
  <c r="AO31" i="2"/>
  <c r="AO26" i="2"/>
  <c r="AO18" i="2"/>
  <c r="AO35" i="1"/>
  <c r="AO41" i="1"/>
  <c r="AO40" i="1"/>
  <c r="AO37" i="1"/>
  <c r="AO33" i="1"/>
  <c r="AO30" i="1"/>
  <c r="AO23" i="1"/>
  <c r="AO22" i="1"/>
  <c r="AO21" i="1"/>
  <c r="AO20" i="1"/>
  <c r="AO19" i="1"/>
  <c r="AJ41" i="2"/>
  <c r="S32" i="2"/>
  <c r="AK28" i="2"/>
  <c r="AJ28" i="2"/>
  <c r="AK31" i="2"/>
  <c r="S29" i="2"/>
  <c r="R29" i="2"/>
  <c r="AK27" i="2"/>
  <c r="AK26" i="2"/>
  <c r="S18" i="2"/>
  <c r="AN18" i="2" l="1"/>
  <c r="AC41" i="2"/>
  <c r="AN32" i="3"/>
  <c r="AO39" i="3"/>
  <c r="AK39" i="3"/>
  <c r="AN39" i="3" s="1"/>
  <c r="AJ39" i="3"/>
  <c r="AJ35" i="3" l="1"/>
  <c r="AJ36" i="3"/>
  <c r="AJ37" i="3"/>
  <c r="AJ38" i="3"/>
  <c r="AJ34" i="3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7" i="2"/>
  <c r="AN26" i="2"/>
  <c r="AN29" i="2"/>
  <c r="AN30" i="2"/>
  <c r="AN31" i="2"/>
  <c r="AN32" i="2"/>
  <c r="AN33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N40" i="2" s="1"/>
  <c r="AO39" i="2"/>
  <c r="AK39" i="2"/>
  <c r="AN39" i="2" s="1"/>
  <c r="AO38" i="2"/>
  <c r="AK38" i="2"/>
  <c r="AN38" i="2" s="1"/>
  <c r="AO37" i="2"/>
  <c r="AK36" i="2"/>
  <c r="AN36" i="2" s="1"/>
  <c r="AN35" i="2"/>
  <c r="AO30" i="2"/>
  <c r="AO29" i="2"/>
  <c r="AO28" i="2"/>
  <c r="AN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R41" i="1"/>
  <c r="AN19" i="1"/>
  <c r="R41" i="2"/>
  <c r="AK41" i="1"/>
  <c r="AN41" i="1" s="1"/>
  <c r="S41" i="2"/>
  <c r="S1048575" i="2" s="1"/>
  <c r="AN34" i="3"/>
  <c r="AN18" i="3"/>
  <c r="AN41" i="2" l="1"/>
  <c r="AN40" i="3"/>
</calcChain>
</file>

<file path=xl/sharedStrings.xml><?xml version="1.0" encoding="utf-8"?>
<sst xmlns="http://schemas.openxmlformats.org/spreadsheetml/2006/main" count="376" uniqueCount="123">
  <si>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</si>
  <si>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</si>
  <si>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</si>
  <si>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</si>
  <si>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</si>
  <si>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</si>
  <si>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</si>
  <si>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</si>
  <si>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</si>
  <si>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</si>
  <si>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</si>
  <si>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</si>
  <si>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</si>
  <si>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</si>
  <si>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</si>
  <si>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</si>
  <si>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</si>
  <si>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</si>
  <si>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</si>
  <si>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</si>
  <si>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</si>
  <si>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</si>
  <si>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</si>
  <si>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</si>
  <si>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</si>
  <si>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</si>
  <si>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</si>
  <si>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</si>
  <si>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</si>
  <si>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</si>
  <si>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</si>
  <si>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</si>
  <si>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</si>
  <si>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</si>
  <si>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</si>
  <si>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</si>
  <si>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</si>
  <si>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</si>
  <si>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</si>
  <si>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</si>
  <si>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</si>
  <si>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</si>
  <si>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</si>
  <si>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</si>
  <si>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</si>
  <si>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</si>
  <si>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</si>
  <si>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</si>
  <si>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</si>
  <si>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</si>
  <si>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</si>
  <si>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</si>
  <si>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</si>
  <si>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</si>
  <si>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</si>
  <si>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</si>
  <si>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</si>
  <si>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</si>
  <si>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</si>
  <si>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</si>
  <si>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</si>
  <si>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</si>
  <si>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</si>
  <si>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</si>
  <si>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</si>
  <si>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</si>
  <si>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</si>
  <si>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</si>
  <si>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</si>
  <si>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</si>
  <si>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</si>
  <si>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</si>
  <si>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</si>
  <si>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</si>
  <si>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</si>
  <si>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</si>
  <si>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</si>
  <si>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</si>
  <si>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</si>
  <si>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</si>
  <si>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</si>
  <si>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</si>
  <si>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</si>
  <si>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</si>
  <si>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</si>
  <si>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</si>
  <si>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</si>
  <si>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</si>
  <si>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</si>
  <si>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</si>
  <si>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</si>
  <si>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</si>
  <si>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</si>
  <si>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</si>
  <si>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</si>
  <si>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</si>
  <si>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</si>
  <si>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</si>
  <si>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</si>
  <si>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</si>
  <si>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</si>
  <si>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</si>
  <si>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</si>
  <si>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</si>
  <si>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</si>
  <si>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</si>
  <si>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</si>
  <si>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</si>
  <si>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</si>
  <si>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</si>
  <si>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</si>
  <si>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</si>
  <si>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</si>
  <si>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</si>
  <si>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</si>
  <si>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</si>
  <si>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</si>
  <si>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</si>
  <si>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</si>
  <si>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</si>
  <si>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</si>
  <si>
    <t>zm. Uchwała Senatu nr 2751 z dnia 28.05.2025 r.</t>
  </si>
  <si>
    <t>Podstawy praktyki zawodowej położnej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</si>
</sst>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164" fontId="5" fillId="6" borderId="4" xfId="0" applyNumberFormat="1" applyFont="1" applyFill="1" applyBorder="1" applyAlignment="1" applyProtection="1">
      <alignment horizontal="center"/>
    </xf>
    <xf numFmtId="164" fontId="5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0" fontId="4" fillId="8" borderId="4" xfId="0" applyFont="1" applyFill="1" applyBorder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zoomScale="70" zoomScaleNormal="70" zoomScalePageLayoutView="60" workbookViewId="0">
      <selection activeCell="C53" sqref="C53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90" t="s">
        <v>116</v>
      </c>
      <c r="P8" s="290"/>
      <c r="Q8" s="290"/>
      <c r="R8" s="290"/>
      <c r="S8" s="290"/>
      <c r="T8" s="290"/>
      <c r="U8" s="29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289" t="s">
        <v>120</v>
      </c>
    </row>
    <row r="10" spans="1:487" s="7" customFormat="1" ht="15" customHeight="1" x14ac:dyDescent="0.25">
      <c r="C10" s="7" t="s">
        <v>0</v>
      </c>
      <c r="O10" s="3" t="s">
        <v>121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302" t="s">
        <v>1</v>
      </c>
      <c r="B15" s="300" t="s">
        <v>2</v>
      </c>
      <c r="C15" s="304" t="s">
        <v>3</v>
      </c>
      <c r="D15" s="291" t="s">
        <v>4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1" t="s">
        <v>5</v>
      </c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3"/>
      <c r="AN15" s="313" t="s">
        <v>6</v>
      </c>
      <c r="AO15" s="313" t="s">
        <v>7</v>
      </c>
    </row>
    <row r="16" spans="1:487" ht="265.5" customHeight="1" thickBot="1" x14ac:dyDescent="0.25">
      <c r="A16" s="303"/>
      <c r="B16" s="301"/>
      <c r="C16" s="305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4"/>
      <c r="AO16" s="314"/>
    </row>
    <row r="17" spans="1:487" s="10" customFormat="1" ht="15.75" customHeight="1" thickBot="1" x14ac:dyDescent="0.3">
      <c r="A17" s="306" t="s">
        <v>99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8"/>
      <c r="AO17" s="309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7">
        <v>1</v>
      </c>
      <c r="B18" s="37" t="s">
        <v>24</v>
      </c>
      <c r="C18" s="11" t="s">
        <v>25</v>
      </c>
      <c r="D18" s="58">
        <v>40</v>
      </c>
      <c r="E18" s="59"/>
      <c r="F18" s="60"/>
      <c r="G18" s="60">
        <v>15</v>
      </c>
      <c r="H18" s="60"/>
      <c r="I18" s="60"/>
      <c r="J18" s="60"/>
      <c r="K18" s="60"/>
      <c r="L18" s="60"/>
      <c r="M18" s="60"/>
      <c r="N18" s="60"/>
      <c r="O18" s="60"/>
      <c r="P18" s="60"/>
      <c r="Q18" s="61">
        <v>30</v>
      </c>
      <c r="R18" s="60">
        <f>SUM(D18:P18)</f>
        <v>55</v>
      </c>
      <c r="S18" s="60">
        <f>SUM(D18:Q18)</f>
        <v>85</v>
      </c>
      <c r="T18" s="62" t="s">
        <v>26</v>
      </c>
      <c r="U18" s="63">
        <v>3</v>
      </c>
      <c r="V18" s="59"/>
      <c r="W18" s="59"/>
      <c r="X18" s="59"/>
      <c r="Y18" s="59"/>
      <c r="Z18" s="59"/>
      <c r="AA18" s="59"/>
      <c r="AB18" s="59"/>
      <c r="AC18" s="59"/>
      <c r="AD18" s="60"/>
      <c r="AE18" s="60"/>
      <c r="AF18" s="60"/>
      <c r="AG18" s="60"/>
      <c r="AH18" s="60"/>
      <c r="AI18" s="60"/>
      <c r="AJ18" s="60">
        <f>SUM(V18:AH18)</f>
        <v>0</v>
      </c>
      <c r="AK18" s="60">
        <f t="shared" ref="AK18:AK23" si="0">SUM(V18:AI18)</f>
        <v>0</v>
      </c>
      <c r="AL18" s="62"/>
      <c r="AM18" s="64"/>
      <c r="AN18" s="138">
        <f t="shared" ref="AN18:AN23" si="1">SUM(S18,AK18)</f>
        <v>85</v>
      </c>
      <c r="AO18" s="138">
        <f>SUM(U18,AM18)</f>
        <v>3</v>
      </c>
    </row>
    <row r="19" spans="1:487" ht="15.75" customHeight="1" x14ac:dyDescent="0.2">
      <c r="A19" s="65">
        <v>2</v>
      </c>
      <c r="B19" s="37" t="s">
        <v>24</v>
      </c>
      <c r="C19" s="66" t="s">
        <v>27</v>
      </c>
      <c r="D19" s="67">
        <v>40</v>
      </c>
      <c r="E19" s="68"/>
      <c r="F19" s="69">
        <v>10</v>
      </c>
      <c r="G19" s="70"/>
      <c r="H19" s="69"/>
      <c r="I19" s="69"/>
      <c r="J19" s="69"/>
      <c r="K19" s="69"/>
      <c r="L19" s="69"/>
      <c r="M19" s="69"/>
      <c r="N19" s="69"/>
      <c r="O19" s="69"/>
      <c r="P19" s="69"/>
      <c r="Q19" s="70">
        <v>25</v>
      </c>
      <c r="R19" s="69">
        <f>SUM(D19:P19)</f>
        <v>50</v>
      </c>
      <c r="S19" s="69">
        <f>SUM(D19:Q19)</f>
        <v>75</v>
      </c>
      <c r="T19" s="71" t="s">
        <v>26</v>
      </c>
      <c r="U19" s="72">
        <v>3</v>
      </c>
      <c r="V19" s="68"/>
      <c r="W19" s="68"/>
      <c r="X19" s="68"/>
      <c r="Y19" s="68"/>
      <c r="Z19" s="68"/>
      <c r="AA19" s="68"/>
      <c r="AB19" s="68"/>
      <c r="AC19" s="68"/>
      <c r="AD19" s="69"/>
      <c r="AE19" s="69"/>
      <c r="AF19" s="69"/>
      <c r="AG19" s="69"/>
      <c r="AH19" s="69"/>
      <c r="AI19" s="69"/>
      <c r="AJ19" s="73">
        <f>SUM(V19:AH19)</f>
        <v>0</v>
      </c>
      <c r="AK19" s="73">
        <f t="shared" si="0"/>
        <v>0</v>
      </c>
      <c r="AL19" s="74"/>
      <c r="AM19" s="75"/>
      <c r="AN19" s="146">
        <f t="shared" si="1"/>
        <v>75</v>
      </c>
      <c r="AO19" s="146">
        <f>SUM(U19,AM19)</f>
        <v>3</v>
      </c>
    </row>
    <row r="20" spans="1:487" ht="15.75" customHeight="1" x14ac:dyDescent="0.2">
      <c r="A20" s="65">
        <v>3</v>
      </c>
      <c r="B20" s="37" t="s">
        <v>24</v>
      </c>
      <c r="C20" s="66" t="s">
        <v>28</v>
      </c>
      <c r="D20" s="76">
        <v>40</v>
      </c>
      <c r="E20" s="68"/>
      <c r="F20" s="69">
        <v>10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>
        <v>20</v>
      </c>
      <c r="R20" s="69">
        <f>SUM(D20:P20)</f>
        <v>50</v>
      </c>
      <c r="S20" s="69">
        <f>SUM(D20:Q20)</f>
        <v>70</v>
      </c>
      <c r="T20" s="71" t="s">
        <v>26</v>
      </c>
      <c r="U20" s="77">
        <v>2.5</v>
      </c>
      <c r="V20" s="68"/>
      <c r="W20" s="68"/>
      <c r="X20" s="68"/>
      <c r="Y20" s="68"/>
      <c r="Z20" s="68"/>
      <c r="AA20" s="68"/>
      <c r="AB20" s="68"/>
      <c r="AC20" s="68"/>
      <c r="AD20" s="69"/>
      <c r="AE20" s="69"/>
      <c r="AF20" s="69"/>
      <c r="AG20" s="69"/>
      <c r="AH20" s="69"/>
      <c r="AI20" s="69"/>
      <c r="AJ20" s="73">
        <f>SUM(V20:AH20)</f>
        <v>0</v>
      </c>
      <c r="AK20" s="73">
        <f t="shared" si="0"/>
        <v>0</v>
      </c>
      <c r="AL20" s="74"/>
      <c r="AM20" s="75"/>
      <c r="AN20" s="146">
        <f t="shared" si="1"/>
        <v>70</v>
      </c>
      <c r="AO20" s="146">
        <f>U20+AM20</f>
        <v>2.5</v>
      </c>
    </row>
    <row r="21" spans="1:487" ht="15.75" customHeight="1" x14ac:dyDescent="0.2">
      <c r="A21" s="65">
        <v>4</v>
      </c>
      <c r="B21" s="37" t="s">
        <v>24</v>
      </c>
      <c r="C21" s="66" t="s">
        <v>29</v>
      </c>
      <c r="D21" s="76">
        <v>20</v>
      </c>
      <c r="E21" s="68"/>
      <c r="F21" s="69">
        <v>10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v>10</v>
      </c>
      <c r="R21" s="69">
        <f>SUM(D21:P21)</f>
        <v>30</v>
      </c>
      <c r="S21" s="69">
        <f>SUM(D21:Q21)</f>
        <v>40</v>
      </c>
      <c r="T21" s="78" t="s">
        <v>30</v>
      </c>
      <c r="U21" s="77">
        <v>1.5</v>
      </c>
      <c r="V21" s="68"/>
      <c r="W21" s="68"/>
      <c r="X21" s="68"/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/>
      <c r="AJ21" s="73">
        <f>SUM(V21:AH21)</f>
        <v>0</v>
      </c>
      <c r="AK21" s="73">
        <f t="shared" si="0"/>
        <v>0</v>
      </c>
      <c r="AL21" s="74"/>
      <c r="AM21" s="75"/>
      <c r="AN21" s="146">
        <f t="shared" si="1"/>
        <v>40</v>
      </c>
      <c r="AO21" s="146">
        <f>U21+AM21</f>
        <v>1.5</v>
      </c>
    </row>
    <row r="22" spans="1:487" s="3" customFormat="1" ht="15.75" customHeight="1" x14ac:dyDescent="0.2">
      <c r="A22" s="65">
        <v>5</v>
      </c>
      <c r="B22" s="37" t="s">
        <v>31</v>
      </c>
      <c r="C22" s="66" t="s">
        <v>32</v>
      </c>
      <c r="D22" s="7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>
        <f>SUM(D22:P22)</f>
        <v>0</v>
      </c>
      <c r="S22" s="69">
        <f t="shared" ref="S22:S23" si="2">SUM(D22:Q22)</f>
        <v>0</v>
      </c>
      <c r="T22" s="78"/>
      <c r="U22" s="77"/>
      <c r="V22" s="68">
        <v>20</v>
      </c>
      <c r="W22" s="68"/>
      <c r="X22" s="68">
        <v>10</v>
      </c>
      <c r="Y22" s="68"/>
      <c r="Z22" s="68"/>
      <c r="AA22" s="68">
        <v>5</v>
      </c>
      <c r="AB22" s="68"/>
      <c r="AC22" s="68"/>
      <c r="AD22" s="69"/>
      <c r="AE22" s="69"/>
      <c r="AF22" s="69"/>
      <c r="AG22" s="69"/>
      <c r="AH22" s="69"/>
      <c r="AI22" s="70">
        <v>10</v>
      </c>
      <c r="AJ22" s="73">
        <f>SUM(V22:AH22)</f>
        <v>35</v>
      </c>
      <c r="AK22" s="73">
        <f t="shared" si="0"/>
        <v>45</v>
      </c>
      <c r="AL22" s="62" t="s">
        <v>26</v>
      </c>
      <c r="AM22" s="75">
        <v>2</v>
      </c>
      <c r="AN22" s="146">
        <f t="shared" si="1"/>
        <v>45</v>
      </c>
      <c r="AO22" s="146">
        <f>U22+AM22</f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79">
        <v>6</v>
      </c>
      <c r="B23" s="56" t="s">
        <v>31</v>
      </c>
      <c r="C23" s="80" t="s">
        <v>33</v>
      </c>
      <c r="D23" s="81">
        <v>25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>
        <v>5</v>
      </c>
      <c r="R23" s="83">
        <v>25</v>
      </c>
      <c r="S23" s="84">
        <f t="shared" si="2"/>
        <v>30</v>
      </c>
      <c r="T23" s="85" t="s">
        <v>30</v>
      </c>
      <c r="U23" s="86">
        <v>1</v>
      </c>
      <c r="V23" s="82">
        <v>20</v>
      </c>
      <c r="W23" s="82"/>
      <c r="X23" s="82">
        <v>25</v>
      </c>
      <c r="Y23" s="82"/>
      <c r="Z23" s="82"/>
      <c r="AA23" s="82"/>
      <c r="AB23" s="82"/>
      <c r="AC23" s="82"/>
      <c r="AD23" s="83"/>
      <c r="AE23" s="83"/>
      <c r="AF23" s="83"/>
      <c r="AG23" s="83"/>
      <c r="AH23" s="83"/>
      <c r="AI23" s="83">
        <v>25</v>
      </c>
      <c r="AJ23" s="87">
        <v>45</v>
      </c>
      <c r="AK23" s="88">
        <f t="shared" si="0"/>
        <v>70</v>
      </c>
      <c r="AL23" s="89" t="s">
        <v>26</v>
      </c>
      <c r="AM23" s="90">
        <v>3</v>
      </c>
      <c r="AN23" s="141">
        <f t="shared" si="1"/>
        <v>100</v>
      </c>
      <c r="AO23" s="174">
        <f>U23+AM23</f>
        <v>4</v>
      </c>
    </row>
    <row r="24" spans="1:487" s="14" customFormat="1" ht="26.25" customHeight="1" thickBot="1" x14ac:dyDescent="0.25">
      <c r="A24" s="91" t="s">
        <v>112</v>
      </c>
      <c r="B24" s="295" t="s">
        <v>113</v>
      </c>
      <c r="C24" s="2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0"/>
      <c r="AO24" s="181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7">
        <v>7</v>
      </c>
      <c r="B25" s="37" t="s">
        <v>24</v>
      </c>
      <c r="C25" s="93" t="s">
        <v>34</v>
      </c>
      <c r="D25" s="94">
        <v>20</v>
      </c>
      <c r="E25" s="95"/>
      <c r="F25" s="96"/>
      <c r="G25" s="96">
        <v>15</v>
      </c>
      <c r="H25" s="96"/>
      <c r="I25" s="96"/>
      <c r="J25" s="96"/>
      <c r="K25" s="96"/>
      <c r="L25" s="96"/>
      <c r="M25" s="96"/>
      <c r="N25" s="96"/>
      <c r="O25" s="96"/>
      <c r="P25" s="96"/>
      <c r="Q25" s="96">
        <v>25</v>
      </c>
      <c r="R25" s="96">
        <f>SUM(D25:P25)</f>
        <v>35</v>
      </c>
      <c r="S25" s="96">
        <f t="shared" ref="S25:S30" si="3">SUM(D25:Q25)</f>
        <v>60</v>
      </c>
      <c r="T25" s="71" t="s">
        <v>30</v>
      </c>
      <c r="U25" s="97">
        <v>2</v>
      </c>
      <c r="V25" s="59"/>
      <c r="W25" s="59"/>
      <c r="X25" s="59"/>
      <c r="Y25" s="59"/>
      <c r="Z25" s="59"/>
      <c r="AA25" s="59"/>
      <c r="AB25" s="59"/>
      <c r="AC25" s="59"/>
      <c r="AD25" s="60"/>
      <c r="AE25" s="60"/>
      <c r="AF25" s="60"/>
      <c r="AG25" s="60"/>
      <c r="AH25" s="60"/>
      <c r="AI25" s="60"/>
      <c r="AJ25" s="60">
        <f t="shared" ref="AJ25:AJ30" si="4">SUM(V25:AH25)</f>
        <v>0</v>
      </c>
      <c r="AK25" s="60">
        <f>SUM(V25:AI25)</f>
        <v>0</v>
      </c>
      <c r="AL25" s="62"/>
      <c r="AM25" s="64"/>
      <c r="AN25" s="138">
        <f t="shared" ref="AN25:AN30" si="5">SUM(S25,AK25)</f>
        <v>60</v>
      </c>
      <c r="AO25" s="138">
        <f>SUM(U25,AM25)</f>
        <v>2</v>
      </c>
    </row>
    <row r="26" spans="1:487" ht="15.75" customHeight="1" x14ac:dyDescent="0.2">
      <c r="A26" s="65">
        <v>8</v>
      </c>
      <c r="B26" s="37" t="s">
        <v>24</v>
      </c>
      <c r="C26" s="66" t="s">
        <v>35</v>
      </c>
      <c r="D26" s="76">
        <v>10</v>
      </c>
      <c r="E26" s="68"/>
      <c r="F26" s="69">
        <v>5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10</v>
      </c>
      <c r="R26" s="69">
        <f>SUM(D26:P26)</f>
        <v>15</v>
      </c>
      <c r="S26" s="69">
        <f t="shared" si="3"/>
        <v>25</v>
      </c>
      <c r="T26" s="78" t="s">
        <v>30</v>
      </c>
      <c r="U26" s="77">
        <v>1</v>
      </c>
      <c r="V26" s="98"/>
      <c r="W26" s="98"/>
      <c r="X26" s="98"/>
      <c r="Y26" s="98"/>
      <c r="Z26" s="98"/>
      <c r="AA26" s="98"/>
      <c r="AB26" s="98"/>
      <c r="AC26" s="98"/>
      <c r="AD26" s="73"/>
      <c r="AE26" s="73"/>
      <c r="AF26" s="73"/>
      <c r="AG26" s="73"/>
      <c r="AH26" s="73"/>
      <c r="AI26" s="73"/>
      <c r="AJ26" s="73">
        <f t="shared" si="4"/>
        <v>0</v>
      </c>
      <c r="AK26" s="60">
        <f t="shared" ref="AK26:AK28" si="6">SUM(V26:AI26)</f>
        <v>0</v>
      </c>
      <c r="AL26" s="74"/>
      <c r="AM26" s="75"/>
      <c r="AN26" s="146">
        <f t="shared" si="5"/>
        <v>25</v>
      </c>
      <c r="AO26" s="146">
        <f>SUM(U26,AM26)</f>
        <v>1</v>
      </c>
    </row>
    <row r="27" spans="1:487" ht="15.75" customHeight="1" x14ac:dyDescent="0.2">
      <c r="A27" s="57">
        <v>9</v>
      </c>
      <c r="B27" s="37" t="s">
        <v>24</v>
      </c>
      <c r="C27" s="66" t="s">
        <v>36</v>
      </c>
      <c r="D27" s="76">
        <v>10</v>
      </c>
      <c r="E27" s="68"/>
      <c r="F27" s="69">
        <v>5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>
        <v>10</v>
      </c>
      <c r="R27" s="69">
        <f>SUM(D27:P27)</f>
        <v>15</v>
      </c>
      <c r="S27" s="69">
        <f t="shared" si="3"/>
        <v>25</v>
      </c>
      <c r="T27" s="78" t="s">
        <v>30</v>
      </c>
      <c r="U27" s="77">
        <v>1</v>
      </c>
      <c r="V27" s="98"/>
      <c r="W27" s="98"/>
      <c r="X27" s="98"/>
      <c r="Y27" s="98"/>
      <c r="Z27" s="98"/>
      <c r="AA27" s="98"/>
      <c r="AB27" s="98"/>
      <c r="AC27" s="98"/>
      <c r="AD27" s="73"/>
      <c r="AE27" s="73"/>
      <c r="AF27" s="73"/>
      <c r="AG27" s="73"/>
      <c r="AH27" s="73"/>
      <c r="AI27" s="73"/>
      <c r="AJ27" s="73">
        <f t="shared" si="4"/>
        <v>0</v>
      </c>
      <c r="AK27" s="60">
        <f t="shared" si="6"/>
        <v>0</v>
      </c>
      <c r="AL27" s="74"/>
      <c r="AM27" s="75"/>
      <c r="AN27" s="146">
        <f t="shared" si="5"/>
        <v>25</v>
      </c>
      <c r="AO27" s="146">
        <f>SUM(U27,AM27)</f>
        <v>1</v>
      </c>
    </row>
    <row r="28" spans="1:487" ht="15.75" customHeight="1" x14ac:dyDescent="0.2">
      <c r="A28" s="65">
        <v>10</v>
      </c>
      <c r="B28" s="37" t="s">
        <v>24</v>
      </c>
      <c r="C28" s="66" t="s">
        <v>37</v>
      </c>
      <c r="D28" s="67">
        <v>10</v>
      </c>
      <c r="E28" s="68"/>
      <c r="F28" s="69">
        <v>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>
        <v>10</v>
      </c>
      <c r="R28" s="69">
        <v>40</v>
      </c>
      <c r="S28" s="69">
        <f t="shared" si="3"/>
        <v>25</v>
      </c>
      <c r="T28" s="78" t="s">
        <v>30</v>
      </c>
      <c r="U28" s="77">
        <v>1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>
        <f t="shared" si="4"/>
        <v>0</v>
      </c>
      <c r="AK28" s="60">
        <f t="shared" si="6"/>
        <v>0</v>
      </c>
      <c r="AL28" s="74"/>
      <c r="AM28" s="75"/>
      <c r="AN28" s="146">
        <f t="shared" si="5"/>
        <v>25</v>
      </c>
      <c r="AO28" s="146">
        <f>SUM(U28,AM28)</f>
        <v>1</v>
      </c>
    </row>
    <row r="29" spans="1:487" ht="15.75" customHeight="1" x14ac:dyDescent="0.2">
      <c r="A29" s="57">
        <v>11</v>
      </c>
      <c r="B29" s="37" t="s">
        <v>24</v>
      </c>
      <c r="C29" s="99" t="s">
        <v>38</v>
      </c>
      <c r="D29" s="100"/>
      <c r="E29" s="101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5</v>
      </c>
      <c r="R29" s="84">
        <f>SUM(D29:P29)</f>
        <v>60</v>
      </c>
      <c r="S29" s="84">
        <f t="shared" si="3"/>
        <v>65</v>
      </c>
      <c r="T29" s="78" t="s">
        <v>30</v>
      </c>
      <c r="U29" s="102">
        <v>2.5</v>
      </c>
      <c r="V29" s="103"/>
      <c r="W29" s="103"/>
      <c r="X29" s="103"/>
      <c r="Y29" s="103"/>
      <c r="Z29" s="103"/>
      <c r="AA29" s="103"/>
      <c r="AB29" s="103"/>
      <c r="AC29" s="103"/>
      <c r="AD29" s="88"/>
      <c r="AE29" s="88">
        <v>60</v>
      </c>
      <c r="AF29" s="88"/>
      <c r="AG29" s="88"/>
      <c r="AH29" s="88"/>
      <c r="AI29" s="88">
        <v>5</v>
      </c>
      <c r="AJ29" s="88">
        <f t="shared" si="4"/>
        <v>60</v>
      </c>
      <c r="AK29" s="60">
        <f>SUM(V29:AI29)</f>
        <v>65</v>
      </c>
      <c r="AL29" s="62" t="s">
        <v>26</v>
      </c>
      <c r="AM29" s="104">
        <v>2.5</v>
      </c>
      <c r="AN29" s="146">
        <f t="shared" si="5"/>
        <v>130</v>
      </c>
      <c r="AO29" s="146">
        <f>SUM(U29,AM29)</f>
        <v>5</v>
      </c>
    </row>
    <row r="30" spans="1:487" ht="15.75" customHeight="1" thickBot="1" x14ac:dyDescent="0.25">
      <c r="A30" s="65">
        <v>12</v>
      </c>
      <c r="B30" s="56" t="s">
        <v>24</v>
      </c>
      <c r="C30" s="99" t="s">
        <v>40</v>
      </c>
      <c r="D30" s="100">
        <v>15</v>
      </c>
      <c r="E30" s="101"/>
      <c r="F30" s="84">
        <v>10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>
        <v>10</v>
      </c>
      <c r="R30" s="84">
        <f>SUM(D30:P30)</f>
        <v>25</v>
      </c>
      <c r="S30" s="84">
        <f t="shared" si="3"/>
        <v>35</v>
      </c>
      <c r="T30" s="105" t="s">
        <v>30</v>
      </c>
      <c r="U30" s="102">
        <v>1.5</v>
      </c>
      <c r="V30" s="103"/>
      <c r="W30" s="103"/>
      <c r="X30" s="103"/>
      <c r="Y30" s="103"/>
      <c r="Z30" s="103"/>
      <c r="AA30" s="103"/>
      <c r="AB30" s="103"/>
      <c r="AC30" s="103"/>
      <c r="AD30" s="88"/>
      <c r="AE30" s="88"/>
      <c r="AF30" s="88"/>
      <c r="AG30" s="88"/>
      <c r="AH30" s="88"/>
      <c r="AI30" s="88"/>
      <c r="AJ30" s="88">
        <f t="shared" si="4"/>
        <v>0</v>
      </c>
      <c r="AK30" s="106">
        <f>SUM(V30:AI30)</f>
        <v>0</v>
      </c>
      <c r="AL30" s="107"/>
      <c r="AM30" s="104"/>
      <c r="AN30" s="141">
        <f t="shared" si="5"/>
        <v>35</v>
      </c>
      <c r="AO30" s="141">
        <f>U30+AM30</f>
        <v>1.5</v>
      </c>
    </row>
    <row r="31" spans="1:487" s="10" customFormat="1" ht="22.5" customHeight="1" thickBot="1" x14ac:dyDescent="0.25">
      <c r="A31" s="294" t="s">
        <v>39</v>
      </c>
      <c r="B31" s="295"/>
      <c r="C31" s="296"/>
      <c r="D31" s="310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2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7">
        <v>13</v>
      </c>
      <c r="B32" s="37" t="s">
        <v>24</v>
      </c>
      <c r="C32" s="93" t="s">
        <v>122</v>
      </c>
      <c r="D32" s="94">
        <v>40</v>
      </c>
      <c r="E32" s="108"/>
      <c r="F32" s="96"/>
      <c r="G32" s="96"/>
      <c r="H32" s="96">
        <v>150</v>
      </c>
      <c r="I32" s="96"/>
      <c r="J32" s="96"/>
      <c r="K32" s="96"/>
      <c r="L32" s="96"/>
      <c r="M32" s="96"/>
      <c r="N32" s="96"/>
      <c r="O32" s="96"/>
      <c r="P32" s="96"/>
      <c r="Q32" s="61">
        <v>50</v>
      </c>
      <c r="R32" s="60">
        <f>SUM(D32:P32)</f>
        <v>190</v>
      </c>
      <c r="S32" s="60">
        <f>SUM(D32:Q32)</f>
        <v>240</v>
      </c>
      <c r="T32" s="62" t="s">
        <v>30</v>
      </c>
      <c r="U32" s="63">
        <v>8</v>
      </c>
      <c r="V32" s="59">
        <v>10</v>
      </c>
      <c r="W32" s="59"/>
      <c r="X32" s="59"/>
      <c r="Y32" s="59"/>
      <c r="Z32" s="59">
        <v>50</v>
      </c>
      <c r="AA32" s="59"/>
      <c r="AB32" s="59"/>
      <c r="AC32" s="59">
        <v>160</v>
      </c>
      <c r="AD32" s="60"/>
      <c r="AE32" s="60"/>
      <c r="AF32" s="60"/>
      <c r="AG32" s="60"/>
      <c r="AH32" s="60"/>
      <c r="AI32" s="61">
        <v>60</v>
      </c>
      <c r="AJ32" s="60">
        <v>225</v>
      </c>
      <c r="AK32" s="60">
        <f>SUM(V32:AI32)</f>
        <v>280</v>
      </c>
      <c r="AL32" s="62" t="s">
        <v>26</v>
      </c>
      <c r="AM32" s="109">
        <v>9.5</v>
      </c>
      <c r="AN32" s="138">
        <f>SUM(S32,AK32)</f>
        <v>520</v>
      </c>
      <c r="AO32" s="138">
        <f>SUM(U32,AM32)</f>
        <v>17.5</v>
      </c>
    </row>
    <row r="33" spans="1:487" ht="15.75" customHeight="1" x14ac:dyDescent="0.2">
      <c r="A33" s="65">
        <v>14</v>
      </c>
      <c r="B33" s="37" t="s">
        <v>24</v>
      </c>
      <c r="C33" s="66" t="s">
        <v>41</v>
      </c>
      <c r="D33" s="76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3"/>
      <c r="R33" s="73"/>
      <c r="S33" s="73"/>
      <c r="T33" s="74"/>
      <c r="U33" s="110"/>
      <c r="V33" s="98">
        <v>10</v>
      </c>
      <c r="W33" s="98"/>
      <c r="X33" s="98">
        <v>10</v>
      </c>
      <c r="Y33" s="98"/>
      <c r="Z33" s="98"/>
      <c r="AA33" s="98"/>
      <c r="AB33" s="98"/>
      <c r="AC33" s="98"/>
      <c r="AD33" s="73"/>
      <c r="AE33" s="73"/>
      <c r="AF33" s="73"/>
      <c r="AG33" s="73"/>
      <c r="AH33" s="73"/>
      <c r="AI33" s="73">
        <v>10</v>
      </c>
      <c r="AJ33" s="73">
        <v>20</v>
      </c>
      <c r="AK33" s="60">
        <f t="shared" ref="AK33:AK35" si="7">SUM(V33:AI33)</f>
        <v>30</v>
      </c>
      <c r="AL33" s="74" t="s">
        <v>30</v>
      </c>
      <c r="AM33" s="75">
        <v>1</v>
      </c>
      <c r="AN33" s="146">
        <v>30</v>
      </c>
      <c r="AO33" s="146">
        <f>U33+AM33</f>
        <v>1</v>
      </c>
    </row>
    <row r="34" spans="1:487" ht="15.75" customHeight="1" x14ac:dyDescent="0.2">
      <c r="A34" s="57">
        <v>15</v>
      </c>
      <c r="B34" s="37" t="s">
        <v>24</v>
      </c>
      <c r="C34" s="66" t="s">
        <v>101</v>
      </c>
      <c r="D34" s="76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3">
        <f>SUM(D34:P34)</f>
        <v>0</v>
      </c>
      <c r="S34" s="73">
        <f>SUM(D34:Q34)</f>
        <v>0</v>
      </c>
      <c r="T34" s="74"/>
      <c r="U34" s="110"/>
      <c r="V34" s="98">
        <v>15</v>
      </c>
      <c r="W34" s="98"/>
      <c r="X34" s="98"/>
      <c r="Y34" s="98"/>
      <c r="Z34" s="98">
        <v>20</v>
      </c>
      <c r="AA34" s="98"/>
      <c r="AB34" s="98"/>
      <c r="AC34" s="98"/>
      <c r="AD34" s="73"/>
      <c r="AE34" s="73"/>
      <c r="AF34" s="73"/>
      <c r="AG34" s="73"/>
      <c r="AH34" s="73"/>
      <c r="AI34" s="73">
        <v>5</v>
      </c>
      <c r="AJ34" s="73">
        <f>SUM(V34:AI34)</f>
        <v>40</v>
      </c>
      <c r="AK34" s="60">
        <f t="shared" si="7"/>
        <v>40</v>
      </c>
      <c r="AL34" s="74" t="s">
        <v>30</v>
      </c>
      <c r="AM34" s="75">
        <v>2</v>
      </c>
      <c r="AN34" s="146">
        <f>AJ34</f>
        <v>40</v>
      </c>
      <c r="AO34" s="146">
        <f>SUM(U34,AM34)</f>
        <v>2</v>
      </c>
    </row>
    <row r="35" spans="1:487" ht="15.75" customHeight="1" thickBot="1" x14ac:dyDescent="0.25">
      <c r="A35" s="65">
        <v>16</v>
      </c>
      <c r="B35" s="56" t="s">
        <v>24</v>
      </c>
      <c r="C35" s="111" t="s">
        <v>42</v>
      </c>
      <c r="D35" s="100"/>
      <c r="E35" s="101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8"/>
      <c r="R35" s="88"/>
      <c r="S35" s="88"/>
      <c r="T35" s="88"/>
      <c r="U35" s="112"/>
      <c r="V35" s="103">
        <v>15</v>
      </c>
      <c r="W35" s="103"/>
      <c r="X35" s="103">
        <v>5</v>
      </c>
      <c r="Y35" s="103"/>
      <c r="Z35" s="103"/>
      <c r="AA35" s="103"/>
      <c r="AB35" s="103"/>
      <c r="AC35" s="103"/>
      <c r="AD35" s="88"/>
      <c r="AE35" s="88"/>
      <c r="AF35" s="88"/>
      <c r="AG35" s="88"/>
      <c r="AH35" s="88"/>
      <c r="AI35" s="88">
        <v>10</v>
      </c>
      <c r="AJ35" s="88">
        <v>20</v>
      </c>
      <c r="AK35" s="106">
        <f t="shared" si="7"/>
        <v>30</v>
      </c>
      <c r="AL35" s="107" t="s">
        <v>30</v>
      </c>
      <c r="AM35" s="104">
        <v>1</v>
      </c>
      <c r="AN35" s="141">
        <v>30</v>
      </c>
      <c r="AO35" s="141">
        <f>AM35</f>
        <v>1</v>
      </c>
    </row>
    <row r="36" spans="1:487" s="10" customFormat="1" ht="22.5" customHeight="1" thickBot="1" x14ac:dyDescent="0.25">
      <c r="A36" s="294" t="s">
        <v>43</v>
      </c>
      <c r="B36" s="295"/>
      <c r="C36" s="296"/>
      <c r="D36" s="310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2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3">
        <v>17</v>
      </c>
      <c r="B37" s="13" t="s">
        <v>24</v>
      </c>
      <c r="C37" s="114" t="s">
        <v>44</v>
      </c>
      <c r="D37" s="115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>
        <f>SUM(D37:P37)</f>
        <v>0</v>
      </c>
      <c r="S37" s="60">
        <f>SUM(D37:Q37)</f>
        <v>0</v>
      </c>
      <c r="T37" s="62"/>
      <c r="U37" s="116"/>
      <c r="V37" s="59">
        <v>20</v>
      </c>
      <c r="W37" s="59"/>
      <c r="X37" s="59"/>
      <c r="Y37" s="59"/>
      <c r="Z37" s="59">
        <v>80</v>
      </c>
      <c r="AA37" s="59"/>
      <c r="AB37" s="59"/>
      <c r="AC37" s="59">
        <v>40</v>
      </c>
      <c r="AD37" s="60"/>
      <c r="AE37" s="60"/>
      <c r="AF37" s="60"/>
      <c r="AG37" s="60"/>
      <c r="AH37" s="60"/>
      <c r="AI37" s="61">
        <v>10</v>
      </c>
      <c r="AJ37" s="60">
        <v>105</v>
      </c>
      <c r="AK37" s="60">
        <f>SUM(V37:AI37)</f>
        <v>150</v>
      </c>
      <c r="AL37" s="117" t="s">
        <v>45</v>
      </c>
      <c r="AM37" s="64">
        <v>5</v>
      </c>
      <c r="AN37" s="136">
        <f>SUM(S37,AK37)</f>
        <v>150</v>
      </c>
      <c r="AO37" s="136">
        <f>AM37</f>
        <v>5</v>
      </c>
    </row>
    <row r="38" spans="1:487" ht="25.5" customHeight="1" thickBot="1" x14ac:dyDescent="0.25">
      <c r="A38" s="118" t="s">
        <v>46</v>
      </c>
      <c r="B38" s="119"/>
      <c r="C38" s="119"/>
      <c r="D38" s="310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2"/>
    </row>
    <row r="39" spans="1:487" ht="30" customHeight="1" x14ac:dyDescent="0.2">
      <c r="A39" s="57">
        <v>18</v>
      </c>
      <c r="B39" s="37" t="s">
        <v>24</v>
      </c>
      <c r="C39" s="120" t="s">
        <v>102</v>
      </c>
      <c r="D39" s="121"/>
      <c r="E39" s="122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4"/>
      <c r="R39" s="123">
        <f>SUM(D39:P39)</f>
        <v>0</v>
      </c>
      <c r="S39" s="123"/>
      <c r="T39" s="125"/>
      <c r="U39" s="126"/>
      <c r="V39" s="59"/>
      <c r="W39" s="59"/>
      <c r="X39" s="59"/>
      <c r="Y39" s="59"/>
      <c r="Z39" s="59"/>
      <c r="AA39" s="59"/>
      <c r="AB39" s="59"/>
      <c r="AC39" s="59"/>
      <c r="AD39" s="60"/>
      <c r="AE39" s="60"/>
      <c r="AF39" s="60"/>
      <c r="AG39" s="60"/>
      <c r="AH39" s="60">
        <v>80</v>
      </c>
      <c r="AI39" s="61"/>
      <c r="AJ39" s="60"/>
      <c r="AK39" s="60">
        <f>SUM(V39:AI39)</f>
        <v>80</v>
      </c>
      <c r="AL39" s="74" t="s">
        <v>30</v>
      </c>
      <c r="AM39" s="109">
        <v>3</v>
      </c>
      <c r="AN39" s="138">
        <f>SUM(S39,AK39)</f>
        <v>80</v>
      </c>
      <c r="AO39" s="138">
        <f>SUM(U39,AM39)</f>
        <v>3</v>
      </c>
    </row>
    <row r="40" spans="1:487" ht="30" customHeight="1" thickBot="1" x14ac:dyDescent="0.25">
      <c r="A40" s="127">
        <v>19</v>
      </c>
      <c r="B40" s="44" t="s">
        <v>24</v>
      </c>
      <c r="C40" s="128" t="s">
        <v>47</v>
      </c>
      <c r="D40" s="129"/>
      <c r="E40" s="130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>
        <f>SUM(D40:P40)</f>
        <v>0</v>
      </c>
      <c r="S40" s="131">
        <f>SUM(D40:Q40)</f>
        <v>0</v>
      </c>
      <c r="T40" s="132"/>
      <c r="U40" s="133"/>
      <c r="V40" s="103"/>
      <c r="W40" s="103"/>
      <c r="X40" s="103"/>
      <c r="Y40" s="103"/>
      <c r="Z40" s="103"/>
      <c r="AA40" s="103"/>
      <c r="AB40" s="103"/>
      <c r="AC40" s="103"/>
      <c r="AD40" s="88"/>
      <c r="AE40" s="88"/>
      <c r="AF40" s="88"/>
      <c r="AG40" s="88"/>
      <c r="AH40" s="88">
        <v>80</v>
      </c>
      <c r="AI40" s="87"/>
      <c r="AJ40" s="60"/>
      <c r="AK40" s="88">
        <v>80</v>
      </c>
      <c r="AL40" s="74" t="s">
        <v>30</v>
      </c>
      <c r="AM40" s="104">
        <v>3</v>
      </c>
      <c r="AN40" s="141">
        <f>SUM(S40,AK40)</f>
        <v>80</v>
      </c>
      <c r="AO40" s="141">
        <f>AM40</f>
        <v>3</v>
      </c>
    </row>
    <row r="41" spans="1:487" ht="15" customHeight="1" thickBot="1" x14ac:dyDescent="0.3">
      <c r="A41" s="297" t="s">
        <v>48</v>
      </c>
      <c r="B41" s="298"/>
      <c r="C41" s="299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550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SUM(AO18:AO23)+SUM(AO25:AO30)+SUM(AO32:AO35)+AO37+AO39+3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topLeftCell="G16" zoomScale="80" zoomScaleNormal="80" workbookViewId="0">
      <selection activeCell="AO22" sqref="AO22"/>
    </sheetView>
  </sheetViews>
  <sheetFormatPr defaultColWidth="9.42578125" defaultRowHeight="12.75" x14ac:dyDescent="0.2"/>
  <cols>
    <col min="1" max="1" width="4.5703125" style="208" customWidth="1"/>
    <col min="2" max="2" width="11.140625" style="208" customWidth="1"/>
    <col min="3" max="3" width="70" style="209" bestFit="1" customWidth="1"/>
    <col min="4" max="19" width="6.7109375" style="209" customWidth="1"/>
    <col min="20" max="20" width="7.28515625" style="209" customWidth="1"/>
    <col min="21" max="36" width="6.7109375" style="209" customWidth="1"/>
    <col min="37" max="37" width="8.140625" style="209" customWidth="1"/>
    <col min="38" max="38" width="6.85546875" style="209" customWidth="1"/>
    <col min="39" max="39" width="5.5703125" style="209" bestFit="1" customWidth="1"/>
    <col min="40" max="40" width="13.5703125" style="209" customWidth="1"/>
    <col min="41" max="41" width="7.7109375" style="209" customWidth="1"/>
    <col min="42" max="16384" width="9.42578125" style="212"/>
  </cols>
  <sheetData>
    <row r="1" spans="1:41" x14ac:dyDescent="0.2">
      <c r="AK1" s="210"/>
      <c r="AL1" s="210"/>
      <c r="AM1" s="210"/>
      <c r="AN1" s="211"/>
      <c r="AO1" s="210"/>
    </row>
    <row r="2" spans="1:41" x14ac:dyDescent="0.2">
      <c r="AK2" s="315"/>
      <c r="AL2" s="315"/>
      <c r="AM2" s="315"/>
      <c r="AN2" s="315"/>
      <c r="AO2" s="315"/>
    </row>
    <row r="3" spans="1:41" x14ac:dyDescent="0.2">
      <c r="AK3" s="210"/>
      <c r="AL3" s="210"/>
      <c r="AM3" s="210"/>
      <c r="AN3" s="211"/>
      <c r="AO3" s="210"/>
    </row>
    <row r="4" spans="1:41" x14ac:dyDescent="0.2">
      <c r="AK4" s="315"/>
      <c r="AL4" s="315"/>
      <c r="AM4" s="315"/>
      <c r="AN4" s="315"/>
      <c r="AO4" s="315"/>
    </row>
    <row r="7" spans="1:41" s="213" customFormat="1" ht="20.100000000000001" customHeight="1" x14ac:dyDescent="0.2">
      <c r="A7" s="316" t="s">
        <v>115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</row>
    <row r="8" spans="1:41" s="213" customFormat="1" ht="20.100000000000001" customHeight="1" x14ac:dyDescent="0.2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323" t="s">
        <v>116</v>
      </c>
      <c r="P8" s="323"/>
      <c r="Q8" s="323"/>
      <c r="R8" s="323"/>
      <c r="S8" s="323"/>
      <c r="T8" s="323"/>
      <c r="U8" s="323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</row>
    <row r="9" spans="1:41" ht="14.25" x14ac:dyDescent="0.2">
      <c r="C9" s="215" t="s">
        <v>95</v>
      </c>
      <c r="D9" s="215"/>
      <c r="E9" s="215"/>
      <c r="F9" s="215"/>
      <c r="G9" s="215"/>
      <c r="H9" s="215"/>
      <c r="O9" s="216"/>
      <c r="P9" s="209" t="s">
        <v>120</v>
      </c>
    </row>
    <row r="10" spans="1:41" s="215" customFormat="1" ht="15" customHeight="1" x14ac:dyDescent="0.25">
      <c r="A10" s="217"/>
      <c r="B10" s="217"/>
      <c r="C10" s="215" t="s">
        <v>55</v>
      </c>
      <c r="P10" s="210" t="s">
        <v>121</v>
      </c>
    </row>
    <row r="11" spans="1:41" s="215" customFormat="1" ht="15" customHeight="1" x14ac:dyDescent="0.2">
      <c r="A11" s="217"/>
      <c r="B11" s="217"/>
      <c r="C11" s="215" t="s">
        <v>93</v>
      </c>
    </row>
    <row r="12" spans="1:41" s="215" customFormat="1" ht="15" customHeight="1" x14ac:dyDescent="0.2">
      <c r="A12" s="217"/>
      <c r="B12" s="217"/>
      <c r="C12" s="215" t="s">
        <v>92</v>
      </c>
    </row>
    <row r="13" spans="1:41" s="215" customFormat="1" ht="15" customHeight="1" x14ac:dyDescent="0.25">
      <c r="A13" s="217"/>
      <c r="B13" s="217"/>
      <c r="C13" s="218" t="s">
        <v>97</v>
      </c>
      <c r="D13" s="210"/>
      <c r="E13" s="210"/>
      <c r="F13" s="210"/>
      <c r="G13" s="210"/>
      <c r="H13" s="210"/>
    </row>
    <row r="15" spans="1:41" ht="13.5" customHeight="1" x14ac:dyDescent="0.2">
      <c r="A15" s="317" t="s">
        <v>1</v>
      </c>
      <c r="B15" s="318" t="s">
        <v>2</v>
      </c>
      <c r="C15" s="319" t="s">
        <v>3</v>
      </c>
      <c r="D15" s="320" t="s">
        <v>4</v>
      </c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 t="s">
        <v>5</v>
      </c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1" t="s">
        <v>6</v>
      </c>
      <c r="AO15" s="322" t="s">
        <v>7</v>
      </c>
    </row>
    <row r="16" spans="1:41" ht="264.75" x14ac:dyDescent="0.2">
      <c r="A16" s="317"/>
      <c r="B16" s="318"/>
      <c r="C16" s="319"/>
      <c r="D16" s="219" t="s">
        <v>8</v>
      </c>
      <c r="E16" s="220" t="s">
        <v>9</v>
      </c>
      <c r="F16" s="221" t="s">
        <v>10</v>
      </c>
      <c r="G16" s="221" t="s">
        <v>11</v>
      </c>
      <c r="H16" s="221" t="s">
        <v>12</v>
      </c>
      <c r="I16" s="221" t="s">
        <v>13</v>
      </c>
      <c r="J16" s="221" t="s">
        <v>14</v>
      </c>
      <c r="K16" s="221" t="s">
        <v>87</v>
      </c>
      <c r="L16" s="221" t="s">
        <v>89</v>
      </c>
      <c r="M16" s="221" t="s">
        <v>15</v>
      </c>
      <c r="N16" s="221" t="s">
        <v>16</v>
      </c>
      <c r="O16" s="221" t="s">
        <v>17</v>
      </c>
      <c r="P16" s="221" t="s">
        <v>18</v>
      </c>
      <c r="Q16" s="221" t="s">
        <v>19</v>
      </c>
      <c r="R16" s="221" t="s">
        <v>20</v>
      </c>
      <c r="S16" s="221" t="s">
        <v>21</v>
      </c>
      <c r="T16" s="221" t="s">
        <v>22</v>
      </c>
      <c r="U16" s="222" t="s">
        <v>86</v>
      </c>
      <c r="V16" s="220" t="s">
        <v>8</v>
      </c>
      <c r="W16" s="220" t="s">
        <v>9</v>
      </c>
      <c r="X16" s="220" t="s">
        <v>10</v>
      </c>
      <c r="Y16" s="220" t="s">
        <v>11</v>
      </c>
      <c r="Z16" s="220" t="s">
        <v>12</v>
      </c>
      <c r="AA16" s="220" t="s">
        <v>13</v>
      </c>
      <c r="AB16" s="220" t="s">
        <v>14</v>
      </c>
      <c r="AC16" s="221" t="s">
        <v>87</v>
      </c>
      <c r="AD16" s="221" t="s">
        <v>90</v>
      </c>
      <c r="AE16" s="221" t="s">
        <v>15</v>
      </c>
      <c r="AF16" s="221" t="s">
        <v>16</v>
      </c>
      <c r="AG16" s="221" t="s">
        <v>17</v>
      </c>
      <c r="AH16" s="221" t="s">
        <v>18</v>
      </c>
      <c r="AI16" s="221" t="s">
        <v>19</v>
      </c>
      <c r="AJ16" s="221" t="s">
        <v>20</v>
      </c>
      <c r="AK16" s="221" t="s">
        <v>21</v>
      </c>
      <c r="AL16" s="221" t="s">
        <v>22</v>
      </c>
      <c r="AM16" s="222" t="s">
        <v>86</v>
      </c>
      <c r="AN16" s="321"/>
      <c r="AO16" s="322"/>
    </row>
    <row r="17" spans="1:54" s="223" customFormat="1" ht="20.25" customHeight="1" thickBot="1" x14ac:dyDescent="0.25">
      <c r="A17" s="325" t="s">
        <v>99</v>
      </c>
      <c r="B17" s="325"/>
      <c r="C17" s="325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</row>
    <row r="18" spans="1:54" ht="13.5" thickBot="1" x14ac:dyDescent="0.25">
      <c r="A18" s="224">
        <v>1</v>
      </c>
      <c r="B18" s="225" t="s">
        <v>56</v>
      </c>
      <c r="C18" s="226" t="s">
        <v>57</v>
      </c>
      <c r="D18" s="227">
        <v>30</v>
      </c>
      <c r="E18" s="228"/>
      <c r="F18" s="229">
        <v>15</v>
      </c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>
        <v>20</v>
      </c>
      <c r="R18" s="229">
        <v>45</v>
      </c>
      <c r="S18" s="229">
        <f>D18+F18+Q18</f>
        <v>65</v>
      </c>
      <c r="T18" s="230" t="s">
        <v>30</v>
      </c>
      <c r="U18" s="231">
        <v>3</v>
      </c>
      <c r="V18" s="228"/>
      <c r="W18" s="228"/>
      <c r="X18" s="228"/>
      <c r="Y18" s="228"/>
      <c r="Z18" s="228"/>
      <c r="AA18" s="228"/>
      <c r="AB18" s="228"/>
      <c r="AC18" s="228"/>
      <c r="AD18" s="229"/>
      <c r="AE18" s="229"/>
      <c r="AF18" s="229"/>
      <c r="AG18" s="229"/>
      <c r="AH18" s="229"/>
      <c r="AI18" s="229"/>
      <c r="AJ18" s="229"/>
      <c r="AK18" s="229"/>
      <c r="AL18" s="232"/>
      <c r="AM18" s="233"/>
      <c r="AN18" s="234">
        <f>S18</f>
        <v>65</v>
      </c>
      <c r="AO18" s="235">
        <f>U18+AM18</f>
        <v>3</v>
      </c>
    </row>
    <row r="19" spans="1:54" s="223" customFormat="1" ht="20.25" customHeight="1" thickBot="1" x14ac:dyDescent="0.25">
      <c r="A19" s="327" t="s">
        <v>39</v>
      </c>
      <c r="B19" s="327"/>
      <c r="C19" s="327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</row>
    <row r="20" spans="1:54" x14ac:dyDescent="0.2">
      <c r="A20" s="236">
        <v>2</v>
      </c>
      <c r="B20" s="237" t="s">
        <v>56</v>
      </c>
      <c r="C20" s="238" t="s">
        <v>59</v>
      </c>
      <c r="D20" s="239">
        <v>15</v>
      </c>
      <c r="E20" s="108"/>
      <c r="F20" s="96"/>
      <c r="G20" s="96"/>
      <c r="H20" s="96"/>
      <c r="I20" s="96"/>
      <c r="J20" s="96"/>
      <c r="K20" s="96">
        <v>20</v>
      </c>
      <c r="L20" s="96"/>
      <c r="M20" s="96"/>
      <c r="N20" s="96"/>
      <c r="O20" s="96"/>
      <c r="P20" s="96"/>
      <c r="Q20" s="240">
        <v>15</v>
      </c>
      <c r="R20" s="96">
        <v>35</v>
      </c>
      <c r="S20" s="96">
        <v>50</v>
      </c>
      <c r="T20" s="241" t="s">
        <v>60</v>
      </c>
      <c r="U20" s="242">
        <v>2</v>
      </c>
      <c r="V20" s="108"/>
      <c r="W20" s="108"/>
      <c r="X20" s="108"/>
      <c r="Y20" s="108"/>
      <c r="Z20" s="108"/>
      <c r="AA20" s="108"/>
      <c r="AB20" s="108"/>
      <c r="AC20" s="108"/>
      <c r="AD20" s="96"/>
      <c r="AE20" s="96"/>
      <c r="AF20" s="96"/>
      <c r="AG20" s="96"/>
      <c r="AH20" s="96"/>
      <c r="AI20" s="240"/>
      <c r="AJ20" s="96"/>
      <c r="AK20" s="96"/>
      <c r="AL20" s="71"/>
      <c r="AM20" s="243"/>
      <c r="AN20" s="244">
        <v>50</v>
      </c>
      <c r="AO20" s="245">
        <f>SUM(U20,AM20)</f>
        <v>2</v>
      </c>
    </row>
    <row r="21" spans="1:54" x14ac:dyDescent="0.2">
      <c r="A21" s="246">
        <v>3</v>
      </c>
      <c r="B21" s="247" t="s">
        <v>56</v>
      </c>
      <c r="C21" s="139" t="s">
        <v>61</v>
      </c>
      <c r="D21" s="24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249"/>
      <c r="U21" s="250"/>
      <c r="V21" s="68">
        <v>20</v>
      </c>
      <c r="W21" s="68"/>
      <c r="X21" s="68">
        <v>15</v>
      </c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>
        <v>10</v>
      </c>
      <c r="AJ21" s="69">
        <f>SUM(V21:AH21)</f>
        <v>35</v>
      </c>
      <c r="AK21" s="69">
        <f>SUM(V21:AI21)</f>
        <v>45</v>
      </c>
      <c r="AL21" s="71" t="s">
        <v>60</v>
      </c>
      <c r="AM21" s="251">
        <v>2</v>
      </c>
      <c r="AN21" s="244">
        <f>SUM(S21,AK21)</f>
        <v>45</v>
      </c>
      <c r="AO21" s="245">
        <f>+AM21</f>
        <v>2</v>
      </c>
    </row>
    <row r="22" spans="1:54" ht="13.5" thickBot="1" x14ac:dyDescent="0.25">
      <c r="A22" s="252">
        <v>4</v>
      </c>
      <c r="B22" s="253" t="s">
        <v>56</v>
      </c>
      <c r="C22" s="254" t="s">
        <v>101</v>
      </c>
      <c r="D22" s="255"/>
      <c r="E22" s="101"/>
      <c r="F22" s="84"/>
      <c r="G22" s="84"/>
      <c r="H22" s="84">
        <v>20</v>
      </c>
      <c r="I22" s="84"/>
      <c r="J22" s="84"/>
      <c r="K22" s="84"/>
      <c r="L22" s="84"/>
      <c r="M22" s="84"/>
      <c r="N22" s="84"/>
      <c r="O22" s="84"/>
      <c r="P22" s="84"/>
      <c r="Q22" s="84">
        <v>5</v>
      </c>
      <c r="R22" s="84">
        <f>SUM(D22:P22)</f>
        <v>20</v>
      </c>
      <c r="S22" s="84">
        <f>SUM(D22:Q22)</f>
        <v>25</v>
      </c>
      <c r="T22" s="230" t="s">
        <v>60</v>
      </c>
      <c r="U22" s="256">
        <v>1</v>
      </c>
      <c r="V22" s="101"/>
      <c r="W22" s="101"/>
      <c r="X22" s="101"/>
      <c r="Y22" s="101"/>
      <c r="Z22" s="101"/>
      <c r="AA22" s="101"/>
      <c r="AB22" s="101"/>
      <c r="AC22" s="101"/>
      <c r="AD22" s="84"/>
      <c r="AE22" s="84"/>
      <c r="AF22" s="84"/>
      <c r="AG22" s="84"/>
      <c r="AH22" s="84"/>
      <c r="AI22" s="84"/>
      <c r="AJ22" s="84"/>
      <c r="AK22" s="84"/>
      <c r="AL22" s="105"/>
      <c r="AM22" s="257"/>
      <c r="AN22" s="244">
        <f>SUM(S22,AK22)</f>
        <v>25</v>
      </c>
      <c r="AO22" s="235">
        <f>SUM(U22,AM22)</f>
        <v>1</v>
      </c>
    </row>
    <row r="23" spans="1:54" s="223" customFormat="1" ht="20.25" customHeight="1" thickBot="1" x14ac:dyDescent="0.25">
      <c r="A23" s="327" t="s">
        <v>43</v>
      </c>
      <c r="B23" s="327"/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</row>
    <row r="24" spans="1:54" x14ac:dyDescent="0.2">
      <c r="A24" s="258">
        <v>5</v>
      </c>
      <c r="B24" s="259" t="s">
        <v>56</v>
      </c>
      <c r="C24" s="142" t="s">
        <v>44</v>
      </c>
      <c r="D24" s="95">
        <v>20</v>
      </c>
      <c r="E24" s="108"/>
      <c r="F24" s="96"/>
      <c r="G24" s="96"/>
      <c r="H24" s="96">
        <v>60</v>
      </c>
      <c r="I24" s="96"/>
      <c r="J24" s="96"/>
      <c r="K24" s="96">
        <v>80</v>
      </c>
      <c r="L24" s="96"/>
      <c r="M24" s="96"/>
      <c r="N24" s="96"/>
      <c r="O24" s="96"/>
      <c r="P24" s="96"/>
      <c r="Q24" s="96"/>
      <c r="R24" s="96">
        <f>SUM(D24:P24)</f>
        <v>160</v>
      </c>
      <c r="S24" s="96">
        <f>SUM(D24:Q24)</f>
        <v>160</v>
      </c>
      <c r="T24" s="241" t="s">
        <v>58</v>
      </c>
      <c r="U24" s="260">
        <v>6</v>
      </c>
      <c r="V24" s="108">
        <v>20</v>
      </c>
      <c r="W24" s="108"/>
      <c r="X24" s="108"/>
      <c r="Y24" s="108"/>
      <c r="Z24" s="108">
        <v>30</v>
      </c>
      <c r="AA24" s="108"/>
      <c r="AB24" s="108"/>
      <c r="AC24" s="108">
        <v>80</v>
      </c>
      <c r="AD24" s="96"/>
      <c r="AE24" s="96"/>
      <c r="AF24" s="96"/>
      <c r="AG24" s="96"/>
      <c r="AH24" s="96"/>
      <c r="AI24" s="96"/>
      <c r="AJ24" s="96">
        <v>145</v>
      </c>
      <c r="AK24" s="96">
        <f>SUM(V24:AI24)</f>
        <v>130</v>
      </c>
      <c r="AL24" s="232" t="s">
        <v>58</v>
      </c>
      <c r="AM24" s="261">
        <v>3</v>
      </c>
      <c r="AN24" s="244">
        <f>SUM(S24,AK24)</f>
        <v>290</v>
      </c>
      <c r="AO24" s="245">
        <f>SUM(U24,AM24)</f>
        <v>9</v>
      </c>
    </row>
    <row r="25" spans="1:54" x14ac:dyDescent="0.2">
      <c r="A25" s="246">
        <v>6</v>
      </c>
      <c r="B25" s="247" t="s">
        <v>56</v>
      </c>
      <c r="C25" s="66" t="s">
        <v>62</v>
      </c>
      <c r="D25" s="68">
        <v>30</v>
      </c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>
        <v>15</v>
      </c>
      <c r="R25" s="69">
        <f>SUM(D25:P25)</f>
        <v>30</v>
      </c>
      <c r="S25" s="69">
        <f>SUM(D25:Q25)</f>
        <v>45</v>
      </c>
      <c r="T25" s="241" t="s">
        <v>60</v>
      </c>
      <c r="U25" s="262">
        <v>1.5</v>
      </c>
      <c r="V25" s="276">
        <v>13</v>
      </c>
      <c r="W25" s="68"/>
      <c r="X25" s="68"/>
      <c r="Y25" s="68"/>
      <c r="Z25" s="68">
        <v>12</v>
      </c>
      <c r="AA25" s="68"/>
      <c r="AB25" s="68"/>
      <c r="AC25" s="68">
        <v>120</v>
      </c>
      <c r="AD25" s="69"/>
      <c r="AE25" s="69"/>
      <c r="AF25" s="69"/>
      <c r="AG25" s="69"/>
      <c r="AH25" s="69"/>
      <c r="AI25" s="70"/>
      <c r="AJ25" s="69">
        <v>150</v>
      </c>
      <c r="AK25" s="69">
        <f>SUM(V25:AI25)</f>
        <v>145</v>
      </c>
      <c r="AL25" s="78" t="s">
        <v>26</v>
      </c>
      <c r="AM25" s="251">
        <v>5</v>
      </c>
      <c r="AN25" s="244">
        <f t="shared" ref="AN25:AN33" si="0">SUM(S25,AK25)</f>
        <v>190</v>
      </c>
      <c r="AO25" s="245">
        <f>SUM(U25,AM25)</f>
        <v>6.5</v>
      </c>
    </row>
    <row r="26" spans="1:54" x14ac:dyDescent="0.2">
      <c r="A26" s="246">
        <v>7</v>
      </c>
      <c r="B26" s="247" t="s">
        <v>56</v>
      </c>
      <c r="C26" s="66" t="s">
        <v>63</v>
      </c>
      <c r="D26" s="68">
        <v>0</v>
      </c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0</v>
      </c>
      <c r="R26" s="69">
        <v>0</v>
      </c>
      <c r="S26" s="69">
        <v>0</v>
      </c>
      <c r="T26" s="241">
        <v>0</v>
      </c>
      <c r="U26" s="262">
        <v>0</v>
      </c>
      <c r="V26" s="68">
        <v>40</v>
      </c>
      <c r="W26" s="68"/>
      <c r="X26" s="68"/>
      <c r="Y26" s="68"/>
      <c r="Z26" s="68"/>
      <c r="AA26" s="68"/>
      <c r="AB26" s="68"/>
      <c r="AC26" s="68">
        <v>0</v>
      </c>
      <c r="AD26" s="69"/>
      <c r="AE26" s="69"/>
      <c r="AF26" s="69"/>
      <c r="AG26" s="69"/>
      <c r="AH26" s="69"/>
      <c r="AI26" s="69">
        <v>20</v>
      </c>
      <c r="AJ26" s="69">
        <v>40</v>
      </c>
      <c r="AK26" s="69">
        <f>V26+AI26</f>
        <v>60</v>
      </c>
      <c r="AL26" s="78" t="s">
        <v>30</v>
      </c>
      <c r="AM26" s="251">
        <v>2</v>
      </c>
      <c r="AN26" s="244">
        <f t="shared" si="0"/>
        <v>60</v>
      </c>
      <c r="AO26" s="245">
        <f>T26+AM26</f>
        <v>2</v>
      </c>
      <c r="AS26" s="263"/>
    </row>
    <row r="27" spans="1:54" x14ac:dyDescent="0.2">
      <c r="A27" s="246">
        <v>8</v>
      </c>
      <c r="B27" s="247" t="s">
        <v>56</v>
      </c>
      <c r="C27" s="66" t="s">
        <v>64</v>
      </c>
      <c r="D27" s="68">
        <v>21</v>
      </c>
      <c r="E27" s="68"/>
      <c r="F27" s="69"/>
      <c r="G27" s="69"/>
      <c r="H27" s="69">
        <v>9</v>
      </c>
      <c r="I27" s="69"/>
      <c r="J27" s="69"/>
      <c r="K27" s="69">
        <v>40</v>
      </c>
      <c r="L27" s="69"/>
      <c r="M27" s="69"/>
      <c r="N27" s="69"/>
      <c r="O27" s="69"/>
      <c r="P27" s="69"/>
      <c r="Q27" s="69">
        <v>20</v>
      </c>
      <c r="R27" s="69">
        <f>SUM(D27:P27)</f>
        <v>70</v>
      </c>
      <c r="S27" s="69">
        <f>SUM(D27:Q27)</f>
        <v>90</v>
      </c>
      <c r="T27" s="249" t="s">
        <v>30</v>
      </c>
      <c r="U27" s="262">
        <v>2.5</v>
      </c>
      <c r="V27" s="68">
        <v>16</v>
      </c>
      <c r="W27" s="68"/>
      <c r="X27" s="68"/>
      <c r="Y27" s="68"/>
      <c r="Z27" s="68">
        <v>9</v>
      </c>
      <c r="AA27" s="68"/>
      <c r="AB27" s="68"/>
      <c r="AC27" s="68">
        <v>40</v>
      </c>
      <c r="AD27" s="69"/>
      <c r="AE27" s="69"/>
      <c r="AF27" s="69"/>
      <c r="AG27" s="69"/>
      <c r="AH27" s="69"/>
      <c r="AI27" s="69">
        <v>20</v>
      </c>
      <c r="AJ27" s="69">
        <v>65</v>
      </c>
      <c r="AK27" s="69">
        <f>V27+Z27+AC27+AI27</f>
        <v>85</v>
      </c>
      <c r="AL27" s="78" t="s">
        <v>26</v>
      </c>
      <c r="AM27" s="251">
        <v>3.5</v>
      </c>
      <c r="AN27" s="244">
        <f t="shared" si="0"/>
        <v>175</v>
      </c>
      <c r="AO27" s="245">
        <f>SUM(U27,AM27)</f>
        <v>6</v>
      </c>
      <c r="AS27" s="263"/>
    </row>
    <row r="28" spans="1:54" x14ac:dyDescent="0.2">
      <c r="A28" s="246">
        <v>9</v>
      </c>
      <c r="B28" s="247" t="s">
        <v>56</v>
      </c>
      <c r="C28" s="66" t="s">
        <v>65</v>
      </c>
      <c r="D28" s="276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9"/>
      <c r="S28" s="69"/>
      <c r="T28" s="249"/>
      <c r="U28" s="262"/>
      <c r="V28" s="276">
        <v>20</v>
      </c>
      <c r="W28" s="68"/>
      <c r="X28" s="69"/>
      <c r="Y28" s="69"/>
      <c r="Z28" s="69">
        <v>5</v>
      </c>
      <c r="AA28" s="69"/>
      <c r="AB28" s="69"/>
      <c r="AC28" s="69">
        <v>40</v>
      </c>
      <c r="AD28" s="69"/>
      <c r="AE28" s="69"/>
      <c r="AF28" s="69"/>
      <c r="AG28" s="69"/>
      <c r="AH28" s="69"/>
      <c r="AI28" s="70">
        <v>20</v>
      </c>
      <c r="AJ28" s="69">
        <f>SUM(V28:AH28)</f>
        <v>65</v>
      </c>
      <c r="AK28" s="69">
        <f>SUM(V28:AI28)</f>
        <v>85</v>
      </c>
      <c r="AL28" s="249" t="s">
        <v>60</v>
      </c>
      <c r="AM28" s="262">
        <v>3</v>
      </c>
      <c r="AN28" s="244">
        <f t="shared" si="0"/>
        <v>85</v>
      </c>
      <c r="AO28" s="245">
        <f>SUM(U28,AM28)</f>
        <v>3</v>
      </c>
      <c r="AS28" s="263"/>
    </row>
    <row r="29" spans="1:54" x14ac:dyDescent="0.2">
      <c r="A29" s="246">
        <v>10</v>
      </c>
      <c r="B29" s="247" t="s">
        <v>56</v>
      </c>
      <c r="C29" s="66" t="s">
        <v>66</v>
      </c>
      <c r="D29" s="276">
        <v>20</v>
      </c>
      <c r="E29" s="68"/>
      <c r="F29" s="69"/>
      <c r="G29" s="69"/>
      <c r="H29" s="69">
        <v>5</v>
      </c>
      <c r="I29" s="69"/>
      <c r="J29" s="69"/>
      <c r="K29" s="69">
        <v>40</v>
      </c>
      <c r="L29" s="69"/>
      <c r="M29" s="69"/>
      <c r="N29" s="69"/>
      <c r="O29" s="69"/>
      <c r="P29" s="69"/>
      <c r="Q29" s="70">
        <v>20</v>
      </c>
      <c r="R29" s="69">
        <f>D29+H29+K29</f>
        <v>65</v>
      </c>
      <c r="S29" s="69">
        <f>D29+H29+K29+Q29</f>
        <v>85</v>
      </c>
      <c r="T29" s="241" t="s">
        <v>60</v>
      </c>
      <c r="U29" s="262">
        <v>3</v>
      </c>
      <c r="V29" s="68"/>
      <c r="W29" s="68"/>
      <c r="X29" s="68"/>
      <c r="Y29" s="68"/>
      <c r="Z29" s="68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  <c r="AL29" s="78"/>
      <c r="AM29" s="251"/>
      <c r="AN29" s="244">
        <f t="shared" si="0"/>
        <v>85</v>
      </c>
      <c r="AO29" s="245">
        <f>SUM(U29,AM29)</f>
        <v>3</v>
      </c>
      <c r="AS29" s="263"/>
    </row>
    <row r="30" spans="1:54" s="263" customFormat="1" x14ac:dyDescent="0.2">
      <c r="A30" s="252">
        <v>11</v>
      </c>
      <c r="B30" s="247" t="s">
        <v>56</v>
      </c>
      <c r="C30" s="150" t="s">
        <v>67</v>
      </c>
      <c r="D30" s="82">
        <v>20</v>
      </c>
      <c r="E30" s="101"/>
      <c r="F30" s="84"/>
      <c r="G30" s="84"/>
      <c r="H30" s="84">
        <v>5</v>
      </c>
      <c r="I30" s="84"/>
      <c r="J30" s="84"/>
      <c r="K30" s="84">
        <v>40</v>
      </c>
      <c r="L30" s="84"/>
      <c r="M30" s="84"/>
      <c r="N30" s="84"/>
      <c r="O30" s="84"/>
      <c r="P30" s="84"/>
      <c r="Q30" s="83">
        <v>15</v>
      </c>
      <c r="R30" s="84">
        <v>65</v>
      </c>
      <c r="S30" s="84">
        <v>80</v>
      </c>
      <c r="T30" s="241" t="s">
        <v>60</v>
      </c>
      <c r="U30" s="264">
        <v>3</v>
      </c>
      <c r="V30" s="101"/>
      <c r="W30" s="101"/>
      <c r="X30" s="101"/>
      <c r="Y30" s="101"/>
      <c r="Z30" s="101"/>
      <c r="AA30" s="101"/>
      <c r="AB30" s="101"/>
      <c r="AC30" s="101"/>
      <c r="AD30" s="84"/>
      <c r="AE30" s="84"/>
      <c r="AF30" s="84"/>
      <c r="AG30" s="84"/>
      <c r="AH30" s="84"/>
      <c r="AI30" s="84"/>
      <c r="AJ30" s="84"/>
      <c r="AK30" s="84"/>
      <c r="AL30" s="78"/>
      <c r="AM30" s="257"/>
      <c r="AN30" s="244">
        <f t="shared" si="0"/>
        <v>80</v>
      </c>
      <c r="AO30" s="265">
        <f>SUM(U30,AM30)</f>
        <v>3</v>
      </c>
      <c r="AP30" s="209"/>
      <c r="AQ30" s="209"/>
      <c r="AR30" s="209"/>
      <c r="AT30" s="209"/>
      <c r="AU30" s="209"/>
      <c r="AV30" s="209"/>
      <c r="AW30" s="209"/>
      <c r="AX30" s="209"/>
      <c r="AY30" s="209"/>
      <c r="AZ30" s="209"/>
      <c r="BA30" s="209"/>
      <c r="BB30" s="209"/>
    </row>
    <row r="31" spans="1:54" s="263" customFormat="1" x14ac:dyDescent="0.2">
      <c r="A31" s="252">
        <v>12</v>
      </c>
      <c r="B31" s="247" t="s">
        <v>24</v>
      </c>
      <c r="C31" s="114" t="s">
        <v>68</v>
      </c>
      <c r="D31" s="82"/>
      <c r="E31" s="101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3"/>
      <c r="R31" s="84"/>
      <c r="S31" s="84"/>
      <c r="T31" s="241"/>
      <c r="U31" s="264"/>
      <c r="V31" s="101">
        <v>15</v>
      </c>
      <c r="W31" s="101"/>
      <c r="X31" s="101"/>
      <c r="Y31" s="101"/>
      <c r="Z31" s="101"/>
      <c r="AA31" s="101"/>
      <c r="AB31" s="101"/>
      <c r="AC31" s="101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f>V31+AC31+AI31</f>
        <v>70</v>
      </c>
      <c r="AL31" s="78" t="s">
        <v>30</v>
      </c>
      <c r="AM31" s="257">
        <v>3</v>
      </c>
      <c r="AN31" s="244">
        <f t="shared" si="0"/>
        <v>70</v>
      </c>
      <c r="AO31" s="265">
        <f>U31+AM31</f>
        <v>3</v>
      </c>
      <c r="AP31" s="209"/>
      <c r="AQ31" s="209"/>
      <c r="AR31" s="209"/>
      <c r="AT31" s="209"/>
      <c r="AU31" s="209"/>
      <c r="AV31" s="209"/>
      <c r="AW31" s="209"/>
      <c r="AX31" s="209"/>
      <c r="AY31" s="209"/>
      <c r="AZ31" s="209"/>
      <c r="BA31" s="209"/>
      <c r="BB31" s="209"/>
    </row>
    <row r="32" spans="1:54" s="263" customFormat="1" x14ac:dyDescent="0.2">
      <c r="A32" s="252">
        <v>13</v>
      </c>
      <c r="B32" s="247" t="s">
        <v>24</v>
      </c>
      <c r="C32" s="114" t="s">
        <v>69</v>
      </c>
      <c r="D32" s="101">
        <v>20</v>
      </c>
      <c r="E32" s="101"/>
      <c r="F32" s="101"/>
      <c r="G32" s="101"/>
      <c r="H32" s="101">
        <v>5</v>
      </c>
      <c r="I32" s="101"/>
      <c r="J32" s="101"/>
      <c r="K32" s="101">
        <v>40</v>
      </c>
      <c r="L32" s="84"/>
      <c r="M32" s="84"/>
      <c r="N32" s="84"/>
      <c r="O32" s="84"/>
      <c r="P32" s="84"/>
      <c r="Q32" s="84">
        <v>15</v>
      </c>
      <c r="R32" s="84">
        <v>60</v>
      </c>
      <c r="S32" s="84">
        <f>D32+H32+K32+Q32</f>
        <v>80</v>
      </c>
      <c r="T32" s="78" t="s">
        <v>30</v>
      </c>
      <c r="U32" s="257">
        <v>3</v>
      </c>
      <c r="V32" s="101"/>
      <c r="W32" s="101"/>
      <c r="X32" s="101"/>
      <c r="Y32" s="101"/>
      <c r="Z32" s="101"/>
      <c r="AA32" s="101"/>
      <c r="AB32" s="101"/>
      <c r="AC32" s="101"/>
      <c r="AD32" s="84"/>
      <c r="AE32" s="84"/>
      <c r="AF32" s="84"/>
      <c r="AG32" s="84"/>
      <c r="AH32" s="84"/>
      <c r="AI32" s="84"/>
      <c r="AJ32" s="84"/>
      <c r="AK32" s="84"/>
      <c r="AL32" s="78"/>
      <c r="AM32" s="257"/>
      <c r="AN32" s="244">
        <f t="shared" si="0"/>
        <v>80</v>
      </c>
      <c r="AO32" s="265">
        <f>U31+AM31</f>
        <v>3</v>
      </c>
      <c r="AP32" s="209"/>
      <c r="AQ32" s="209"/>
      <c r="AR32" s="209"/>
      <c r="AT32" s="209"/>
      <c r="AU32" s="209"/>
      <c r="AV32" s="209"/>
      <c r="AW32" s="209"/>
      <c r="AX32" s="209"/>
      <c r="AY32" s="209"/>
      <c r="AZ32" s="209"/>
      <c r="BA32" s="209"/>
      <c r="BB32" s="209"/>
    </row>
    <row r="33" spans="1:41" s="263" customFormat="1" ht="13.5" thickBot="1" x14ac:dyDescent="0.25">
      <c r="A33" s="266">
        <v>14</v>
      </c>
      <c r="B33" s="267" t="s">
        <v>56</v>
      </c>
      <c r="C33" s="153" t="s">
        <v>71</v>
      </c>
      <c r="D33" s="101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>
        <v>30</v>
      </c>
      <c r="P33" s="84"/>
      <c r="Q33" s="84"/>
      <c r="R33" s="84">
        <v>30</v>
      </c>
      <c r="S33" s="84">
        <v>30</v>
      </c>
      <c r="T33" s="230" t="s">
        <v>60</v>
      </c>
      <c r="U33" s="268"/>
      <c r="V33" s="101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v>30</v>
      </c>
      <c r="AH33" s="84"/>
      <c r="AI33" s="84"/>
      <c r="AJ33" s="84">
        <v>30</v>
      </c>
      <c r="AK33" s="84">
        <v>30</v>
      </c>
      <c r="AL33" s="269" t="s">
        <v>60</v>
      </c>
      <c r="AM33" s="257">
        <v>0</v>
      </c>
      <c r="AN33" s="244">
        <f t="shared" si="0"/>
        <v>60</v>
      </c>
      <c r="AO33" s="270">
        <v>0</v>
      </c>
    </row>
    <row r="34" spans="1:41" s="271" customFormat="1" ht="20.25" customHeight="1" thickBot="1" x14ac:dyDescent="0.25">
      <c r="A34" s="329" t="s">
        <v>46</v>
      </c>
      <c r="B34" s="329"/>
      <c r="C34" s="329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</row>
    <row r="35" spans="1:41" x14ac:dyDescent="0.2">
      <c r="A35" s="246">
        <v>15</v>
      </c>
      <c r="B35" s="247" t="s">
        <v>56</v>
      </c>
      <c r="C35" s="272" t="s">
        <v>47</v>
      </c>
      <c r="D35" s="273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249"/>
      <c r="U35" s="274"/>
      <c r="V35" s="68"/>
      <c r="W35" s="68"/>
      <c r="X35" s="68"/>
      <c r="Y35" s="68"/>
      <c r="Z35" s="68"/>
      <c r="AA35" s="68"/>
      <c r="AB35" s="68"/>
      <c r="AC35" s="68"/>
      <c r="AD35" s="69"/>
      <c r="AE35" s="69"/>
      <c r="AF35" s="69"/>
      <c r="AG35" s="69"/>
      <c r="AH35" s="69">
        <v>80</v>
      </c>
      <c r="AI35" s="69"/>
      <c r="AJ35" s="69"/>
      <c r="AK35" s="69">
        <f>SUM(V35:AI35)</f>
        <v>80</v>
      </c>
      <c r="AL35" s="71" t="s">
        <v>60</v>
      </c>
      <c r="AM35" s="275">
        <v>3</v>
      </c>
      <c r="AN35" s="244">
        <f t="shared" ref="AN35:AN40" si="1">SUM(S35,AK35)</f>
        <v>80</v>
      </c>
      <c r="AO35" s="245">
        <f>AM35</f>
        <v>3</v>
      </c>
    </row>
    <row r="36" spans="1:41" x14ac:dyDescent="0.2">
      <c r="A36" s="246">
        <v>16</v>
      </c>
      <c r="B36" s="247" t="s">
        <v>56</v>
      </c>
      <c r="C36" s="272" t="s">
        <v>72</v>
      </c>
      <c r="D36" s="24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69"/>
      <c r="S36" s="69"/>
      <c r="T36" s="249"/>
      <c r="U36" s="250"/>
      <c r="V36" s="276"/>
      <c r="W36" s="68"/>
      <c r="X36" s="68"/>
      <c r="Y36" s="68"/>
      <c r="Z36" s="68"/>
      <c r="AA36" s="68"/>
      <c r="AB36" s="68"/>
      <c r="AC36" s="68"/>
      <c r="AD36" s="69"/>
      <c r="AE36" s="69"/>
      <c r="AF36" s="69"/>
      <c r="AG36" s="69"/>
      <c r="AH36" s="69">
        <v>40</v>
      </c>
      <c r="AI36" s="70"/>
      <c r="AJ36" s="69"/>
      <c r="AK36" s="69">
        <f>SUM(V36:AI36)</f>
        <v>40</v>
      </c>
      <c r="AL36" s="71" t="s">
        <v>60</v>
      </c>
      <c r="AM36" s="251">
        <v>1.5</v>
      </c>
      <c r="AN36" s="244">
        <f t="shared" si="1"/>
        <v>40</v>
      </c>
      <c r="AO36" s="245">
        <f>AM36</f>
        <v>1.5</v>
      </c>
    </row>
    <row r="37" spans="1:41" x14ac:dyDescent="0.2">
      <c r="A37" s="246">
        <v>17</v>
      </c>
      <c r="B37" s="247" t="s">
        <v>56</v>
      </c>
      <c r="C37" s="272" t="s">
        <v>73</v>
      </c>
      <c r="D37" s="248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249"/>
      <c r="U37" s="250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>
        <v>80</v>
      </c>
      <c r="AI37" s="69"/>
      <c r="AJ37" s="69"/>
      <c r="AK37" s="69">
        <v>80</v>
      </c>
      <c r="AL37" s="78" t="s">
        <v>60</v>
      </c>
      <c r="AM37" s="251">
        <v>3</v>
      </c>
      <c r="AN37" s="244">
        <f t="shared" si="1"/>
        <v>80</v>
      </c>
      <c r="AO37" s="245">
        <f>SUM(U37,AM37)</f>
        <v>3</v>
      </c>
    </row>
    <row r="38" spans="1:41" x14ac:dyDescent="0.2">
      <c r="A38" s="246">
        <v>18</v>
      </c>
      <c r="B38" s="247" t="s">
        <v>56</v>
      </c>
      <c r="C38" s="272" t="s">
        <v>74</v>
      </c>
      <c r="D38" s="273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69"/>
      <c r="S38" s="69"/>
      <c r="T38" s="249"/>
      <c r="U38" s="250"/>
      <c r="V38" s="68"/>
      <c r="W38" s="68"/>
      <c r="X38" s="68"/>
      <c r="Y38" s="68"/>
      <c r="Z38" s="68"/>
      <c r="AA38" s="68"/>
      <c r="AB38" s="68"/>
      <c r="AC38" s="68"/>
      <c r="AD38" s="69"/>
      <c r="AE38" s="69"/>
      <c r="AF38" s="69"/>
      <c r="AG38" s="69"/>
      <c r="AH38" s="69">
        <v>40</v>
      </c>
      <c r="AI38" s="69"/>
      <c r="AJ38" s="69"/>
      <c r="AK38" s="69">
        <f>SUM(V38:AI38)</f>
        <v>40</v>
      </c>
      <c r="AL38" s="71" t="s">
        <v>60</v>
      </c>
      <c r="AM38" s="251">
        <v>2</v>
      </c>
      <c r="AN38" s="244">
        <f t="shared" si="1"/>
        <v>40</v>
      </c>
      <c r="AO38" s="245">
        <f>SUM(U38,AM38)</f>
        <v>2</v>
      </c>
    </row>
    <row r="39" spans="1:41" x14ac:dyDescent="0.2">
      <c r="A39" s="246">
        <v>19</v>
      </c>
      <c r="B39" s="247" t="s">
        <v>56</v>
      </c>
      <c r="C39" s="272" t="s">
        <v>75</v>
      </c>
      <c r="D39" s="273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69"/>
      <c r="S39" s="69"/>
      <c r="T39" s="249"/>
      <c r="U39" s="250"/>
      <c r="V39" s="68"/>
      <c r="W39" s="68"/>
      <c r="X39" s="68"/>
      <c r="Y39" s="68"/>
      <c r="Z39" s="68"/>
      <c r="AA39" s="68"/>
      <c r="AB39" s="68"/>
      <c r="AC39" s="68"/>
      <c r="AD39" s="69"/>
      <c r="AE39" s="69"/>
      <c r="AF39" s="69"/>
      <c r="AG39" s="69"/>
      <c r="AH39" s="69">
        <v>40</v>
      </c>
      <c r="AI39" s="69"/>
      <c r="AJ39" s="69"/>
      <c r="AK39" s="69">
        <f>SUM(V39:AI39)</f>
        <v>40</v>
      </c>
      <c r="AL39" s="71" t="s">
        <v>60</v>
      </c>
      <c r="AM39" s="251">
        <v>2</v>
      </c>
      <c r="AN39" s="244">
        <f t="shared" si="1"/>
        <v>40</v>
      </c>
      <c r="AO39" s="245">
        <f>SUM(U39,AM39)</f>
        <v>2</v>
      </c>
    </row>
    <row r="40" spans="1:41" ht="13.5" thickBot="1" x14ac:dyDescent="0.25">
      <c r="A40" s="252">
        <v>20</v>
      </c>
      <c r="B40" s="247" t="s">
        <v>56</v>
      </c>
      <c r="C40" s="277" t="s">
        <v>76</v>
      </c>
      <c r="D40" s="278"/>
      <c r="E40" s="101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3"/>
      <c r="R40" s="84"/>
      <c r="S40" s="84"/>
      <c r="T40" s="279"/>
      <c r="U40" s="280"/>
      <c r="V40" s="101"/>
      <c r="W40" s="101"/>
      <c r="X40" s="101"/>
      <c r="Y40" s="101"/>
      <c r="Z40" s="101"/>
      <c r="AA40" s="101"/>
      <c r="AB40" s="101"/>
      <c r="AC40" s="101"/>
      <c r="AD40" s="84"/>
      <c r="AE40" s="84"/>
      <c r="AF40" s="84"/>
      <c r="AG40" s="84"/>
      <c r="AH40" s="84">
        <v>40</v>
      </c>
      <c r="AI40" s="84"/>
      <c r="AJ40" s="69"/>
      <c r="AK40" s="84">
        <f>SUM(V40:AI40)</f>
        <v>40</v>
      </c>
      <c r="AL40" s="232" t="s">
        <v>60</v>
      </c>
      <c r="AM40" s="257">
        <v>2</v>
      </c>
      <c r="AN40" s="244">
        <f t="shared" si="1"/>
        <v>40</v>
      </c>
      <c r="AO40" s="270">
        <f>SUM(U40,AM40)</f>
        <v>2</v>
      </c>
    </row>
    <row r="41" spans="1:41" s="281" customFormat="1" ht="20.25" customHeight="1" thickBot="1" x14ac:dyDescent="0.3">
      <c r="A41" s="330" t="s">
        <v>48</v>
      </c>
      <c r="B41" s="330"/>
      <c r="C41" s="330"/>
      <c r="D41" s="285">
        <f t="shared" ref="D41:N41" si="2">SUM(D17:D30)</f>
        <v>156</v>
      </c>
      <c r="E41" s="285">
        <f t="shared" si="2"/>
        <v>0</v>
      </c>
      <c r="F41" s="285">
        <f t="shared" si="2"/>
        <v>15</v>
      </c>
      <c r="G41" s="285">
        <f t="shared" si="2"/>
        <v>0</v>
      </c>
      <c r="H41" s="285">
        <f t="shared" si="2"/>
        <v>99</v>
      </c>
      <c r="I41" s="285">
        <f t="shared" si="2"/>
        <v>0</v>
      </c>
      <c r="J41" s="285">
        <f t="shared" si="2"/>
        <v>0</v>
      </c>
      <c r="K41" s="285">
        <f t="shared" si="2"/>
        <v>220</v>
      </c>
      <c r="L41" s="285">
        <f t="shared" si="2"/>
        <v>0</v>
      </c>
      <c r="M41" s="285">
        <f t="shared" si="2"/>
        <v>0</v>
      </c>
      <c r="N41" s="285">
        <f t="shared" si="2"/>
        <v>0</v>
      </c>
      <c r="O41" s="286">
        <f>SUM(O18:O33)</f>
        <v>30</v>
      </c>
      <c r="P41" s="285">
        <f>SUM(P17:P30)</f>
        <v>0</v>
      </c>
      <c r="Q41" s="285">
        <f>SUM(Q17:Q30)</f>
        <v>110</v>
      </c>
      <c r="R41" s="286">
        <f>SUM(R18:R33)</f>
        <v>580</v>
      </c>
      <c r="S41" s="285">
        <f>SUM(S18:S33)</f>
        <v>710</v>
      </c>
      <c r="T41" s="285"/>
      <c r="U41" s="287">
        <f>SUM(U17:U33)</f>
        <v>25</v>
      </c>
      <c r="V41" s="286">
        <f>SUM(V18:V33)</f>
        <v>144</v>
      </c>
      <c r="W41" s="285"/>
      <c r="X41" s="286">
        <f>SUM(X18:X33)</f>
        <v>15</v>
      </c>
      <c r="Y41" s="285">
        <f t="shared" ref="Y41:AF41" si="3">SUM(Y17:Y30)</f>
        <v>0</v>
      </c>
      <c r="Z41" s="285">
        <f t="shared" si="3"/>
        <v>56</v>
      </c>
      <c r="AA41" s="285">
        <f t="shared" si="3"/>
        <v>0</v>
      </c>
      <c r="AB41" s="285">
        <f t="shared" si="3"/>
        <v>0</v>
      </c>
      <c r="AC41" s="285">
        <f>SUM(AC17:AC32)</f>
        <v>320</v>
      </c>
      <c r="AD41" s="285">
        <f t="shared" si="3"/>
        <v>0</v>
      </c>
      <c r="AE41" s="285">
        <f t="shared" si="3"/>
        <v>0</v>
      </c>
      <c r="AF41" s="285">
        <f t="shared" si="3"/>
        <v>0</v>
      </c>
      <c r="AG41" s="286">
        <f>SUM(AG18:AG33)</f>
        <v>30</v>
      </c>
      <c r="AH41" s="285">
        <v>320</v>
      </c>
      <c r="AI41" s="286">
        <f>SUM(AI18:AI33)</f>
        <v>85</v>
      </c>
      <c r="AJ41" s="286" t="e">
        <f>SUM(U16J18:AJ40)</f>
        <v>#NAME?</v>
      </c>
      <c r="AK41" s="286">
        <v>1070</v>
      </c>
      <c r="AL41" s="285"/>
      <c r="AM41" s="288">
        <f>AM21+SUM(AM24:AM32)+SUM(AM35:AM40)</f>
        <v>35</v>
      </c>
      <c r="AN41" s="288">
        <f>AN18+SUM(AN20:AN22)+SUM(AN24:AN33)+SUM(AN35:AN40)</f>
        <v>1680</v>
      </c>
      <c r="AO41" s="287">
        <f>AO18+AO20+AO21+AO22+AO24+AO25+AO26+AO27+AO28+AO29+AO30+AO31+AO32+AO35+AO36+AO37+AO38+AO39+AO40</f>
        <v>60</v>
      </c>
    </row>
    <row r="42" spans="1:41" x14ac:dyDescent="0.2">
      <c r="C42" s="282" t="s">
        <v>96</v>
      </c>
      <c r="AN42" s="210"/>
    </row>
    <row r="43" spans="1:41" x14ac:dyDescent="0.2">
      <c r="C43" s="282" t="s">
        <v>49</v>
      </c>
    </row>
    <row r="47" spans="1:41" x14ac:dyDescent="0.2">
      <c r="C47" s="283"/>
      <c r="O47" s="209" t="s">
        <v>50</v>
      </c>
      <c r="AF47" s="331" t="s">
        <v>111</v>
      </c>
      <c r="AG47" s="331"/>
      <c r="AH47" s="331"/>
      <c r="AI47" s="331"/>
      <c r="AJ47" s="331"/>
      <c r="AK47" s="331"/>
      <c r="AL47" s="331"/>
    </row>
    <row r="48" spans="1:41" x14ac:dyDescent="0.2">
      <c r="C48" s="284" t="s">
        <v>51</v>
      </c>
      <c r="M48" s="208"/>
      <c r="O48" s="324" t="s">
        <v>52</v>
      </c>
      <c r="P48" s="324"/>
      <c r="Q48" s="324"/>
      <c r="R48" s="324"/>
      <c r="S48" s="324"/>
      <c r="T48" s="324"/>
      <c r="U48" s="324"/>
      <c r="AF48" s="324" t="s">
        <v>53</v>
      </c>
      <c r="AG48" s="324"/>
      <c r="AH48" s="324"/>
      <c r="AI48" s="324"/>
      <c r="AJ48" s="324"/>
      <c r="AK48" s="324"/>
      <c r="AL48" s="324"/>
    </row>
    <row r="50" spans="10:10" x14ac:dyDescent="0.2">
      <c r="J50" s="209" t="s">
        <v>77</v>
      </c>
    </row>
    <row r="1048575" spans="19:19" x14ac:dyDescent="0.2">
      <c r="S1048575" s="209">
        <f>SUM(S1:S1048574)</f>
        <v>1420</v>
      </c>
    </row>
  </sheetData>
  <mergeCells count="23">
    <mergeCell ref="O48:U48"/>
    <mergeCell ref="AF48:AL4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topLeftCell="A10" zoomScale="70" zoomScaleNormal="70" workbookViewId="0">
      <selection activeCell="AO41" sqref="AO41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32"/>
      <c r="AK2" s="332"/>
      <c r="AL2" s="332"/>
      <c r="AM2" s="332"/>
      <c r="AN2" s="332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32"/>
      <c r="AK4" s="332"/>
      <c r="AL4" s="332"/>
      <c r="AM4" s="332"/>
      <c r="AN4" s="332"/>
      <c r="AO4" s="3"/>
    </row>
    <row r="5" spans="1:41" s="5" customFormat="1" ht="20.100000000000001" customHeight="1" x14ac:dyDescent="0.2">
      <c r="A5" s="333" t="s">
        <v>98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90" t="s">
        <v>117</v>
      </c>
      <c r="O6" s="290"/>
      <c r="P6" s="290"/>
      <c r="Q6" s="290"/>
      <c r="R6" s="290"/>
      <c r="S6" s="290"/>
      <c r="T6" s="290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">
      <c r="N7" s="289" t="s">
        <v>120</v>
      </c>
    </row>
    <row r="8" spans="1:41" s="7" customFormat="1" ht="15" customHeight="1" x14ac:dyDescent="0.2">
      <c r="C8" s="7" t="s">
        <v>95</v>
      </c>
      <c r="N8" s="3" t="s">
        <v>121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34" t="s">
        <v>1</v>
      </c>
      <c r="B15" s="336" t="s">
        <v>2</v>
      </c>
      <c r="C15" s="338" t="s">
        <v>3</v>
      </c>
      <c r="D15" s="340" t="s">
        <v>4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 t="s">
        <v>5</v>
      </c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1" t="s">
        <v>6</v>
      </c>
      <c r="AO15" s="342" t="s">
        <v>7</v>
      </c>
    </row>
    <row r="16" spans="1:41" ht="267.75" thickBot="1" x14ac:dyDescent="0.25">
      <c r="A16" s="335"/>
      <c r="B16" s="337"/>
      <c r="C16" s="339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41"/>
      <c r="AO16" s="342"/>
    </row>
    <row r="17" spans="1:50" s="46" customFormat="1" ht="15.75" thickBot="1" x14ac:dyDescent="0.3">
      <c r="A17" s="343" t="s">
        <v>99</v>
      </c>
      <c r="B17" s="344"/>
      <c r="C17" s="345"/>
      <c r="D17" s="346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8"/>
      <c r="AO17" s="349"/>
      <c r="AP17" s="45"/>
      <c r="AQ17" s="45"/>
      <c r="AR17" s="45"/>
      <c r="AS17" s="45"/>
      <c r="AT17" s="45"/>
      <c r="AU17" s="45"/>
      <c r="AV17" s="45"/>
      <c r="AW17" s="45"/>
      <c r="AX17" s="45"/>
    </row>
    <row r="18" spans="1:50" ht="14.25" thickTop="1" thickBot="1" x14ac:dyDescent="0.25">
      <c r="A18" s="20">
        <v>1</v>
      </c>
      <c r="B18" s="155" t="s">
        <v>24</v>
      </c>
      <c r="C18" s="21" t="s">
        <v>78</v>
      </c>
      <c r="D18" s="134">
        <v>10</v>
      </c>
      <c r="E18" s="134"/>
      <c r="F18" s="106">
        <v>5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>
        <v>5</v>
      </c>
      <c r="R18" s="106">
        <f>SUM(D18:P18)</f>
        <v>15</v>
      </c>
      <c r="S18" s="106">
        <f>SUM(D18:Q18)</f>
        <v>20</v>
      </c>
      <c r="T18" s="156" t="s">
        <v>30</v>
      </c>
      <c r="U18" s="157">
        <v>1</v>
      </c>
      <c r="V18" s="134"/>
      <c r="W18" s="134"/>
      <c r="X18" s="134"/>
      <c r="Y18" s="134"/>
      <c r="Z18" s="134"/>
      <c r="AA18" s="134"/>
      <c r="AB18" s="134"/>
      <c r="AC18" s="134"/>
      <c r="AD18" s="106"/>
      <c r="AE18" s="106"/>
      <c r="AF18" s="106"/>
      <c r="AG18" s="106"/>
      <c r="AH18" s="106"/>
      <c r="AI18" s="106"/>
      <c r="AJ18" s="106"/>
      <c r="AK18" s="106"/>
      <c r="AL18" s="135"/>
      <c r="AM18" s="194"/>
      <c r="AN18" s="198">
        <f>SUM(S18,AK18)</f>
        <v>20</v>
      </c>
      <c r="AO18" s="199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7" customFormat="1" ht="15" thickBot="1" x14ac:dyDescent="0.25">
      <c r="A19" s="350" t="s">
        <v>100</v>
      </c>
      <c r="B19" s="351"/>
      <c r="C19" s="352"/>
      <c r="D19" s="353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5"/>
      <c r="AO19" s="356"/>
      <c r="AP19" s="45"/>
      <c r="AQ19" s="45"/>
      <c r="AR19" s="45"/>
      <c r="AS19" s="45"/>
      <c r="AT19" s="45"/>
      <c r="AU19" s="45"/>
      <c r="AV19" s="45"/>
      <c r="AW19" s="45"/>
      <c r="AX19" s="45"/>
    </row>
    <row r="20" spans="1:50" s="9" customFormat="1" ht="13.5" thickTop="1" x14ac:dyDescent="0.2">
      <c r="A20" s="50">
        <v>2</v>
      </c>
      <c r="B20" s="155" t="s">
        <v>24</v>
      </c>
      <c r="C20" s="51" t="s">
        <v>79</v>
      </c>
      <c r="D20" s="143">
        <v>10</v>
      </c>
      <c r="E20" s="61"/>
      <c r="F20" s="61">
        <v>5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>
        <v>20</v>
      </c>
      <c r="R20" s="61">
        <f>SUM(D19:P20)</f>
        <v>15</v>
      </c>
      <c r="S20" s="61">
        <f>SUM(D20:Q20)</f>
        <v>35</v>
      </c>
      <c r="T20" s="158" t="s">
        <v>30</v>
      </c>
      <c r="U20" s="159">
        <v>1.5</v>
      </c>
      <c r="V20" s="143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158"/>
      <c r="AM20" s="160"/>
      <c r="AN20" s="200">
        <v>35</v>
      </c>
      <c r="AO20" s="201">
        <f>U20+AM20</f>
        <v>1.5</v>
      </c>
    </row>
    <row r="21" spans="1:50" s="9" customFormat="1" ht="13.5" thickBot="1" x14ac:dyDescent="0.25">
      <c r="A21" s="52">
        <v>3</v>
      </c>
      <c r="B21" s="155" t="s">
        <v>24</v>
      </c>
      <c r="C21" s="53" t="s">
        <v>105</v>
      </c>
      <c r="D21" s="151">
        <v>10</v>
      </c>
      <c r="E21" s="87"/>
      <c r="F21" s="87"/>
      <c r="G21" s="87">
        <v>20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v>15</v>
      </c>
      <c r="R21" s="87">
        <f>SUM(D20:P21)</f>
        <v>45</v>
      </c>
      <c r="S21" s="87">
        <f>SUM(D21:Q21)</f>
        <v>45</v>
      </c>
      <c r="T21" s="161" t="s">
        <v>30</v>
      </c>
      <c r="U21" s="162">
        <v>2</v>
      </c>
      <c r="V21" s="151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161"/>
      <c r="AM21" s="163"/>
      <c r="AN21" s="202">
        <f>S21</f>
        <v>45</v>
      </c>
      <c r="AO21" s="203">
        <f>U21</f>
        <v>2</v>
      </c>
    </row>
    <row r="22" spans="1:50" s="49" customFormat="1" ht="13.5" thickBot="1" x14ac:dyDescent="0.25">
      <c r="A22" s="294" t="s">
        <v>39</v>
      </c>
      <c r="B22" s="357"/>
      <c r="C22" s="358"/>
      <c r="D22" s="312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60"/>
      <c r="AO22" s="360"/>
      <c r="AP22" s="48"/>
      <c r="AQ22" s="48"/>
      <c r="AR22" s="48"/>
      <c r="AS22" s="48"/>
      <c r="AT22" s="48"/>
      <c r="AU22" s="48"/>
      <c r="AV22" s="48"/>
      <c r="AW22" s="48"/>
      <c r="AX22" s="48"/>
    </row>
    <row r="23" spans="1:50" ht="13.5" thickTop="1" x14ac:dyDescent="0.2">
      <c r="A23" s="18">
        <v>4</v>
      </c>
      <c r="B23" s="155" t="s">
        <v>24</v>
      </c>
      <c r="C23" s="11" t="s">
        <v>119</v>
      </c>
      <c r="D23" s="59">
        <v>25</v>
      </c>
      <c r="E23" s="59"/>
      <c r="F23" s="60"/>
      <c r="G23" s="60"/>
      <c r="H23" s="60"/>
      <c r="I23" s="60"/>
      <c r="J23" s="60"/>
      <c r="K23" s="60">
        <v>40</v>
      </c>
      <c r="L23" s="60"/>
      <c r="M23" s="60"/>
      <c r="N23" s="60"/>
      <c r="O23" s="60"/>
      <c r="P23" s="60"/>
      <c r="Q23" s="60">
        <v>15</v>
      </c>
      <c r="R23" s="60">
        <f>SUM(D23:O23)</f>
        <v>65</v>
      </c>
      <c r="S23" s="60">
        <v>80</v>
      </c>
      <c r="T23" s="164" t="s">
        <v>80</v>
      </c>
      <c r="U23" s="159">
        <v>3.5</v>
      </c>
      <c r="V23" s="59"/>
      <c r="W23" s="59"/>
      <c r="X23" s="59"/>
      <c r="Y23" s="59"/>
      <c r="Z23" s="59"/>
      <c r="AA23" s="59"/>
      <c r="AB23" s="59"/>
      <c r="AC23" s="59"/>
      <c r="AD23" s="60"/>
      <c r="AE23" s="60"/>
      <c r="AF23" s="60"/>
      <c r="AG23" s="60"/>
      <c r="AH23" s="60"/>
      <c r="AI23" s="60"/>
      <c r="AJ23" s="60"/>
      <c r="AK23" s="60"/>
      <c r="AL23" s="137"/>
      <c r="AM23" s="195"/>
      <c r="AN23" s="187">
        <v>80</v>
      </c>
      <c r="AO23" s="188">
        <f>U23+AM23</f>
        <v>3.5</v>
      </c>
    </row>
    <row r="24" spans="1:50" x14ac:dyDescent="0.2">
      <c r="A24" s="19">
        <v>5</v>
      </c>
      <c r="B24" s="165" t="s">
        <v>24</v>
      </c>
      <c r="C24" s="54" t="s">
        <v>103</v>
      </c>
      <c r="D24" s="98">
        <v>10</v>
      </c>
      <c r="E24" s="98"/>
      <c r="F24" s="73">
        <v>5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>
        <v>5</v>
      </c>
      <c r="R24" s="60">
        <f t="shared" ref="R24:R25" si="0">SUM(D24:O24)</f>
        <v>15</v>
      </c>
      <c r="S24" s="73">
        <v>20</v>
      </c>
      <c r="T24" s="166" t="s">
        <v>30</v>
      </c>
      <c r="U24" s="167">
        <v>1</v>
      </c>
      <c r="V24" s="98"/>
      <c r="W24" s="98"/>
      <c r="X24" s="98"/>
      <c r="Y24" s="98"/>
      <c r="Z24" s="98"/>
      <c r="AA24" s="98"/>
      <c r="AB24" s="98"/>
      <c r="AC24" s="98"/>
      <c r="AD24" s="73"/>
      <c r="AE24" s="73"/>
      <c r="AF24" s="73"/>
      <c r="AG24" s="73"/>
      <c r="AH24" s="73"/>
      <c r="AI24" s="73"/>
      <c r="AJ24" s="73"/>
      <c r="AK24" s="73"/>
      <c r="AL24" s="140"/>
      <c r="AM24" s="196"/>
      <c r="AN24" s="192">
        <v>20</v>
      </c>
      <c r="AO24" s="193">
        <f>U24+AM24</f>
        <v>1</v>
      </c>
    </row>
    <row r="25" spans="1:50" ht="13.5" thickBot="1" x14ac:dyDescent="0.25">
      <c r="A25" s="19">
        <v>6</v>
      </c>
      <c r="B25" s="184" t="s">
        <v>114</v>
      </c>
      <c r="C25" s="55" t="s">
        <v>104</v>
      </c>
      <c r="D25" s="151">
        <v>5</v>
      </c>
      <c r="E25" s="103"/>
      <c r="F25" s="88">
        <v>10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v>5</v>
      </c>
      <c r="R25" s="60">
        <f t="shared" si="0"/>
        <v>15</v>
      </c>
      <c r="S25" s="88">
        <f>SUM(D25:Q25)</f>
        <v>20</v>
      </c>
      <c r="T25" s="161" t="s">
        <v>30</v>
      </c>
      <c r="U25" s="141">
        <v>1</v>
      </c>
      <c r="V25" s="103"/>
      <c r="W25" s="103"/>
      <c r="X25" s="103"/>
      <c r="Y25" s="103"/>
      <c r="Z25" s="103"/>
      <c r="AA25" s="103"/>
      <c r="AB25" s="103"/>
      <c r="AC25" s="103"/>
      <c r="AD25" s="88"/>
      <c r="AE25" s="88"/>
      <c r="AF25" s="88"/>
      <c r="AG25" s="88"/>
      <c r="AH25" s="88"/>
      <c r="AI25" s="88"/>
      <c r="AJ25" s="88"/>
      <c r="AK25" s="88"/>
      <c r="AL25" s="154"/>
      <c r="AM25" s="197"/>
      <c r="AN25" s="204">
        <f>SUM(S25,AK25)</f>
        <v>20</v>
      </c>
      <c r="AO25" s="205">
        <f>SUM(U25,AM25)</f>
        <v>1</v>
      </c>
    </row>
    <row r="26" spans="1:50" s="45" customFormat="1" ht="15" thickBot="1" x14ac:dyDescent="0.25">
      <c r="A26" s="364" t="s">
        <v>43</v>
      </c>
      <c r="B26" s="364"/>
      <c r="C26" s="364"/>
      <c r="D26" s="312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60"/>
      <c r="AO26" s="360"/>
    </row>
    <row r="27" spans="1:50" ht="13.5" thickTop="1" x14ac:dyDescent="0.2">
      <c r="A27" s="22">
        <v>7</v>
      </c>
      <c r="B27" s="168" t="s">
        <v>24</v>
      </c>
      <c r="C27" s="11" t="s">
        <v>44</v>
      </c>
      <c r="D27" s="59"/>
      <c r="E27" s="59"/>
      <c r="F27" s="60"/>
      <c r="G27" s="60"/>
      <c r="H27" s="60">
        <v>30</v>
      </c>
      <c r="I27" s="60"/>
      <c r="J27" s="60"/>
      <c r="K27" s="60">
        <v>120</v>
      </c>
      <c r="L27" s="60"/>
      <c r="M27" s="60"/>
      <c r="N27" s="60"/>
      <c r="O27" s="60"/>
      <c r="P27" s="60"/>
      <c r="Q27" s="60">
        <v>20</v>
      </c>
      <c r="R27" s="60">
        <f>SUM(D27:O27)</f>
        <v>150</v>
      </c>
      <c r="S27" s="60">
        <f>SUM(D27:Q27)</f>
        <v>170</v>
      </c>
      <c r="T27" s="164" t="s">
        <v>80</v>
      </c>
      <c r="U27" s="138">
        <v>6</v>
      </c>
      <c r="V27" s="59"/>
      <c r="W27" s="59"/>
      <c r="X27" s="59"/>
      <c r="Y27" s="59"/>
      <c r="Z27" s="59"/>
      <c r="AA27" s="59"/>
      <c r="AB27" s="59"/>
      <c r="AC27" s="59"/>
      <c r="AD27" s="60"/>
      <c r="AE27" s="60"/>
      <c r="AF27" s="60"/>
      <c r="AG27" s="60"/>
      <c r="AH27" s="60"/>
      <c r="AI27" s="60"/>
      <c r="AJ27" s="60"/>
      <c r="AK27" s="60"/>
      <c r="AL27" s="137"/>
      <c r="AM27" s="189"/>
      <c r="AN27" s="187">
        <f>S27</f>
        <v>170</v>
      </c>
      <c r="AO27" s="188">
        <f>U27</f>
        <v>6</v>
      </c>
    </row>
    <row r="28" spans="1:50" x14ac:dyDescent="0.2">
      <c r="A28" s="23">
        <v>8</v>
      </c>
      <c r="B28" s="165" t="s">
        <v>24</v>
      </c>
      <c r="C28" s="27" t="s">
        <v>63</v>
      </c>
      <c r="D28" s="148">
        <v>3</v>
      </c>
      <c r="E28" s="148"/>
      <c r="F28" s="149"/>
      <c r="G28" s="149"/>
      <c r="H28" s="149">
        <v>12</v>
      </c>
      <c r="I28" s="149"/>
      <c r="J28" s="149"/>
      <c r="K28" s="149">
        <v>120</v>
      </c>
      <c r="L28" s="149"/>
      <c r="M28" s="149"/>
      <c r="N28" s="149"/>
      <c r="O28" s="149"/>
      <c r="P28" s="149"/>
      <c r="Q28" s="149">
        <v>15</v>
      </c>
      <c r="R28" s="60">
        <f t="shared" ref="R28:R31" si="1">SUM(D28:O28)</f>
        <v>135</v>
      </c>
      <c r="S28" s="149">
        <f>SUM(D28:Q28)</f>
        <v>150</v>
      </c>
      <c r="T28" s="169" t="s">
        <v>80</v>
      </c>
      <c r="U28" s="170">
        <v>5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/>
      <c r="AK28" s="73"/>
      <c r="AL28" s="140"/>
      <c r="AM28" s="185"/>
      <c r="AN28" s="192">
        <f>S28</f>
        <v>150</v>
      </c>
      <c r="AO28" s="193">
        <f>SUM(U28,AM28)</f>
        <v>5</v>
      </c>
    </row>
    <row r="29" spans="1:50" x14ac:dyDescent="0.2">
      <c r="A29" s="23">
        <v>9</v>
      </c>
      <c r="B29" s="165" t="s">
        <v>24</v>
      </c>
      <c r="C29" s="11" t="s">
        <v>81</v>
      </c>
      <c r="D29" s="98">
        <v>17</v>
      </c>
      <c r="E29" s="98"/>
      <c r="F29" s="73"/>
      <c r="G29" s="73"/>
      <c r="H29" s="73">
        <v>8</v>
      </c>
      <c r="I29" s="73"/>
      <c r="J29" s="73"/>
      <c r="K29" s="73">
        <v>40</v>
      </c>
      <c r="L29" s="73"/>
      <c r="M29" s="73"/>
      <c r="N29" s="73"/>
      <c r="O29" s="73"/>
      <c r="P29" s="73"/>
      <c r="Q29" s="73">
        <v>25</v>
      </c>
      <c r="R29" s="60">
        <f t="shared" si="1"/>
        <v>65</v>
      </c>
      <c r="S29" s="73">
        <f>SUM(D29:Q29)</f>
        <v>90</v>
      </c>
      <c r="T29" s="171" t="s">
        <v>80</v>
      </c>
      <c r="U29" s="167">
        <v>3.5</v>
      </c>
      <c r="V29" s="98"/>
      <c r="W29" s="98"/>
      <c r="X29" s="98"/>
      <c r="Y29" s="98"/>
      <c r="Z29" s="98"/>
      <c r="AA29" s="98"/>
      <c r="AB29" s="98"/>
      <c r="AC29" s="98"/>
      <c r="AD29" s="73"/>
      <c r="AE29" s="73"/>
      <c r="AF29" s="73"/>
      <c r="AG29" s="73"/>
      <c r="AH29" s="73"/>
      <c r="AI29" s="73"/>
      <c r="AJ29" s="73"/>
      <c r="AK29" s="73"/>
      <c r="AL29" s="140"/>
      <c r="AM29" s="185"/>
      <c r="AN29" s="192">
        <f>S29</f>
        <v>90</v>
      </c>
      <c r="AO29" s="193">
        <f>U29</f>
        <v>3.5</v>
      </c>
    </row>
    <row r="30" spans="1:50" x14ac:dyDescent="0.2">
      <c r="A30" s="23">
        <v>10</v>
      </c>
      <c r="B30" s="165" t="s">
        <v>24</v>
      </c>
      <c r="C30" s="11" t="s">
        <v>82</v>
      </c>
      <c r="D30" s="98">
        <v>15</v>
      </c>
      <c r="E30" s="98"/>
      <c r="F30" s="73"/>
      <c r="G30" s="73"/>
      <c r="H30" s="73">
        <v>20</v>
      </c>
      <c r="I30" s="73"/>
      <c r="J30" s="73"/>
      <c r="K30" s="73"/>
      <c r="L30" s="73"/>
      <c r="M30" s="73"/>
      <c r="N30" s="73"/>
      <c r="O30" s="73"/>
      <c r="P30" s="73"/>
      <c r="Q30" s="145">
        <v>10</v>
      </c>
      <c r="R30" s="60">
        <f t="shared" si="1"/>
        <v>35</v>
      </c>
      <c r="S30" s="73">
        <f>SUM(D30:Q30)</f>
        <v>45</v>
      </c>
      <c r="T30" s="166" t="s">
        <v>30</v>
      </c>
      <c r="U30" s="146">
        <v>2</v>
      </c>
      <c r="V30" s="98"/>
      <c r="W30" s="98"/>
      <c r="X30" s="98"/>
      <c r="Y30" s="98"/>
      <c r="Z30" s="98"/>
      <c r="AA30" s="98"/>
      <c r="AB30" s="98"/>
      <c r="AC30" s="98"/>
      <c r="AD30" s="73"/>
      <c r="AE30" s="73"/>
      <c r="AF30" s="73"/>
      <c r="AG30" s="73"/>
      <c r="AH30" s="73"/>
      <c r="AI30" s="73"/>
      <c r="AJ30" s="73"/>
      <c r="AK30" s="73"/>
      <c r="AL30" s="140"/>
      <c r="AM30" s="185"/>
      <c r="AN30" s="192">
        <f>SUM(S30,AK30)</f>
        <v>45</v>
      </c>
      <c r="AO30" s="193">
        <f>SUM(U30,AM30)</f>
        <v>2</v>
      </c>
    </row>
    <row r="31" spans="1:50" x14ac:dyDescent="0.2">
      <c r="A31" s="23">
        <v>11</v>
      </c>
      <c r="B31" s="165" t="s">
        <v>24</v>
      </c>
      <c r="C31" s="12" t="s">
        <v>70</v>
      </c>
      <c r="D31" s="98">
        <v>15</v>
      </c>
      <c r="E31" s="98"/>
      <c r="F31" s="73">
        <v>15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145">
        <v>30</v>
      </c>
      <c r="R31" s="60">
        <f t="shared" si="1"/>
        <v>30</v>
      </c>
      <c r="S31" s="73">
        <f>SUM(D31:Q31)</f>
        <v>60</v>
      </c>
      <c r="T31" s="166" t="s">
        <v>30</v>
      </c>
      <c r="U31" s="146">
        <v>2</v>
      </c>
      <c r="V31" s="98"/>
      <c r="W31" s="98"/>
      <c r="X31" s="98"/>
      <c r="Y31" s="98"/>
      <c r="Z31" s="98"/>
      <c r="AA31" s="98"/>
      <c r="AB31" s="98"/>
      <c r="AC31" s="98"/>
      <c r="AD31" s="73"/>
      <c r="AE31" s="73"/>
      <c r="AF31" s="73"/>
      <c r="AG31" s="73"/>
      <c r="AH31" s="73"/>
      <c r="AI31" s="73"/>
      <c r="AJ31" s="73"/>
      <c r="AK31" s="73"/>
      <c r="AL31" s="140"/>
      <c r="AM31" s="185"/>
      <c r="AN31" s="192">
        <f>SUM(S31,AK31)</f>
        <v>60</v>
      </c>
      <c r="AO31" s="193">
        <f>SUM(U31,AM31)</f>
        <v>2</v>
      </c>
    </row>
    <row r="32" spans="1:50" ht="13.5" thickBot="1" x14ac:dyDescent="0.25">
      <c r="A32" s="182">
        <v>12</v>
      </c>
      <c r="B32" s="155" t="s">
        <v>24</v>
      </c>
      <c r="C32" s="21" t="s">
        <v>106</v>
      </c>
      <c r="D32" s="134"/>
      <c r="E32" s="134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56"/>
      <c r="U32" s="179"/>
      <c r="V32" s="134"/>
      <c r="W32" s="134"/>
      <c r="X32" s="134"/>
      <c r="Y32" s="134"/>
      <c r="Z32" s="134"/>
      <c r="AA32" s="134"/>
      <c r="AB32" s="134"/>
      <c r="AC32" s="134"/>
      <c r="AD32" s="106"/>
      <c r="AE32" s="106"/>
      <c r="AF32" s="106"/>
      <c r="AG32" s="106"/>
      <c r="AH32" s="106"/>
      <c r="AI32" s="106"/>
      <c r="AJ32" s="106"/>
      <c r="AK32" s="106"/>
      <c r="AL32" s="135" t="s">
        <v>30</v>
      </c>
      <c r="AM32" s="186">
        <v>5</v>
      </c>
      <c r="AN32" s="204">
        <f>SUM(S32,AK32)</f>
        <v>0</v>
      </c>
      <c r="AO32" s="205">
        <v>5</v>
      </c>
    </row>
    <row r="33" spans="1:41" s="47" customFormat="1" ht="15" thickBot="1" x14ac:dyDescent="0.25">
      <c r="A33" s="365" t="s">
        <v>46</v>
      </c>
      <c r="B33" s="365"/>
      <c r="C33" s="365"/>
      <c r="D33" s="312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60"/>
      <c r="AO33" s="360"/>
    </row>
    <row r="34" spans="1:41" ht="26.25" thickTop="1" x14ac:dyDescent="0.2">
      <c r="A34" s="22">
        <v>13</v>
      </c>
      <c r="B34" s="168" t="s">
        <v>24</v>
      </c>
      <c r="C34" s="55" t="s">
        <v>118</v>
      </c>
      <c r="D34" s="98"/>
      <c r="E34" s="98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1"/>
      <c r="U34" s="144"/>
      <c r="V34" s="98"/>
      <c r="W34" s="98"/>
      <c r="X34" s="98"/>
      <c r="Y34" s="98"/>
      <c r="Z34" s="98"/>
      <c r="AA34" s="98"/>
      <c r="AB34" s="98"/>
      <c r="AC34" s="98"/>
      <c r="AD34" s="73"/>
      <c r="AE34" s="73"/>
      <c r="AF34" s="73"/>
      <c r="AG34" s="73"/>
      <c r="AH34" s="73">
        <v>40</v>
      </c>
      <c r="AI34" s="73"/>
      <c r="AJ34" s="73">
        <f>SUM(V34:AH34)</f>
        <v>40</v>
      </c>
      <c r="AK34" s="73">
        <f t="shared" ref="AK34:AK38" si="2">SUM(V34:AI34)</f>
        <v>40</v>
      </c>
      <c r="AL34" s="154" t="s">
        <v>30</v>
      </c>
      <c r="AM34" s="189">
        <v>2</v>
      </c>
      <c r="AN34" s="187">
        <f t="shared" ref="AN34:AN39" si="3">SUM(S34,AK34)</f>
        <v>40</v>
      </c>
      <c r="AO34" s="188">
        <f>SUM(U34,AM34)</f>
        <v>2</v>
      </c>
    </row>
    <row r="35" spans="1:41" x14ac:dyDescent="0.2">
      <c r="A35" s="23">
        <v>14</v>
      </c>
      <c r="B35" s="165" t="s">
        <v>24</v>
      </c>
      <c r="C35" s="55" t="s">
        <v>47</v>
      </c>
      <c r="D35" s="98"/>
      <c r="E35" s="98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71"/>
      <c r="U35" s="146"/>
      <c r="V35" s="98"/>
      <c r="W35" s="98"/>
      <c r="X35" s="98"/>
      <c r="Y35" s="98"/>
      <c r="Z35" s="98"/>
      <c r="AA35" s="98"/>
      <c r="AB35" s="98"/>
      <c r="AC35" s="98"/>
      <c r="AD35" s="73"/>
      <c r="AE35" s="73"/>
      <c r="AF35" s="73"/>
      <c r="AG35" s="73"/>
      <c r="AH35" s="73">
        <v>240</v>
      </c>
      <c r="AI35" s="73"/>
      <c r="AJ35" s="73">
        <f t="shared" ref="AJ35:AJ38" si="4">SUM(V35:AH35)</f>
        <v>240</v>
      </c>
      <c r="AK35" s="73">
        <f t="shared" si="2"/>
        <v>240</v>
      </c>
      <c r="AL35" s="154" t="s">
        <v>30</v>
      </c>
      <c r="AM35" s="185">
        <v>8</v>
      </c>
      <c r="AN35" s="192">
        <f t="shared" si="3"/>
        <v>240</v>
      </c>
      <c r="AO35" s="193">
        <f>AM35</f>
        <v>8</v>
      </c>
    </row>
    <row r="36" spans="1:41" x14ac:dyDescent="0.2">
      <c r="A36" s="23">
        <v>15</v>
      </c>
      <c r="B36" s="165" t="s">
        <v>24</v>
      </c>
      <c r="C36" s="55" t="s">
        <v>72</v>
      </c>
      <c r="D36" s="98"/>
      <c r="E36" s="9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>
        <v>40</v>
      </c>
      <c r="Q36" s="73"/>
      <c r="R36" s="73"/>
      <c r="S36" s="73">
        <f>SUM(D36:Q36)</f>
        <v>40</v>
      </c>
      <c r="T36" s="166" t="s">
        <v>30</v>
      </c>
      <c r="U36" s="146">
        <v>1</v>
      </c>
      <c r="V36" s="98"/>
      <c r="W36" s="98"/>
      <c r="X36" s="98"/>
      <c r="Y36" s="98"/>
      <c r="Z36" s="98"/>
      <c r="AA36" s="98"/>
      <c r="AB36" s="98"/>
      <c r="AC36" s="98"/>
      <c r="AD36" s="73"/>
      <c r="AE36" s="73"/>
      <c r="AF36" s="73"/>
      <c r="AG36" s="73"/>
      <c r="AH36" s="73">
        <v>120</v>
      </c>
      <c r="AI36" s="73"/>
      <c r="AJ36" s="73">
        <f t="shared" si="4"/>
        <v>120</v>
      </c>
      <c r="AK36" s="73">
        <f t="shared" si="2"/>
        <v>120</v>
      </c>
      <c r="AL36" s="154" t="s">
        <v>30</v>
      </c>
      <c r="AM36" s="185">
        <v>4.5</v>
      </c>
      <c r="AN36" s="192">
        <f t="shared" si="3"/>
        <v>160</v>
      </c>
      <c r="AO36" s="193">
        <f>SUM(U36,AM36)</f>
        <v>5.5</v>
      </c>
    </row>
    <row r="37" spans="1:41" x14ac:dyDescent="0.2">
      <c r="A37" s="23">
        <v>16</v>
      </c>
      <c r="B37" s="165" t="s">
        <v>24</v>
      </c>
      <c r="C37" s="55" t="s">
        <v>83</v>
      </c>
      <c r="D37" s="147"/>
      <c r="E37" s="98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>
        <v>80</v>
      </c>
      <c r="Q37" s="145"/>
      <c r="R37" s="73"/>
      <c r="S37" s="73">
        <v>80</v>
      </c>
      <c r="T37" s="166" t="s">
        <v>30</v>
      </c>
      <c r="U37" s="167">
        <v>3</v>
      </c>
      <c r="V37" s="98"/>
      <c r="W37" s="98"/>
      <c r="X37" s="98"/>
      <c r="Y37" s="98"/>
      <c r="Z37" s="98"/>
      <c r="AA37" s="98"/>
      <c r="AB37" s="98"/>
      <c r="AC37" s="98"/>
      <c r="AD37" s="73"/>
      <c r="AE37" s="73"/>
      <c r="AF37" s="73"/>
      <c r="AG37" s="73"/>
      <c r="AH37" s="73">
        <v>120</v>
      </c>
      <c r="AI37" s="73"/>
      <c r="AJ37" s="73">
        <f t="shared" si="4"/>
        <v>120</v>
      </c>
      <c r="AK37" s="73">
        <f t="shared" si="2"/>
        <v>120</v>
      </c>
      <c r="AL37" s="154" t="s">
        <v>30</v>
      </c>
      <c r="AM37" s="185">
        <v>4</v>
      </c>
      <c r="AN37" s="192">
        <f t="shared" si="3"/>
        <v>200</v>
      </c>
      <c r="AO37" s="193">
        <f>SUM(U37,AM37)</f>
        <v>7</v>
      </c>
    </row>
    <row r="38" spans="1:41" ht="18" customHeight="1" x14ac:dyDescent="0.2">
      <c r="A38" s="23">
        <v>17</v>
      </c>
      <c r="B38" s="165" t="s">
        <v>24</v>
      </c>
      <c r="C38" s="55" t="s">
        <v>84</v>
      </c>
      <c r="D38" s="98"/>
      <c r="E38" s="9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71"/>
      <c r="U38" s="146"/>
      <c r="V38" s="98"/>
      <c r="W38" s="98"/>
      <c r="X38" s="98"/>
      <c r="Y38" s="98"/>
      <c r="Z38" s="98"/>
      <c r="AA38" s="98"/>
      <c r="AB38" s="98"/>
      <c r="AC38" s="98"/>
      <c r="AD38" s="73"/>
      <c r="AE38" s="73"/>
      <c r="AF38" s="73"/>
      <c r="AG38" s="73"/>
      <c r="AH38" s="73">
        <v>40</v>
      </c>
      <c r="AI38" s="73"/>
      <c r="AJ38" s="73">
        <f t="shared" si="4"/>
        <v>40</v>
      </c>
      <c r="AK38" s="73">
        <f t="shared" si="2"/>
        <v>40</v>
      </c>
      <c r="AL38" s="154" t="s">
        <v>30</v>
      </c>
      <c r="AM38" s="185">
        <v>2</v>
      </c>
      <c r="AN38" s="192">
        <f t="shared" si="3"/>
        <v>40</v>
      </c>
      <c r="AO38" s="193">
        <f>SUM(U38,AM38)</f>
        <v>2</v>
      </c>
    </row>
    <row r="39" spans="1:41" ht="14.25" customHeight="1" thickBot="1" x14ac:dyDescent="0.25">
      <c r="A39" s="24">
        <v>18</v>
      </c>
      <c r="B39" s="172" t="s">
        <v>24</v>
      </c>
      <c r="C39" s="183" t="s">
        <v>85</v>
      </c>
      <c r="D39" s="103"/>
      <c r="E39" s="103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173"/>
      <c r="U39" s="152"/>
      <c r="V39" s="103"/>
      <c r="W39" s="103"/>
      <c r="X39" s="103"/>
      <c r="Y39" s="103"/>
      <c r="Z39" s="103"/>
      <c r="AA39" s="103"/>
      <c r="AB39" s="103"/>
      <c r="AC39" s="103"/>
      <c r="AD39" s="88"/>
      <c r="AE39" s="88"/>
      <c r="AF39" s="88"/>
      <c r="AG39" s="88"/>
      <c r="AH39" s="88">
        <v>40</v>
      </c>
      <c r="AI39" s="88"/>
      <c r="AJ39" s="88">
        <f t="shared" ref="AJ39" si="5">SUM(V39:AH39)</f>
        <v>40</v>
      </c>
      <c r="AK39" s="88">
        <f t="shared" ref="AK39" si="6">SUM(V39:AI39)</f>
        <v>40</v>
      </c>
      <c r="AL39" s="154" t="s">
        <v>30</v>
      </c>
      <c r="AM39" s="190">
        <v>2</v>
      </c>
      <c r="AN39" s="192">
        <f t="shared" si="3"/>
        <v>40</v>
      </c>
      <c r="AO39" s="193">
        <f t="shared" ref="AO39" si="7">SUM(U39,AM39)</f>
        <v>2</v>
      </c>
    </row>
    <row r="40" spans="1:41" ht="13.5" thickBot="1" x14ac:dyDescent="0.25">
      <c r="A40" s="361" t="s">
        <v>48</v>
      </c>
      <c r="B40" s="361"/>
      <c r="C40" s="361"/>
      <c r="D40" s="175">
        <f t="shared" ref="D40:S40" si="8">SUM(D17:D39)</f>
        <v>120</v>
      </c>
      <c r="E40" s="176">
        <f t="shared" si="8"/>
        <v>0</v>
      </c>
      <c r="F40" s="176">
        <f t="shared" si="8"/>
        <v>40</v>
      </c>
      <c r="G40" s="176">
        <f t="shared" si="8"/>
        <v>20</v>
      </c>
      <c r="H40" s="176">
        <f t="shared" si="8"/>
        <v>70</v>
      </c>
      <c r="I40" s="176">
        <f t="shared" si="8"/>
        <v>0</v>
      </c>
      <c r="J40" s="176">
        <f t="shared" si="8"/>
        <v>0</v>
      </c>
      <c r="K40" s="176">
        <f t="shared" si="8"/>
        <v>320</v>
      </c>
      <c r="L40" s="176">
        <f t="shared" si="8"/>
        <v>0</v>
      </c>
      <c r="M40" s="176">
        <f t="shared" si="8"/>
        <v>0</v>
      </c>
      <c r="N40" s="176">
        <f t="shared" si="8"/>
        <v>0</v>
      </c>
      <c r="O40" s="176">
        <f t="shared" si="8"/>
        <v>0</v>
      </c>
      <c r="P40" s="176">
        <f t="shared" si="8"/>
        <v>120</v>
      </c>
      <c r="Q40" s="176">
        <f t="shared" si="8"/>
        <v>165</v>
      </c>
      <c r="R40" s="176">
        <f t="shared" si="8"/>
        <v>585</v>
      </c>
      <c r="S40" s="176">
        <f t="shared" si="8"/>
        <v>855</v>
      </c>
      <c r="T40" s="177"/>
      <c r="U40" s="178">
        <f>U18+U20+U21+U23+U24+U25+U27+U28+U29+U30+U31+U36+U37</f>
        <v>32.5</v>
      </c>
      <c r="V40" s="175">
        <f t="shared" ref="V40:AK40" si="9">SUM(V17:V39)</f>
        <v>0</v>
      </c>
      <c r="W40" s="176">
        <f t="shared" si="9"/>
        <v>0</v>
      </c>
      <c r="X40" s="176">
        <f t="shared" si="9"/>
        <v>0</v>
      </c>
      <c r="Y40" s="176">
        <f t="shared" si="9"/>
        <v>0</v>
      </c>
      <c r="Z40" s="176">
        <f t="shared" si="9"/>
        <v>0</v>
      </c>
      <c r="AA40" s="176">
        <f t="shared" si="9"/>
        <v>0</v>
      </c>
      <c r="AB40" s="176">
        <f t="shared" si="9"/>
        <v>0</v>
      </c>
      <c r="AC40" s="176">
        <f t="shared" si="9"/>
        <v>0</v>
      </c>
      <c r="AD40" s="176">
        <f t="shared" si="9"/>
        <v>0</v>
      </c>
      <c r="AE40" s="176">
        <f t="shared" si="9"/>
        <v>0</v>
      </c>
      <c r="AF40" s="176">
        <f t="shared" si="9"/>
        <v>0</v>
      </c>
      <c r="AG40" s="176">
        <f t="shared" si="9"/>
        <v>0</v>
      </c>
      <c r="AH40" s="176">
        <f t="shared" si="9"/>
        <v>600</v>
      </c>
      <c r="AI40" s="176">
        <f t="shared" si="9"/>
        <v>0</v>
      </c>
      <c r="AJ40" s="176">
        <f t="shared" si="9"/>
        <v>600</v>
      </c>
      <c r="AK40" s="176">
        <f t="shared" si="9"/>
        <v>600</v>
      </c>
      <c r="AL40" s="177"/>
      <c r="AM40" s="191">
        <f>SUM(AM17:AM39)</f>
        <v>27.5</v>
      </c>
      <c r="AN40" s="206">
        <f>SUM(AN18:AN39)</f>
        <v>1455</v>
      </c>
      <c r="AO40" s="207">
        <f>AO18+AO20+AO21+AO23+AO24+AO25+AO27+AO28+AO29+AO30+AO31+AO32+AO34+AO35+AO36+AO37+AO38+AO39</f>
        <v>60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62" t="s">
        <v>111</v>
      </c>
      <c r="AG44" s="362"/>
      <c r="AH44" s="362"/>
      <c r="AI44" s="362"/>
      <c r="AJ44" s="362"/>
      <c r="AK44" s="362"/>
      <c r="AL44" s="362"/>
    </row>
    <row r="45" spans="1:41" x14ac:dyDescent="0.2">
      <c r="C45" s="17" t="s">
        <v>51</v>
      </c>
      <c r="M45" s="1"/>
      <c r="O45" s="363" t="s">
        <v>52</v>
      </c>
      <c r="P45" s="363"/>
      <c r="Q45" s="363"/>
      <c r="R45" s="363"/>
      <c r="S45" s="363"/>
      <c r="T45" s="363"/>
      <c r="U45" s="363"/>
      <c r="AF45" s="363" t="s">
        <v>53</v>
      </c>
      <c r="AG45" s="363"/>
      <c r="AH45" s="363"/>
      <c r="AI45" s="363"/>
      <c r="AJ45" s="363"/>
      <c r="AK45" s="363"/>
      <c r="AL45" s="363"/>
    </row>
  </sheetData>
  <mergeCells count="25">
    <mergeCell ref="A40:C40"/>
    <mergeCell ref="AF44:AL44"/>
    <mergeCell ref="O45:U45"/>
    <mergeCell ref="AF45:AL45"/>
    <mergeCell ref="A26:C26"/>
    <mergeCell ref="D26:AO26"/>
    <mergeCell ref="A33:C33"/>
    <mergeCell ref="D33:AO33"/>
    <mergeCell ref="A17:C17"/>
    <mergeCell ref="D17:AO17"/>
    <mergeCell ref="A19:C19"/>
    <mergeCell ref="D19:AO19"/>
    <mergeCell ref="A22:C22"/>
    <mergeCell ref="D22:AO22"/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2025-09-18T07:14:17Z</cp:lastPrinted>
  <dcterms:created xsi:type="dcterms:W3CDTF">2014-08-22T09:06:50Z</dcterms:created>
  <dcterms:modified xsi:type="dcterms:W3CDTF">2025-09-18T07:34:37Z</dcterms:modified>
  <dc:language>pl-PL</dc:language>
</cp:coreProperties>
</file>