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gramy od 2025-2026 na 08.10.2025\Szczegółowe programy od 2025-2026-06.08.2025\Uproszczone Szczegółowe Programy Studiów 2025-2026\"/>
    </mc:Choice>
  </mc:AlternateContent>
  <xr:revisionPtr revIDLastSave="0" documentId="13_ncr:1_{67E8668E-C396-4736-B073-D2AF679F44A6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rok 1" sheetId="1" r:id="rId1"/>
    <sheet name="rok 2" sheetId="2" r:id="rId2"/>
    <sheet name="rok 3" sheetId="3" r:id="rId3"/>
  </sheets>
  <definedNames>
    <definedName name="_xlnm.Print_Area" localSheetId="0">'rok 1'!$A$1:$AO$47</definedName>
    <definedName name="_xlnm.Print_Area" localSheetId="1">'rok 2'!$A$2:$AO$52</definedName>
    <definedName name="_xlnm.Print_Area" localSheetId="2">'rok 3'!$A$1:$AO$46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AO41" i="3" l="1"/>
  <c r="AM41" i="3"/>
  <c r="AK41" i="3"/>
  <c r="AJ41" i="3"/>
  <c r="AH41" i="3"/>
  <c r="S41" i="3"/>
  <c r="R41" i="3"/>
  <c r="Q41" i="3"/>
  <c r="U41" i="3"/>
  <c r="P41" i="3"/>
  <c r="K41" i="3"/>
  <c r="H41" i="3"/>
  <c r="G41" i="3"/>
  <c r="F41" i="3"/>
  <c r="D41" i="3"/>
  <c r="AN41" i="3"/>
  <c r="AO41" i="1" l="1"/>
  <c r="AN41" i="1"/>
  <c r="AM41" i="1"/>
  <c r="AK41" i="1"/>
  <c r="AJ41" i="1"/>
  <c r="AI41" i="1"/>
  <c r="AH41" i="1"/>
  <c r="AE41" i="1"/>
  <c r="AC41" i="1"/>
  <c r="AA41" i="1"/>
  <c r="Z41" i="1"/>
  <c r="X41" i="1"/>
  <c r="V41" i="1"/>
  <c r="U41" i="1"/>
  <c r="S41" i="1"/>
  <c r="R41" i="1"/>
  <c r="Q41" i="1"/>
  <c r="M41" i="1"/>
  <c r="H41" i="1"/>
  <c r="G41" i="1"/>
  <c r="F41" i="1"/>
  <c r="D41" i="1"/>
  <c r="AN42" i="2"/>
  <c r="AM42" i="2"/>
  <c r="AJ42" i="2"/>
  <c r="AK42" i="2"/>
  <c r="AI42" i="2"/>
  <c r="AH42" i="2"/>
  <c r="AG42" i="2"/>
  <c r="AC42" i="2"/>
  <c r="Z42" i="2"/>
  <c r="X42" i="2"/>
  <c r="V42" i="2"/>
  <c r="U42" i="2"/>
  <c r="S42" i="2"/>
  <c r="R42" i="2"/>
  <c r="Q42" i="2"/>
  <c r="O42" i="2"/>
  <c r="K42" i="2"/>
  <c r="H42" i="2"/>
  <c r="F42" i="2"/>
  <c r="D42" i="2"/>
  <c r="AK32" i="2" l="1"/>
  <c r="S28" i="2"/>
  <c r="R28" i="2"/>
  <c r="AO36" i="3" l="1"/>
  <c r="AO29" i="3"/>
  <c r="AO27" i="3"/>
  <c r="AO24" i="3"/>
  <c r="AO23" i="3"/>
  <c r="AO20" i="3"/>
  <c r="AO21" i="2"/>
  <c r="AO35" i="2"/>
  <c r="AO34" i="2"/>
  <c r="AO32" i="2"/>
  <c r="AO31" i="2"/>
  <c r="AO26" i="2"/>
  <c r="AO18" i="2"/>
  <c r="AO35" i="1"/>
  <c r="AO40" i="1"/>
  <c r="AO37" i="1"/>
  <c r="AO33" i="1"/>
  <c r="AO30" i="1"/>
  <c r="AO23" i="1"/>
  <c r="AO22" i="1"/>
  <c r="AO21" i="1"/>
  <c r="AO20" i="1"/>
  <c r="AO19" i="1"/>
  <c r="AK31" i="2"/>
  <c r="S29" i="2"/>
  <c r="R29" i="2"/>
  <c r="AK27" i="2"/>
  <c r="AK26" i="2"/>
  <c r="S18" i="2"/>
  <c r="AN18" i="2" l="1"/>
  <c r="A32" i="3"/>
  <c r="AO40" i="3"/>
  <c r="AK40" i="3"/>
  <c r="AN40" i="3" s="1"/>
  <c r="AJ40" i="3"/>
  <c r="AJ36" i="3" l="1"/>
  <c r="AJ37" i="3"/>
  <c r="AJ38" i="3"/>
  <c r="AJ39" i="3"/>
  <c r="AJ35" i="3"/>
  <c r="S31" i="3" l="1"/>
  <c r="AN31" i="3" s="1"/>
  <c r="R28" i="3"/>
  <c r="R29" i="3"/>
  <c r="R30" i="3"/>
  <c r="R31" i="3"/>
  <c r="R27" i="3"/>
  <c r="R24" i="3"/>
  <c r="R25" i="3"/>
  <c r="R23" i="3"/>
  <c r="R21" i="3"/>
  <c r="R20" i="3"/>
  <c r="S28" i="3"/>
  <c r="AN28" i="3" s="1"/>
  <c r="S27" i="3"/>
  <c r="AN27" i="3" s="1"/>
  <c r="AO21" i="3"/>
  <c r="S21" i="3"/>
  <c r="AN21" i="3" s="1"/>
  <c r="S20" i="3"/>
  <c r="AK34" i="2"/>
  <c r="AN36" i="2"/>
  <c r="AN26" i="2"/>
  <c r="AN29" i="2"/>
  <c r="AN30" i="2"/>
  <c r="AN31" i="2"/>
  <c r="AN32" i="2"/>
  <c r="AN41" i="2"/>
  <c r="AK33" i="1"/>
  <c r="AK34" i="1"/>
  <c r="AK35" i="1"/>
  <c r="AK30" i="1"/>
  <c r="AK29" i="1"/>
  <c r="AK26" i="1"/>
  <c r="AK27" i="1"/>
  <c r="AK28" i="1"/>
  <c r="AK37" i="1"/>
  <c r="AN34" i="1"/>
  <c r="AJ34" i="1"/>
  <c r="AK23" i="1"/>
  <c r="S22" i="1"/>
  <c r="S23" i="1"/>
  <c r="AN23" i="1"/>
  <c r="R19" i="1"/>
  <c r="R20" i="1"/>
  <c r="R21" i="1"/>
  <c r="AJ30" i="1"/>
  <c r="S30" i="1"/>
  <c r="R30" i="1"/>
  <c r="AN30" i="1" l="1"/>
  <c r="AI41" i="3" l="1"/>
  <c r="AG41" i="3"/>
  <c r="AF41" i="3"/>
  <c r="AE41" i="3"/>
  <c r="AD41" i="3"/>
  <c r="AC41" i="3"/>
  <c r="AB41" i="3"/>
  <c r="AA41" i="3"/>
  <c r="Z41" i="3"/>
  <c r="Y41" i="3"/>
  <c r="X41" i="3"/>
  <c r="W41" i="3"/>
  <c r="V41" i="3"/>
  <c r="O41" i="3"/>
  <c r="N41" i="3"/>
  <c r="M41" i="3"/>
  <c r="L41" i="3"/>
  <c r="J41" i="3"/>
  <c r="I41" i="3"/>
  <c r="E41" i="3"/>
  <c r="AO39" i="3"/>
  <c r="AK39" i="3"/>
  <c r="AN39" i="3" s="1"/>
  <c r="AO38" i="3"/>
  <c r="AK38" i="3"/>
  <c r="AN38" i="3" s="1"/>
  <c r="AO37" i="3"/>
  <c r="AK37" i="3"/>
  <c r="S37" i="3"/>
  <c r="AK36" i="3"/>
  <c r="AN36" i="3" s="1"/>
  <c r="AO35" i="3"/>
  <c r="AK35" i="3"/>
  <c r="AO31" i="3"/>
  <c r="AO30" i="3"/>
  <c r="S30" i="3"/>
  <c r="AN30" i="3" s="1"/>
  <c r="S29" i="3"/>
  <c r="AN29" i="3" s="1"/>
  <c r="AO28" i="3"/>
  <c r="AO25" i="3"/>
  <c r="S25" i="3"/>
  <c r="AN25" i="3" s="1"/>
  <c r="AO18" i="3"/>
  <c r="S18" i="3"/>
  <c r="R18" i="3"/>
  <c r="AF42" i="2"/>
  <c r="AE42" i="2"/>
  <c r="AD42" i="2"/>
  <c r="AB42" i="2"/>
  <c r="AA42" i="2"/>
  <c r="Y42" i="2"/>
  <c r="P42" i="2"/>
  <c r="N42" i="2"/>
  <c r="M42" i="2"/>
  <c r="L42" i="2"/>
  <c r="J42" i="2"/>
  <c r="I42" i="2"/>
  <c r="G42" i="2"/>
  <c r="E42" i="2"/>
  <c r="AO39" i="2"/>
  <c r="AK39" i="2"/>
  <c r="AN39" i="2" s="1"/>
  <c r="AO38" i="2"/>
  <c r="AK38" i="2"/>
  <c r="AN38" i="2" s="1"/>
  <c r="AO37" i="2"/>
  <c r="AK37" i="2"/>
  <c r="AN37" i="2" s="1"/>
  <c r="AO36" i="2"/>
  <c r="AK35" i="2"/>
  <c r="AN35" i="2" s="1"/>
  <c r="AN34" i="2"/>
  <c r="AO30" i="2"/>
  <c r="AO29" i="2"/>
  <c r="AO28" i="2"/>
  <c r="AN28" i="2"/>
  <c r="AO27" i="2"/>
  <c r="S27" i="2"/>
  <c r="AN27" i="2" s="1"/>
  <c r="R27" i="2"/>
  <c r="AO25" i="2"/>
  <c r="AK25" i="2"/>
  <c r="S25" i="2"/>
  <c r="R25" i="2"/>
  <c r="AO24" i="2"/>
  <c r="AK24" i="2"/>
  <c r="S24" i="2"/>
  <c r="R24" i="2"/>
  <c r="AO22" i="2"/>
  <c r="S22" i="2"/>
  <c r="AN22" i="2" s="1"/>
  <c r="R22" i="2"/>
  <c r="AK21" i="2"/>
  <c r="AN21" i="2" s="1"/>
  <c r="AJ21" i="2"/>
  <c r="AO20" i="2"/>
  <c r="AG41" i="1"/>
  <c r="AF41" i="1"/>
  <c r="AD41" i="1"/>
  <c r="AB41" i="1"/>
  <c r="Y41" i="1"/>
  <c r="W41" i="1"/>
  <c r="P41" i="1"/>
  <c r="O41" i="1"/>
  <c r="N41" i="1"/>
  <c r="L41" i="1"/>
  <c r="K41" i="1"/>
  <c r="J41" i="1"/>
  <c r="I41" i="1"/>
  <c r="E41" i="1"/>
  <c r="S40" i="1"/>
  <c r="AN40" i="1" s="1"/>
  <c r="R40" i="1"/>
  <c r="AO39" i="1"/>
  <c r="AK39" i="1"/>
  <c r="AN39" i="1" s="1"/>
  <c r="R39" i="1"/>
  <c r="S37" i="1"/>
  <c r="AN37" i="1" s="1"/>
  <c r="R37" i="1"/>
  <c r="AO34" i="1"/>
  <c r="S34" i="1"/>
  <c r="R34" i="1"/>
  <c r="AO32" i="1"/>
  <c r="AK32" i="1"/>
  <c r="S32" i="1"/>
  <c r="R32" i="1"/>
  <c r="AO29" i="1"/>
  <c r="AJ29" i="1"/>
  <c r="S29" i="1"/>
  <c r="R29" i="1"/>
  <c r="AO28" i="1"/>
  <c r="AJ28" i="1"/>
  <c r="S28" i="1"/>
  <c r="AN28" i="1" s="1"/>
  <c r="AO27" i="1"/>
  <c r="AJ27" i="1"/>
  <c r="S27" i="1"/>
  <c r="AN27" i="1" s="1"/>
  <c r="R27" i="1"/>
  <c r="AO26" i="1"/>
  <c r="AJ26" i="1"/>
  <c r="S26" i="1"/>
  <c r="AN26" i="1" s="1"/>
  <c r="R26" i="1"/>
  <c r="AO25" i="1"/>
  <c r="AK25" i="1"/>
  <c r="AJ25" i="1"/>
  <c r="S25" i="1"/>
  <c r="R25" i="1"/>
  <c r="AK22" i="1"/>
  <c r="AJ22" i="1"/>
  <c r="R22" i="1"/>
  <c r="AK21" i="1"/>
  <c r="AN21" i="1" s="1"/>
  <c r="AJ21" i="1"/>
  <c r="S21" i="1"/>
  <c r="AK20" i="1"/>
  <c r="AJ20" i="1"/>
  <c r="S20" i="1"/>
  <c r="AK19" i="1"/>
  <c r="AJ19" i="1"/>
  <c r="S19" i="1"/>
  <c r="AO18" i="1"/>
  <c r="AK18" i="1"/>
  <c r="AJ18" i="1"/>
  <c r="S18" i="1"/>
  <c r="R18" i="1"/>
  <c r="AO42" i="2" l="1"/>
  <c r="AN25" i="2"/>
  <c r="AN37" i="3"/>
  <c r="AN32" i="1"/>
  <c r="AN22" i="1"/>
  <c r="AN29" i="1"/>
  <c r="AN25" i="1"/>
  <c r="AN20" i="1"/>
  <c r="AN18" i="1"/>
  <c r="AN24" i="2"/>
  <c r="AN19" i="1"/>
  <c r="S1048576" i="2"/>
  <c r="AN35" i="3"/>
  <c r="AN18" i="3"/>
</calcChain>
</file>

<file path=xl/sharedStrings.xml><?xml version="1.0" encoding="utf-8"?>
<sst xmlns="http://schemas.openxmlformats.org/spreadsheetml/2006/main" count="379" uniqueCount="125">
  <si>
    <r>
      <rPr>
        <sz val="11"/>
        <rFont val="Arial"/>
        <family val="2"/>
        <charset val="238"/>
      </rPr>
      <t>Kierunek</t>
    </r>
    <r>
      <rPr>
        <b/>
        <sz val="11"/>
        <rFont val="Arial"/>
        <family val="2"/>
        <charset val="238"/>
      </rPr>
      <t xml:space="preserve"> </t>
    </r>
    <r>
      <rPr>
        <b/>
        <sz val="11"/>
        <color rgb="FF993300"/>
        <rFont val="Arial"/>
        <family val="2"/>
        <charset val="238"/>
      </rPr>
      <t>POŁOŻNICTWO I stopień</t>
    </r>
  </si>
  <si>
    <t>Lp</t>
  </si>
  <si>
    <t>Rodzaj zajęć (obowiązkowe / wolnego wyboru / ograniczonego wyboru)</t>
  </si>
  <si>
    <t>Przedmiot</t>
  </si>
  <si>
    <t>semestr zimowy</t>
  </si>
  <si>
    <t>semestr letni</t>
  </si>
  <si>
    <t>SUMA GODZIN DYDAKTYCZNYCH</t>
  </si>
  <si>
    <t>SUMA PUNKTÓW ECTS</t>
  </si>
  <si>
    <t>wykład (WY)</t>
  </si>
  <si>
    <t>seminarium (SE)</t>
  </si>
  <si>
    <t>ćwiczenia audytoryjne CA)</t>
  </si>
  <si>
    <t>ćwiczenia kierunkowe - niekliniczne (CN)</t>
  </si>
  <si>
    <t>ćwiczenia w warunkach symulowanych (CS)</t>
  </si>
  <si>
    <t>ćwiczenia laboratoryjne (CL)</t>
  </si>
  <si>
    <t>ćwiczenia kliniczne (CK)</t>
  </si>
  <si>
    <t>lektoraty (LE)</t>
  </si>
  <si>
    <t>e-learning (EL)</t>
  </si>
  <si>
    <t>zajęcia wychowania fizycznego-obowiązkowe (WF)</t>
  </si>
  <si>
    <t>praktyka zawodowa (PZ)</t>
  </si>
  <si>
    <t>samokształcenie</t>
  </si>
  <si>
    <t>liczba godzin z nauczycielem</t>
  </si>
  <si>
    <t>ogólna liczba godzin dydaktycznych</t>
  </si>
  <si>
    <t>forma zakończenia semestru</t>
  </si>
  <si>
    <t>zajęcia praktyczne przy pacjencie (PP)</t>
  </si>
  <si>
    <t>obowiązkowe</t>
  </si>
  <si>
    <t>Anatomia</t>
  </si>
  <si>
    <t xml:space="preserve">egz </t>
  </si>
  <si>
    <t>Fizjologia</t>
  </si>
  <si>
    <t>Embriologia i genetyka</t>
  </si>
  <si>
    <t>Biochemia i biofizyka</t>
  </si>
  <si>
    <t>zal</t>
  </si>
  <si>
    <t>obowiązkowy</t>
  </si>
  <si>
    <t>Mikrobiologia i parazytologia</t>
  </si>
  <si>
    <t>Farmakologia</t>
  </si>
  <si>
    <t>Psychologia</t>
  </si>
  <si>
    <t>Socjologia</t>
  </si>
  <si>
    <t>Pedagogika</t>
  </si>
  <si>
    <t>Zdrowie publiczne</t>
  </si>
  <si>
    <t>Język angielski</t>
  </si>
  <si>
    <t>C. Nauki w zakresie podstaw opieki położniczej</t>
  </si>
  <si>
    <t>Etyka zawodu położnej</t>
  </si>
  <si>
    <t>Organizacja pracy położnej</t>
  </si>
  <si>
    <t>Zakażenia szpitalne</t>
  </si>
  <si>
    <t>D. Nauki w zakresie opieki specjalistycznej</t>
  </si>
  <si>
    <t>Techniki położnicze i prowadzenie porodu</t>
  </si>
  <si>
    <t>zal/o</t>
  </si>
  <si>
    <t>F. Praktyki zawodowe</t>
  </si>
  <si>
    <t>Techniki położnicze i prowadzenie porodu - praktyka zawodowa</t>
  </si>
  <si>
    <t>RAZEM</t>
  </si>
  <si>
    <r>
      <rPr>
        <sz val="10"/>
        <rFont val="Calibri"/>
        <family val="2"/>
        <charset val="238"/>
      </rPr>
      <t>²</t>
    </r>
    <r>
      <rPr>
        <sz val="9"/>
        <rFont val="Arial"/>
        <family val="2"/>
        <charset val="238"/>
      </rPr>
      <t xml:space="preserve"> dotyczy Wydziału Farmaceutycznego z Oddziałem Analityki Medycznej</t>
    </r>
  </si>
  <si>
    <t>dr M. Przestrzelska mgr E. Korzeniewska, mgr A. Jabłońska</t>
  </si>
  <si>
    <t>Uzgodniono z Samorządem</t>
  </si>
  <si>
    <t>Sporządził</t>
  </si>
  <si>
    <t>data i podpis Dziekana Wydziału</t>
  </si>
  <si>
    <t>Szczegółowy Program Studiów na rok akademicki 2025/2026</t>
  </si>
  <si>
    <r>
      <rPr>
        <sz val="11"/>
        <rFont val="Arial"/>
        <family val="2"/>
        <charset val="238"/>
      </rPr>
      <t xml:space="preserve">Kierunek </t>
    </r>
    <r>
      <rPr>
        <b/>
        <sz val="11"/>
        <color rgb="FF993300"/>
        <rFont val="Arial"/>
        <family val="2"/>
        <charset val="238"/>
      </rPr>
      <t>POŁOŻNICTWO I stopień</t>
    </r>
  </si>
  <si>
    <t xml:space="preserve"> obowiązkowe</t>
  </si>
  <si>
    <t>Patologia</t>
  </si>
  <si>
    <t xml:space="preserve">zal/o </t>
  </si>
  <si>
    <t>Promocja zdrowia</t>
  </si>
  <si>
    <t xml:space="preserve">zal </t>
  </si>
  <si>
    <t>Dietetyka</t>
  </si>
  <si>
    <t>Położnictwo i opieka położnicza</t>
  </si>
  <si>
    <t>Ginekologia i opieka ginekologiczna</t>
  </si>
  <si>
    <t>Neonatologia i opieka neonatologiczna</t>
  </si>
  <si>
    <t>Pediatria i pielęgniarstwo pediatryczne</t>
  </si>
  <si>
    <t>Choroby wewnętrzne</t>
  </si>
  <si>
    <t>Chirurgia</t>
  </si>
  <si>
    <t>Rehabilitacja w położnictwie, neonatologii i ginekologii</t>
  </si>
  <si>
    <t>Psychiatria</t>
  </si>
  <si>
    <t xml:space="preserve">Badania naukowe w położnictwie </t>
  </si>
  <si>
    <t>Wychowanie fizyczne</t>
  </si>
  <si>
    <t>Położnictwo i opieka położnicza - praktyka zawodowa</t>
  </si>
  <si>
    <t>Neonatologia i opieka neonatologiczna - praktyka zawodowa</t>
  </si>
  <si>
    <t>Pediatria i pielęgniarstwo pediatryczne - praktyka zawodowa</t>
  </si>
  <si>
    <t>Choroby wewnętrzne - praktyka zawodowa</t>
  </si>
  <si>
    <t>Chirurgia - praktyka zawodowa</t>
  </si>
  <si>
    <t xml:space="preserve"> </t>
  </si>
  <si>
    <t>Radiologia</t>
  </si>
  <si>
    <t>Prawo medyczne</t>
  </si>
  <si>
    <t>egz</t>
  </si>
  <si>
    <t>Anestezjologia i stany zagrożenia życia</t>
  </si>
  <si>
    <t>Podstawy ratownictwa medycznego</t>
  </si>
  <si>
    <t>Ginekologia i opieka ginekologiczna - praktyka zawodowa</t>
  </si>
  <si>
    <t>Psychiatria - praktyka zawodowa</t>
  </si>
  <si>
    <t>Anestezjologia i stany zagrożenia życia - praktyka zawodowa</t>
  </si>
  <si>
    <t>punkty ECTS w semestrze</t>
  </si>
  <si>
    <r>
      <t xml:space="preserve">zajęcia praktyczne przy pacjencie (PP)   </t>
    </r>
    <r>
      <rPr>
        <sz val="11"/>
        <rFont val="Calibri"/>
        <family val="2"/>
        <charset val="238"/>
      </rPr>
      <t>¹  ²</t>
    </r>
  </si>
  <si>
    <r>
      <t xml:space="preserve">ćwiczenia specjalistyczne - magisterskie (CM) </t>
    </r>
    <r>
      <rPr>
        <sz val="11"/>
        <rFont val="Calibri"/>
        <family val="2"/>
        <charset val="238"/>
      </rPr>
      <t>²</t>
    </r>
  </si>
  <si>
    <r>
      <t xml:space="preserve">ćwiczenia specjalistyczne - magisterskie (CM)  </t>
    </r>
    <r>
      <rPr>
        <sz val="11"/>
        <rFont val="Calibri"/>
        <family val="2"/>
        <charset val="238"/>
      </rPr>
      <t>²</t>
    </r>
  </si>
  <si>
    <r>
      <t xml:space="preserve">ćwiczenia specjalistyczne - magisterskie (CM)   </t>
    </r>
    <r>
      <rPr>
        <sz val="11"/>
        <rFont val="Calibri"/>
        <family val="2"/>
        <charset val="238"/>
      </rPr>
      <t>²</t>
    </r>
  </si>
  <si>
    <t>Rok studiów 1</t>
  </si>
  <si>
    <t>Forma studiów stacjonarne</t>
  </si>
  <si>
    <t>Rok studiów 2</t>
  </si>
  <si>
    <t>Rok studiów 3</t>
  </si>
  <si>
    <t>Wydział Pielęgniarstwa i Położnictwa</t>
  </si>
  <si>
    <r>
      <t>¹</t>
    </r>
    <r>
      <rPr>
        <sz val="9"/>
        <rFont val="Arial"/>
        <family val="2"/>
        <charset val="238"/>
      </rPr>
      <t xml:space="preserve"> dotyczy Wydziału Pielęgniarstwa i Położnictwa</t>
    </r>
  </si>
  <si>
    <r>
      <t xml:space="preserve">Cykl kształcenia rozpoczynający się w roku akademickim: </t>
    </r>
    <r>
      <rPr>
        <b/>
        <sz val="11"/>
        <color rgb="FF000000"/>
        <rFont val="Arial"/>
        <family val="2"/>
        <charset val="238"/>
      </rPr>
      <t>2025/2026</t>
    </r>
  </si>
  <si>
    <t>Szczegółowy Program Studiów na rok akademicki 2027/2028</t>
  </si>
  <si>
    <t>A. Nauki przedkliniczne</t>
  </si>
  <si>
    <t>B. Nauki społeczne i humanizm w położnictwie</t>
  </si>
  <si>
    <t>Badanie fizykalne w praktyce zawodowej położnej</t>
  </si>
  <si>
    <t>Podstawy praktyki zawodowej położnej - praktyka zawodowa</t>
  </si>
  <si>
    <t>Zasoby i system informacji w ochronie zdrowia</t>
  </si>
  <si>
    <t>Zajęcia fakultatywne (język migowy/telemedycyna i e-zdrowie)</t>
  </si>
  <si>
    <t>Współpraca i komunikacja w zespole interprofesjonalnym</t>
  </si>
  <si>
    <t>Przygotowanie do egzaminu dyplomowego</t>
  </si>
  <si>
    <t>zajęcia praktyczne przy pacjencie (PP)   ¹  ²</t>
  </si>
  <si>
    <t>ćwiczenia specjalistyczne - magisterskie (CM)  ²</t>
  </si>
  <si>
    <t>ćwiczenia specjalistyczne - magisterskie (CM)   ²</t>
  </si>
  <si>
    <r>
      <t>²</t>
    </r>
    <r>
      <rPr>
        <sz val="9"/>
        <rFont val="Arial"/>
        <family val="2"/>
        <charset val="238"/>
      </rPr>
      <t xml:space="preserve"> dotyczy Wydziału Farmaceutycznego z Oddziałem Analityki Medycznej</t>
    </r>
  </si>
  <si>
    <t xml:space="preserve">26.02.2025 prof.dr hab. Izabella Uchmanowicz </t>
  </si>
  <si>
    <t xml:space="preserve">B. </t>
  </si>
  <si>
    <t xml:space="preserve"> Nauki społeczne i humanizm w położnictwie</t>
  </si>
  <si>
    <t>wolnego wyboru</t>
  </si>
  <si>
    <t>Szczegółowy Program Studiów na rok akademicki 2026/2027</t>
  </si>
  <si>
    <t>Uchwała Senatu nr 2719 z dnia 26.02.2025r.</t>
  </si>
  <si>
    <t>Uchwała Senatu nr 2719z dnia 26.02.2025r.</t>
  </si>
  <si>
    <t>Opieka położnej w podstawowej opiece zdrowotnej zdrowotnej - praktyka zawodowa</t>
  </si>
  <si>
    <t xml:space="preserve">Opieka położnej w podstawowej opiece zdrowotnej </t>
  </si>
  <si>
    <t>zm. Uchwała Senatu nr 2728 z dnia 26.03.2025 r.</t>
  </si>
  <si>
    <t>zm. Uchwała Senatu nr 2751 z dnia 28.05.2025 r.</t>
  </si>
  <si>
    <t>Podstawy praktyki zawodowej położnej</t>
  </si>
  <si>
    <t>zm. Uchwała Senatu nr 2792 z dnia 24.09.2025 r.</t>
  </si>
  <si>
    <t>dr M. Przestrzelska, mgr E. Korzeniewska, mgr A. Jabłońska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</si>
</sst>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m/yyyy"/>
  </numFmts>
  <fonts count="17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rgb="FF9933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Calibri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 tint="-4.9989318521683403E-2"/>
        <bgColor rgb="FFCCCCFF"/>
      </patternFill>
    </fill>
  </fills>
  <borders count="9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3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1" fillId="0" borderId="0" xfId="0" applyFont="1" applyAlignment="1" applyProtection="1"/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/>
    <xf numFmtId="0" fontId="0" fillId="3" borderId="0" xfId="0" applyFill="1" applyAlignment="1" applyProtection="1"/>
    <xf numFmtId="0" fontId="0" fillId="2" borderId="0" xfId="0" applyFill="1" applyAlignment="1" applyProtection="1"/>
    <xf numFmtId="0" fontId="1" fillId="0" borderId="12" xfId="0" applyFont="1" applyBorder="1" applyAlignment="1" applyProtection="1">
      <alignment horizontal="left" vertical="center"/>
    </xf>
    <xf numFmtId="0" fontId="1" fillId="3" borderId="11" xfId="0" applyFont="1" applyFill="1" applyBorder="1" applyAlignment="1" applyProtection="1">
      <alignment horizontal="center"/>
    </xf>
    <xf numFmtId="0" fontId="0" fillId="2" borderId="0" xfId="0" applyFill="1" applyAlignment="1" applyProtection="1">
      <alignment vertical="center"/>
    </xf>
    <xf numFmtId="0" fontId="10" fillId="0" borderId="0" xfId="0" applyFont="1" applyAlignment="1" applyProtection="1"/>
    <xf numFmtId="165" fontId="0" fillId="0" borderId="0" xfId="0" applyNumberFormat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horizontal="center" vertical="center"/>
    </xf>
    <xf numFmtId="0" fontId="4" fillId="0" borderId="45" xfId="0" applyFont="1" applyBorder="1" applyAlignment="1" applyProtection="1">
      <alignment horizontal="center"/>
    </xf>
    <xf numFmtId="0" fontId="1" fillId="0" borderId="46" xfId="0" applyFont="1" applyBorder="1" applyAlignment="1" applyProtection="1">
      <alignment horizontal="left" vertical="center"/>
    </xf>
    <xf numFmtId="0" fontId="4" fillId="0" borderId="47" xfId="0" applyFont="1" applyBorder="1" applyAlignment="1" applyProtection="1">
      <alignment horizontal="center" vertical="center"/>
    </xf>
    <xf numFmtId="0" fontId="4" fillId="0" borderId="48" xfId="0" applyFont="1" applyBorder="1" applyAlignment="1" applyProtection="1">
      <alignment horizontal="center" vertical="center"/>
    </xf>
    <xf numFmtId="0" fontId="4" fillId="0" borderId="49" xfId="0" applyFont="1" applyBorder="1" applyAlignment="1" applyProtection="1">
      <alignment horizontal="center" vertical="center"/>
    </xf>
    <xf numFmtId="165" fontId="0" fillId="0" borderId="0" xfId="0" applyNumberFormat="1" applyAlignment="1" applyProtection="1"/>
    <xf numFmtId="0" fontId="1" fillId="0" borderId="12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5" fillId="0" borderId="7" xfId="0" applyFont="1" applyBorder="1" applyAlignment="1" applyProtection="1">
      <alignment textRotation="90"/>
    </xf>
    <xf numFmtId="0" fontId="5" fillId="0" borderId="8" xfId="0" applyFont="1" applyBorder="1" applyAlignment="1" applyProtection="1">
      <alignment textRotation="90"/>
    </xf>
    <xf numFmtId="0" fontId="5" fillId="0" borderId="9" xfId="0" applyFont="1" applyBorder="1" applyAlignment="1" applyProtection="1">
      <alignment textRotation="90"/>
    </xf>
    <xf numFmtId="0" fontId="1" fillId="3" borderId="11" xfId="0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textRotation="90"/>
    </xf>
    <xf numFmtId="165" fontId="1" fillId="0" borderId="0" xfId="0" applyNumberFormat="1" applyFont="1" applyBorder="1" applyAlignment="1" applyProtection="1"/>
    <xf numFmtId="0" fontId="0" fillId="0" borderId="0" xfId="0" applyFont="1" applyBorder="1" applyAlignment="1" applyProtection="1"/>
    <xf numFmtId="0" fontId="1" fillId="3" borderId="25" xfId="0" applyFont="1" applyFill="1" applyBorder="1" applyAlignment="1" applyProtection="1">
      <alignment horizontal="center" vertical="center"/>
    </xf>
    <xf numFmtId="0" fontId="5" fillId="5" borderId="0" xfId="0" applyFont="1" applyFill="1" applyAlignment="1" applyProtection="1"/>
    <xf numFmtId="0" fontId="5" fillId="8" borderId="0" xfId="0" applyFont="1" applyFill="1" applyAlignment="1" applyProtection="1"/>
    <xf numFmtId="0" fontId="5" fillId="4" borderId="0" xfId="0" applyFont="1" applyFill="1"/>
    <xf numFmtId="0" fontId="0" fillId="5" borderId="0" xfId="0" applyFill="1" applyAlignment="1" applyProtection="1"/>
    <xf numFmtId="0" fontId="0" fillId="8" borderId="0" xfId="0" applyFill="1" applyAlignment="1" applyProtection="1"/>
    <xf numFmtId="0" fontId="4" fillId="3" borderId="13" xfId="0" applyFont="1" applyFill="1" applyBorder="1" applyAlignment="1" applyProtection="1">
      <alignment horizontal="center"/>
    </xf>
    <xf numFmtId="0" fontId="1" fillId="3" borderId="15" xfId="0" applyFont="1" applyFill="1" applyBorder="1" applyAlignment="1" applyProtection="1">
      <alignment vertical="center" wrapText="1"/>
    </xf>
    <xf numFmtId="0" fontId="4" fillId="3" borderId="27" xfId="0" applyFont="1" applyFill="1" applyBorder="1" applyAlignment="1" applyProtection="1">
      <alignment horizontal="center"/>
    </xf>
    <xf numFmtId="0" fontId="1" fillId="3" borderId="29" xfId="0" applyFont="1" applyFill="1" applyBorder="1" applyAlignment="1" applyProtection="1">
      <alignment vertical="center" wrapText="1"/>
    </xf>
    <xf numFmtId="49" fontId="1" fillId="0" borderId="18" xfId="0" applyNumberFormat="1" applyFont="1" applyBorder="1" applyAlignment="1" applyProtection="1">
      <alignment horizontal="left" vertical="center"/>
    </xf>
    <xf numFmtId="0" fontId="1" fillId="0" borderId="21" xfId="0" applyFont="1" applyBorder="1" applyAlignment="1">
      <alignment horizontal="left" vertical="top" wrapText="1"/>
    </xf>
    <xf numFmtId="0" fontId="1" fillId="3" borderId="9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/>
    </xf>
    <xf numFmtId="164" fontId="1" fillId="3" borderId="13" xfId="0" applyNumberFormat="1" applyFont="1" applyFill="1" applyBorder="1" applyAlignment="1" applyProtection="1">
      <alignment horizontal="center"/>
    </xf>
    <xf numFmtId="164" fontId="1" fillId="0" borderId="14" xfId="0" applyNumberFormat="1" applyFont="1" applyBorder="1" applyAlignment="1" applyProtection="1">
      <alignment horizontal="center"/>
    </xf>
    <xf numFmtId="164" fontId="1" fillId="0" borderId="11" xfId="0" applyNumberFormat="1" applyFont="1" applyBorder="1" applyAlignment="1" applyProtection="1">
      <alignment horizontal="center"/>
    </xf>
    <xf numFmtId="164" fontId="1" fillId="3" borderId="11" xfId="0" applyNumberFormat="1" applyFont="1" applyFill="1" applyBorder="1" applyAlignment="1" applyProtection="1">
      <alignment horizontal="center"/>
    </xf>
    <xf numFmtId="0" fontId="1" fillId="0" borderId="11" xfId="0" applyFont="1" applyBorder="1" applyAlignment="1" applyProtection="1">
      <alignment horizontal="center"/>
    </xf>
    <xf numFmtId="164" fontId="4" fillId="3" borderId="15" xfId="0" applyNumberFormat="1" applyFont="1" applyFill="1" applyBorder="1" applyAlignment="1" applyProtection="1">
      <alignment horizontal="center"/>
    </xf>
    <xf numFmtId="164" fontId="4" fillId="0" borderId="16" xfId="0" applyNumberFormat="1" applyFont="1" applyBorder="1" applyAlignment="1" applyProtection="1">
      <alignment horizontal="center"/>
    </xf>
    <xf numFmtId="0" fontId="4" fillId="0" borderId="17" xfId="0" applyFont="1" applyBorder="1" applyAlignment="1" applyProtection="1">
      <alignment horizontal="center"/>
    </xf>
    <xf numFmtId="0" fontId="1" fillId="6" borderId="18" xfId="0" applyFont="1" applyFill="1" applyBorder="1" applyAlignment="1" applyProtection="1">
      <alignment horizontal="left" vertical="center"/>
    </xf>
    <xf numFmtId="164" fontId="1" fillId="7" borderId="19" xfId="0" applyNumberFormat="1" applyFont="1" applyFill="1" applyBorder="1" applyAlignment="1" applyProtection="1">
      <alignment horizontal="center"/>
    </xf>
    <xf numFmtId="164" fontId="1" fillId="6" borderId="20" xfId="0" applyNumberFormat="1" applyFont="1" applyFill="1" applyBorder="1" applyAlignment="1" applyProtection="1">
      <alignment horizontal="center"/>
    </xf>
    <xf numFmtId="164" fontId="1" fillId="6" borderId="17" xfId="0" applyNumberFormat="1" applyFont="1" applyFill="1" applyBorder="1" applyAlignment="1" applyProtection="1">
      <alignment horizontal="center"/>
    </xf>
    <xf numFmtId="164" fontId="1" fillId="7" borderId="17" xfId="0" applyNumberFormat="1" applyFont="1" applyFill="1" applyBorder="1" applyAlignment="1" applyProtection="1">
      <alignment horizontal="center"/>
    </xf>
    <xf numFmtId="0" fontId="1" fillId="6" borderId="11" xfId="0" applyFont="1" applyFill="1" applyBorder="1" applyAlignment="1" applyProtection="1">
      <alignment horizontal="center"/>
    </xf>
    <xf numFmtId="164" fontId="4" fillId="7" borderId="21" xfId="0" applyNumberFormat="1" applyFont="1" applyFill="1" applyBorder="1" applyAlignment="1" applyProtection="1">
      <alignment horizontal="center"/>
    </xf>
    <xf numFmtId="164" fontId="1" fillId="0" borderId="17" xfId="0" applyNumberFormat="1" applyFont="1" applyBorder="1" applyAlignment="1" applyProtection="1">
      <alignment horizontal="center"/>
    </xf>
    <xf numFmtId="0" fontId="1" fillId="0" borderId="17" xfId="0" applyFont="1" applyBorder="1" applyAlignment="1" applyProtection="1">
      <alignment horizontal="center"/>
    </xf>
    <xf numFmtId="164" fontId="4" fillId="0" borderId="22" xfId="0" applyNumberFormat="1" applyFont="1" applyBorder="1" applyAlignment="1" applyProtection="1">
      <alignment horizontal="center"/>
    </xf>
    <xf numFmtId="164" fontId="1" fillId="6" borderId="19" xfId="0" applyNumberFormat="1" applyFont="1" applyFill="1" applyBorder="1" applyAlignment="1" applyProtection="1">
      <alignment horizontal="center"/>
    </xf>
    <xf numFmtId="164" fontId="4" fillId="6" borderId="21" xfId="0" applyNumberFormat="1" applyFont="1" applyFill="1" applyBorder="1" applyAlignment="1" applyProtection="1">
      <alignment horizontal="center"/>
    </xf>
    <xf numFmtId="0" fontId="1" fillId="6" borderId="17" xfId="0" applyFont="1" applyFill="1" applyBorder="1" applyAlignment="1" applyProtection="1">
      <alignment horizontal="center"/>
    </xf>
    <xf numFmtId="0" fontId="4" fillId="3" borderId="25" xfId="0" applyFont="1" applyFill="1" applyBorder="1" applyAlignment="1" applyProtection="1">
      <alignment horizontal="center"/>
    </xf>
    <xf numFmtId="0" fontId="1" fillId="7" borderId="26" xfId="0" applyFont="1" applyFill="1" applyBorder="1" applyAlignment="1" applyProtection="1">
      <alignment horizontal="left" vertical="center"/>
    </xf>
    <xf numFmtId="164" fontId="1" fillId="7" borderId="27" xfId="0" applyNumberFormat="1" applyFont="1" applyFill="1" applyBorder="1" applyAlignment="1" applyProtection="1">
      <alignment horizontal="center"/>
    </xf>
    <xf numFmtId="164" fontId="1" fillId="7" borderId="28" xfId="0" applyNumberFormat="1" applyFont="1" applyFill="1" applyBorder="1" applyAlignment="1" applyProtection="1">
      <alignment horizontal="center"/>
    </xf>
    <xf numFmtId="164" fontId="1" fillId="7" borderId="25" xfId="0" applyNumberFormat="1" applyFont="1" applyFill="1" applyBorder="1" applyAlignment="1" applyProtection="1">
      <alignment horizontal="center"/>
    </xf>
    <xf numFmtId="164" fontId="1" fillId="6" borderId="25" xfId="0" applyNumberFormat="1" applyFont="1" applyFill="1" applyBorder="1" applyAlignment="1" applyProtection="1">
      <alignment horizontal="center"/>
    </xf>
    <xf numFmtId="0" fontId="1" fillId="7" borderId="25" xfId="0" applyFont="1" applyFill="1" applyBorder="1" applyAlignment="1" applyProtection="1">
      <alignment horizontal="center"/>
    </xf>
    <xf numFmtId="164" fontId="4" fillId="7" borderId="29" xfId="0" applyNumberFormat="1" applyFont="1" applyFill="1" applyBorder="1" applyAlignment="1" applyProtection="1">
      <alignment horizontal="center"/>
    </xf>
    <xf numFmtId="164" fontId="1" fillId="3" borderId="25" xfId="0" applyNumberFormat="1" applyFont="1" applyFill="1" applyBorder="1" applyAlignment="1" applyProtection="1">
      <alignment horizontal="center"/>
    </xf>
    <xf numFmtId="164" fontId="1" fillId="0" borderId="25" xfId="0" applyNumberFormat="1" applyFont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164" fontId="4" fillId="3" borderId="30" xfId="0" applyNumberFormat="1" applyFont="1" applyFill="1" applyBorder="1" applyAlignment="1" applyProtection="1">
      <alignment horizontal="center"/>
    </xf>
    <xf numFmtId="0" fontId="4" fillId="8" borderId="32" xfId="0" applyFont="1" applyFill="1" applyBorder="1" applyAlignment="1" applyProtection="1">
      <alignment vertical="center" wrapText="1"/>
    </xf>
    <xf numFmtId="0" fontId="4" fillId="8" borderId="58" xfId="0" applyFont="1" applyFill="1" applyBorder="1" applyAlignment="1" applyProtection="1">
      <alignment vertical="center" wrapText="1"/>
    </xf>
    <xf numFmtId="0" fontId="1" fillId="6" borderId="12" xfId="0" applyFont="1" applyFill="1" applyBorder="1" applyAlignment="1" applyProtection="1">
      <alignment horizontal="left" vertical="center"/>
    </xf>
    <xf numFmtId="164" fontId="1" fillId="6" borderId="13" xfId="0" applyNumberFormat="1" applyFont="1" applyFill="1" applyBorder="1" applyAlignment="1" applyProtection="1">
      <alignment horizontal="center"/>
    </xf>
    <xf numFmtId="164" fontId="1" fillId="7" borderId="14" xfId="0" applyNumberFormat="1" applyFont="1" applyFill="1" applyBorder="1" applyAlignment="1" applyProtection="1">
      <alignment horizontal="center"/>
    </xf>
    <xf numFmtId="164" fontId="1" fillId="6" borderId="11" xfId="0" applyNumberFormat="1" applyFont="1" applyFill="1" applyBorder="1" applyAlignment="1" applyProtection="1">
      <alignment horizontal="center"/>
    </xf>
    <xf numFmtId="164" fontId="4" fillId="6" borderId="15" xfId="0" applyNumberFormat="1" applyFont="1" applyFill="1" applyBorder="1" applyAlignment="1" applyProtection="1">
      <alignment horizontal="center"/>
    </xf>
    <xf numFmtId="164" fontId="1" fillId="0" borderId="20" xfId="0" applyNumberFormat="1" applyFont="1" applyBorder="1" applyAlignment="1" applyProtection="1">
      <alignment horizontal="center"/>
    </xf>
    <xf numFmtId="0" fontId="1" fillId="6" borderId="26" xfId="0" applyFont="1" applyFill="1" applyBorder="1" applyAlignment="1" applyProtection="1">
      <alignment horizontal="left" vertical="center"/>
    </xf>
    <xf numFmtId="164" fontId="1" fillId="6" borderId="27" xfId="0" applyNumberFormat="1" applyFont="1" applyFill="1" applyBorder="1" applyAlignment="1" applyProtection="1">
      <alignment horizontal="center"/>
    </xf>
    <xf numFmtId="164" fontId="1" fillId="6" borderId="28" xfId="0" applyNumberFormat="1" applyFont="1" applyFill="1" applyBorder="1" applyAlignment="1" applyProtection="1">
      <alignment horizontal="center"/>
    </xf>
    <xf numFmtId="164" fontId="4" fillId="6" borderId="29" xfId="0" applyNumberFormat="1" applyFont="1" applyFill="1" applyBorder="1" applyAlignment="1" applyProtection="1">
      <alignment horizontal="center"/>
    </xf>
    <xf numFmtId="164" fontId="1" fillId="0" borderId="28" xfId="0" applyNumberFormat="1" applyFont="1" applyBorder="1" applyAlignment="1" applyProtection="1">
      <alignment horizontal="center"/>
    </xf>
    <xf numFmtId="164" fontId="4" fillId="0" borderId="30" xfId="0" applyNumberFormat="1" applyFont="1" applyBorder="1" applyAlignment="1" applyProtection="1">
      <alignment horizontal="center"/>
    </xf>
    <xf numFmtId="0" fontId="1" fillId="6" borderId="25" xfId="0" applyFont="1" applyFill="1" applyBorder="1" applyAlignment="1" applyProtection="1">
      <alignment horizontal="center"/>
    </xf>
    <xf numFmtId="164" fontId="1" fillId="0" borderId="9" xfId="0" applyNumberFormat="1" applyFont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/>
    </xf>
    <xf numFmtId="164" fontId="1" fillId="6" borderId="14" xfId="0" applyNumberFormat="1" applyFont="1" applyFill="1" applyBorder="1" applyAlignment="1" applyProtection="1">
      <alignment horizontal="center"/>
    </xf>
    <xf numFmtId="164" fontId="4" fillId="3" borderId="16" xfId="0" applyNumberFormat="1" applyFont="1" applyFill="1" applyBorder="1" applyAlignment="1" applyProtection="1">
      <alignment horizontal="center"/>
    </xf>
    <xf numFmtId="164" fontId="1" fillId="0" borderId="21" xfId="0" applyNumberFormat="1" applyFont="1" applyBorder="1" applyAlignment="1" applyProtection="1">
      <alignment horizontal="center"/>
    </xf>
    <xf numFmtId="49" fontId="1" fillId="6" borderId="26" xfId="0" applyNumberFormat="1" applyFont="1" applyFill="1" applyBorder="1" applyAlignment="1" applyProtection="1">
      <alignment horizontal="left" vertical="center"/>
    </xf>
    <xf numFmtId="164" fontId="1" fillId="0" borderId="29" xfId="0" applyNumberFormat="1" applyFont="1" applyBorder="1" applyAlignment="1" applyProtection="1">
      <alignment horizontal="center"/>
    </xf>
    <xf numFmtId="0" fontId="4" fillId="0" borderId="11" xfId="0" applyFont="1" applyBorder="1" applyAlignment="1" applyProtection="1">
      <alignment horizontal="center" vertical="center"/>
    </xf>
    <xf numFmtId="0" fontId="1" fillId="6" borderId="12" xfId="0" applyFont="1" applyFill="1" applyBorder="1" applyAlignment="1" applyProtection="1">
      <alignment horizontal="left" vertical="center" wrapText="1"/>
    </xf>
    <xf numFmtId="164" fontId="1" fillId="0" borderId="13" xfId="0" applyNumberFormat="1" applyFont="1" applyBorder="1" applyAlignment="1" applyProtection="1">
      <alignment horizontal="center"/>
    </xf>
    <xf numFmtId="164" fontId="1" fillId="0" borderId="15" xfId="0" applyNumberFormat="1" applyFont="1" applyBorder="1" applyAlignment="1" applyProtection="1">
      <alignment horizontal="center"/>
    </xf>
    <xf numFmtId="0" fontId="1" fillId="0" borderId="11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vertical="center"/>
    </xf>
    <xf numFmtId="0" fontId="4" fillId="8" borderId="4" xfId="0" applyFont="1" applyFill="1" applyBorder="1" applyAlignment="1" applyProtection="1">
      <alignment vertical="center"/>
    </xf>
    <xf numFmtId="0" fontId="1" fillId="0" borderId="36" xfId="0" applyFont="1" applyBorder="1" applyAlignment="1" applyProtection="1">
      <alignment horizontal="left" vertical="center" wrapText="1"/>
    </xf>
    <xf numFmtId="164" fontId="1" fillId="0" borderId="50" xfId="0" applyNumberFormat="1" applyFont="1" applyBorder="1" applyAlignment="1" applyProtection="1">
      <alignment horizontal="center"/>
    </xf>
    <xf numFmtId="164" fontId="1" fillId="0" borderId="51" xfId="0" applyNumberFormat="1" applyFont="1" applyBorder="1" applyAlignment="1" applyProtection="1">
      <alignment horizontal="center"/>
    </xf>
    <xf numFmtId="164" fontId="1" fillId="0" borderId="52" xfId="0" applyNumberFormat="1" applyFont="1" applyBorder="1" applyAlignment="1" applyProtection="1">
      <alignment horizontal="center"/>
    </xf>
    <xf numFmtId="164" fontId="1" fillId="3" borderId="52" xfId="0" applyNumberFormat="1" applyFont="1" applyFill="1" applyBorder="1" applyAlignment="1" applyProtection="1">
      <alignment horizontal="center"/>
    </xf>
    <xf numFmtId="0" fontId="1" fillId="0" borderId="52" xfId="0" applyFont="1" applyBorder="1" applyAlignment="1" applyProtection="1">
      <alignment horizontal="center"/>
    </xf>
    <xf numFmtId="164" fontId="1" fillId="3" borderId="53" xfId="0" applyNumberFormat="1" applyFont="1" applyFill="1" applyBorder="1" applyAlignment="1" applyProtection="1">
      <alignment horizontal="center"/>
    </xf>
    <xf numFmtId="0" fontId="4" fillId="0" borderId="25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left" vertical="center" wrapText="1"/>
    </xf>
    <xf numFmtId="164" fontId="1" fillId="0" borderId="54" xfId="0" applyNumberFormat="1" applyFont="1" applyBorder="1" applyAlignment="1" applyProtection="1">
      <alignment horizontal="center"/>
    </xf>
    <xf numFmtId="164" fontId="1" fillId="0" borderId="55" xfId="0" applyNumberFormat="1" applyFont="1" applyBorder="1" applyAlignment="1" applyProtection="1">
      <alignment horizontal="center"/>
    </xf>
    <xf numFmtId="164" fontId="1" fillId="0" borderId="44" xfId="0" applyNumberFormat="1" applyFont="1" applyBorder="1" applyAlignment="1" applyProtection="1">
      <alignment horizontal="center"/>
    </xf>
    <xf numFmtId="0" fontId="1" fillId="0" borderId="44" xfId="0" applyFont="1" applyBorder="1" applyAlignment="1" applyProtection="1">
      <alignment horizontal="center"/>
    </xf>
    <xf numFmtId="164" fontId="1" fillId="0" borderId="56" xfId="0" applyNumberFormat="1" applyFont="1" applyBorder="1" applyAlignment="1" applyProtection="1">
      <alignment horizontal="center"/>
    </xf>
    <xf numFmtId="164" fontId="1" fillId="0" borderId="8" xfId="0" applyNumberFormat="1" applyFont="1" applyBorder="1" applyAlignment="1" applyProtection="1">
      <alignment horizontal="center"/>
    </xf>
    <xf numFmtId="0" fontId="1" fillId="0" borderId="61" xfId="0" applyFont="1" applyBorder="1" applyAlignment="1" applyProtection="1">
      <alignment horizontal="center"/>
    </xf>
    <xf numFmtId="164" fontId="4" fillId="0" borderId="4" xfId="0" applyNumberFormat="1" applyFont="1" applyBorder="1" applyAlignment="1" applyProtection="1">
      <alignment horizontal="center"/>
    </xf>
    <xf numFmtId="0" fontId="1" fillId="0" borderId="16" xfId="0" applyFont="1" applyBorder="1" applyAlignment="1" applyProtection="1">
      <alignment horizontal="center"/>
    </xf>
    <xf numFmtId="164" fontId="4" fillId="0" borderId="63" xfId="0" applyNumberFormat="1" applyFont="1" applyBorder="1" applyAlignment="1" applyProtection="1">
      <alignment horizontal="center"/>
    </xf>
    <xf numFmtId="0" fontId="1" fillId="6" borderId="38" xfId="0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>
      <alignment horizontal="center"/>
    </xf>
    <xf numFmtId="164" fontId="4" fillId="0" borderId="64" xfId="0" applyNumberFormat="1" applyFont="1" applyBorder="1" applyAlignment="1" applyProtection="1">
      <alignment horizontal="center"/>
    </xf>
    <xf numFmtId="0" fontId="1" fillId="6" borderId="57" xfId="0" applyFont="1" applyFill="1" applyBorder="1" applyAlignment="1" applyProtection="1">
      <alignment horizontal="left" vertical="center"/>
    </xf>
    <xf numFmtId="164" fontId="1" fillId="3" borderId="14" xfId="0" applyNumberFormat="1" applyFont="1" applyFill="1" applyBorder="1" applyAlignment="1" applyProtection="1">
      <alignment horizontal="center"/>
    </xf>
    <xf numFmtId="164" fontId="4" fillId="3" borderId="63" xfId="0" applyNumberFormat="1" applyFont="1" applyFill="1" applyBorder="1" applyAlignment="1" applyProtection="1">
      <alignment horizontal="center"/>
    </xf>
    <xf numFmtId="164" fontId="1" fillId="3" borderId="17" xfId="0" applyNumberFormat="1" applyFont="1" applyFill="1" applyBorder="1" applyAlignment="1" applyProtection="1">
      <alignment horizontal="center"/>
    </xf>
    <xf numFmtId="164" fontId="4" fillId="0" borderId="65" xfId="0" applyNumberFormat="1" applyFont="1" applyBorder="1" applyAlignment="1" applyProtection="1">
      <alignment horizontal="center"/>
    </xf>
    <xf numFmtId="164" fontId="1" fillId="3" borderId="20" xfId="0" applyNumberFormat="1" applyFont="1" applyFill="1" applyBorder="1" applyAlignment="1" applyProtection="1">
      <alignment horizontal="center"/>
    </xf>
    <xf numFmtId="164" fontId="1" fillId="0" borderId="20" xfId="0" applyNumberFormat="1" applyFont="1" applyFill="1" applyBorder="1" applyAlignment="1" applyProtection="1">
      <alignment horizontal="center"/>
    </xf>
    <xf numFmtId="164" fontId="1" fillId="0" borderId="17" xfId="0" applyNumberFormat="1" applyFont="1" applyFill="1" applyBorder="1" applyAlignment="1" applyProtection="1">
      <alignment horizontal="center"/>
    </xf>
    <xf numFmtId="0" fontId="1" fillId="6" borderId="21" xfId="0" applyFont="1" applyFill="1" applyBorder="1" applyAlignment="1" applyProtection="1">
      <alignment horizontal="left" vertical="center"/>
    </xf>
    <xf numFmtId="164" fontId="1" fillId="3" borderId="28" xfId="0" applyNumberFormat="1" applyFont="1" applyFill="1" applyBorder="1" applyAlignment="1" applyProtection="1">
      <alignment horizontal="center"/>
    </xf>
    <xf numFmtId="164" fontId="4" fillId="0" borderId="66" xfId="0" applyNumberFormat="1" applyFont="1" applyBorder="1" applyAlignment="1" applyProtection="1">
      <alignment horizontal="center"/>
    </xf>
    <xf numFmtId="0" fontId="1" fillId="0" borderId="30" xfId="0" applyFont="1" applyBorder="1" applyAlignment="1" applyProtection="1">
      <alignment horizontal="center"/>
    </xf>
    <xf numFmtId="164" fontId="1" fillId="0" borderId="61" xfId="0" applyNumberFormat="1" applyFont="1" applyBorder="1" applyAlignment="1" applyProtection="1">
      <alignment horizontal="center"/>
    </xf>
    <xf numFmtId="164" fontId="4" fillId="0" borderId="62" xfId="0" applyNumberFormat="1" applyFont="1" applyBorder="1" applyAlignment="1" applyProtection="1">
      <alignment horizontal="center"/>
    </xf>
    <xf numFmtId="0" fontId="1" fillId="3" borderId="16" xfId="0" applyFont="1" applyFill="1" applyBorder="1" applyAlignment="1" applyProtection="1">
      <alignment horizontal="center"/>
    </xf>
    <xf numFmtId="164" fontId="4" fillId="3" borderId="70" xfId="0" applyNumberFormat="1" applyFont="1" applyFill="1" applyBorder="1" applyAlignment="1" applyProtection="1">
      <alignment horizontal="center"/>
    </xf>
    <xf numFmtId="164" fontId="1" fillId="3" borderId="47" xfId="0" applyNumberFormat="1" applyFont="1" applyFill="1" applyBorder="1" applyAlignment="1" applyProtection="1">
      <alignment horizontal="center"/>
    </xf>
    <xf numFmtId="0" fontId="1" fillId="3" borderId="30" xfId="0" applyFont="1" applyFill="1" applyBorder="1" applyAlignment="1" applyProtection="1">
      <alignment horizontal="center"/>
    </xf>
    <xf numFmtId="164" fontId="4" fillId="3" borderId="66" xfId="0" applyNumberFormat="1" applyFont="1" applyFill="1" applyBorder="1" applyAlignment="1" applyProtection="1">
      <alignment horizontal="center"/>
    </xf>
    <xf numFmtId="164" fontId="1" fillId="3" borderId="49" xfId="0" applyNumberFormat="1" applyFont="1" applyFill="1" applyBorder="1" applyAlignment="1" applyProtection="1">
      <alignment horizontal="center"/>
    </xf>
    <xf numFmtId="164" fontId="1" fillId="0" borderId="16" xfId="0" applyNumberFormat="1" applyFont="1" applyBorder="1" applyAlignment="1" applyProtection="1">
      <alignment horizontal="center"/>
    </xf>
    <xf numFmtId="0" fontId="1" fillId="3" borderId="22" xfId="0" applyFont="1" applyFill="1" applyBorder="1" applyAlignment="1" applyProtection="1">
      <alignment horizontal="center"/>
    </xf>
    <xf numFmtId="164" fontId="4" fillId="3" borderId="65" xfId="0" applyNumberFormat="1" applyFont="1" applyFill="1" applyBorder="1" applyAlignment="1" applyProtection="1">
      <alignment horizontal="center"/>
    </xf>
    <xf numFmtId="0" fontId="1" fillId="0" borderId="11" xfId="0" applyFont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center"/>
    </xf>
    <xf numFmtId="164" fontId="4" fillId="0" borderId="65" xfId="0" applyNumberFormat="1" applyFont="1" applyFill="1" applyBorder="1" applyAlignment="1" applyProtection="1">
      <alignment horizontal="center"/>
    </xf>
    <xf numFmtId="164" fontId="1" fillId="0" borderId="22" xfId="0" applyNumberFormat="1" applyFont="1" applyBorder="1" applyAlignment="1" applyProtection="1">
      <alignment horizontal="center"/>
    </xf>
    <xf numFmtId="164" fontId="1" fillId="0" borderId="30" xfId="0" applyNumberFormat="1" applyFont="1" applyBorder="1" applyAlignment="1" applyProtection="1">
      <alignment horizontal="center"/>
    </xf>
    <xf numFmtId="164" fontId="4" fillId="3" borderId="64" xfId="0" applyNumberFormat="1" applyFont="1" applyFill="1" applyBorder="1" applyAlignment="1" applyProtection="1">
      <alignment horizontal="center"/>
    </xf>
    <xf numFmtId="164" fontId="1" fillId="4" borderId="59" xfId="0" applyNumberFormat="1" applyFont="1" applyFill="1" applyBorder="1" applyAlignment="1" applyProtection="1">
      <alignment horizontal="center"/>
    </xf>
    <xf numFmtId="164" fontId="1" fillId="4" borderId="4" xfId="0" applyNumberFormat="1" applyFont="1" applyFill="1" applyBorder="1" applyAlignment="1" applyProtection="1">
      <alignment horizontal="center"/>
    </xf>
    <xf numFmtId="164" fontId="1" fillId="4" borderId="32" xfId="0" applyNumberFormat="1" applyFont="1" applyFill="1" applyBorder="1" applyAlignment="1" applyProtection="1">
      <alignment horizontal="center"/>
    </xf>
    <xf numFmtId="164" fontId="4" fillId="4" borderId="4" xfId="0" applyNumberFormat="1" applyFont="1" applyFill="1" applyBorder="1" applyAlignment="1" applyProtection="1">
      <alignment horizontal="center"/>
    </xf>
    <xf numFmtId="0" fontId="4" fillId="8" borderId="78" xfId="0" applyFont="1" applyFill="1" applyBorder="1" applyAlignment="1" applyProtection="1">
      <alignment vertical="center" wrapText="1"/>
    </xf>
    <xf numFmtId="0" fontId="4" fillId="8" borderId="79" xfId="0" applyFont="1" applyFill="1" applyBorder="1" applyAlignment="1" applyProtection="1">
      <alignment vertical="center" wrapText="1"/>
    </xf>
    <xf numFmtId="0" fontId="1" fillId="0" borderId="29" xfId="0" applyFont="1" applyBorder="1" applyAlignment="1">
      <alignment horizontal="left" vertical="top" wrapText="1"/>
    </xf>
    <xf numFmtId="164" fontId="4" fillId="0" borderId="48" xfId="0" applyNumberFormat="1" applyFont="1" applyBorder="1" applyAlignment="1" applyProtection="1">
      <alignment horizontal="center"/>
    </xf>
    <xf numFmtId="164" fontId="4" fillId="0" borderId="80" xfId="0" applyNumberFormat="1" applyFont="1" applyBorder="1" applyAlignment="1" applyProtection="1">
      <alignment horizontal="center"/>
    </xf>
    <xf numFmtId="164" fontId="4" fillId="0" borderId="49" xfId="0" applyNumberFormat="1" applyFont="1" applyBorder="1" applyAlignment="1" applyProtection="1">
      <alignment horizontal="center"/>
    </xf>
    <xf numFmtId="164" fontId="4" fillId="4" borderId="32" xfId="0" applyNumberFormat="1" applyFont="1" applyFill="1" applyBorder="1" applyAlignment="1" applyProtection="1">
      <alignment horizontal="center"/>
    </xf>
    <xf numFmtId="164" fontId="1" fillId="0" borderId="45" xfId="0" applyNumberFormat="1" applyFont="1" applyBorder="1" applyAlignment="1" applyProtection="1">
      <alignment horizontal="center"/>
    </xf>
    <xf numFmtId="164" fontId="1" fillId="0" borderId="47" xfId="0" applyNumberFormat="1" applyFont="1" applyBorder="1" applyAlignment="1" applyProtection="1">
      <alignment horizontal="center"/>
    </xf>
    <xf numFmtId="164" fontId="1" fillId="0" borderId="48" xfId="0" applyNumberFormat="1" applyFont="1" applyBorder="1" applyAlignment="1" applyProtection="1">
      <alignment horizontal="center"/>
    </xf>
    <xf numFmtId="164" fontId="1" fillId="0" borderId="81" xfId="0" applyNumberFormat="1" applyFont="1" applyBorder="1" applyAlignment="1" applyProtection="1">
      <alignment horizontal="center"/>
    </xf>
    <xf numFmtId="0" fontId="0" fillId="6" borderId="0" xfId="0" applyFill="1" applyAlignment="1" applyProtection="1">
      <alignment horizontal="center"/>
    </xf>
    <xf numFmtId="0" fontId="0" fillId="6" borderId="0" xfId="0" applyFill="1" applyAlignment="1" applyProtection="1"/>
    <xf numFmtId="0" fontId="1" fillId="6" borderId="0" xfId="0" applyFont="1" applyFill="1" applyAlignment="1" applyProtection="1"/>
    <xf numFmtId="0" fontId="2" fillId="6" borderId="0" xfId="0" applyFont="1" applyFill="1" applyAlignment="1" applyProtection="1"/>
    <xf numFmtId="0" fontId="0" fillId="6" borderId="0" xfId="0" applyFill="1"/>
    <xf numFmtId="0" fontId="4" fillId="6" borderId="0" xfId="0" applyFont="1" applyFill="1" applyAlignment="1" applyProtection="1">
      <alignment vertical="center"/>
    </xf>
    <xf numFmtId="0" fontId="3" fillId="6" borderId="0" xfId="0" applyFont="1" applyFill="1" applyAlignment="1" applyProtection="1">
      <alignment horizontal="center" vertical="center"/>
    </xf>
    <xf numFmtId="0" fontId="5" fillId="6" borderId="0" xfId="0" applyFont="1" applyFill="1" applyAlignment="1" applyProtection="1"/>
    <xf numFmtId="0" fontId="14" fillId="6" borderId="0" xfId="0" applyFont="1" applyFill="1"/>
    <xf numFmtId="0" fontId="5" fillId="6" borderId="0" xfId="0" applyFont="1" applyFill="1" applyAlignment="1" applyProtection="1">
      <alignment horizontal="center"/>
    </xf>
    <xf numFmtId="0" fontId="8" fillId="6" borderId="0" xfId="0" applyFont="1" applyFill="1" applyAlignment="1" applyProtection="1"/>
    <xf numFmtId="0" fontId="5" fillId="6" borderId="7" xfId="0" applyFont="1" applyFill="1" applyBorder="1" applyAlignment="1" applyProtection="1">
      <alignment textRotation="90"/>
    </xf>
    <xf numFmtId="0" fontId="5" fillId="6" borderId="8" xfId="0" applyFont="1" applyFill="1" applyBorder="1" applyAlignment="1" applyProtection="1">
      <alignment textRotation="90"/>
    </xf>
    <xf numFmtId="0" fontId="5" fillId="6" borderId="9" xfId="0" applyFont="1" applyFill="1" applyBorder="1" applyAlignment="1" applyProtection="1">
      <alignment textRotation="90"/>
    </xf>
    <xf numFmtId="0" fontId="6" fillId="6" borderId="10" xfId="0" applyFont="1" applyFill="1" applyBorder="1" applyAlignment="1" applyProtection="1">
      <alignment textRotation="90"/>
    </xf>
    <xf numFmtId="0" fontId="15" fillId="6" borderId="0" xfId="0" applyFont="1" applyFill="1" applyAlignment="1" applyProtection="1"/>
    <xf numFmtId="0" fontId="4" fillId="6" borderId="7" xfId="0" applyFont="1" applyFill="1" applyBorder="1" applyAlignment="1" applyProtection="1">
      <alignment horizontal="center" vertical="center"/>
    </xf>
    <xf numFmtId="0" fontId="1" fillId="7" borderId="9" xfId="0" applyFont="1" applyFill="1" applyBorder="1" applyAlignment="1" applyProtection="1">
      <alignment vertical="center"/>
    </xf>
    <xf numFmtId="0" fontId="1" fillId="6" borderId="0" xfId="0" applyFont="1" applyFill="1" applyBorder="1" applyAlignment="1" applyProtection="1">
      <alignment horizontal="left" vertical="center"/>
    </xf>
    <xf numFmtId="164" fontId="1" fillId="6" borderId="35" xfId="0" applyNumberFormat="1" applyFont="1" applyFill="1" applyBorder="1" applyAlignment="1" applyProtection="1">
      <alignment horizontal="center"/>
    </xf>
    <xf numFmtId="164" fontId="1" fillId="6" borderId="8" xfId="0" applyNumberFormat="1" applyFont="1" applyFill="1" applyBorder="1" applyAlignment="1" applyProtection="1">
      <alignment horizontal="center"/>
    </xf>
    <xf numFmtId="164" fontId="1" fillId="6" borderId="9" xfId="0" applyNumberFormat="1" applyFont="1" applyFill="1" applyBorder="1" applyAlignment="1" applyProtection="1">
      <alignment horizontal="center"/>
    </xf>
    <xf numFmtId="0" fontId="1" fillId="6" borderId="61" xfId="0" applyFont="1" applyFill="1" applyBorder="1" applyAlignment="1" applyProtection="1">
      <alignment horizontal="center"/>
    </xf>
    <xf numFmtId="164" fontId="4" fillId="6" borderId="4" xfId="0" applyNumberFormat="1" applyFont="1" applyFill="1" applyBorder="1" applyAlignment="1" applyProtection="1">
      <alignment horizontal="center"/>
    </xf>
    <xf numFmtId="0" fontId="1" fillId="6" borderId="9" xfId="0" applyFont="1" applyFill="1" applyBorder="1" applyAlignment="1" applyProtection="1">
      <alignment horizontal="center"/>
    </xf>
    <xf numFmtId="164" fontId="1" fillId="6" borderId="10" xfId="0" applyNumberFormat="1" applyFont="1" applyFill="1" applyBorder="1" applyAlignment="1" applyProtection="1">
      <alignment horizontal="center"/>
    </xf>
    <xf numFmtId="164" fontId="4" fillId="6" borderId="10" xfId="0" applyNumberFormat="1" applyFont="1" applyFill="1" applyBorder="1" applyAlignment="1" applyProtection="1">
      <alignment horizontal="center"/>
    </xf>
    <xf numFmtId="164" fontId="4" fillId="6" borderId="31" xfId="0" applyNumberFormat="1" applyFont="1" applyFill="1" applyBorder="1" applyAlignment="1" applyProtection="1">
      <alignment horizontal="center"/>
    </xf>
    <xf numFmtId="0" fontId="4" fillId="6" borderId="13" xfId="0" applyFont="1" applyFill="1" applyBorder="1" applyAlignment="1" applyProtection="1">
      <alignment horizontal="center" vertical="center"/>
    </xf>
    <xf numFmtId="0" fontId="1" fillId="7" borderId="11" xfId="0" applyFont="1" applyFill="1" applyBorder="1" applyAlignment="1" applyProtection="1">
      <alignment vertical="center"/>
    </xf>
    <xf numFmtId="0" fontId="1" fillId="6" borderId="36" xfId="0" applyFont="1" applyFill="1" applyBorder="1" applyAlignment="1" applyProtection="1">
      <alignment horizontal="left" vertical="center"/>
    </xf>
    <xf numFmtId="164" fontId="1" fillId="7" borderId="37" xfId="0" applyNumberFormat="1" applyFont="1" applyFill="1" applyBorder="1" applyAlignment="1" applyProtection="1">
      <alignment horizontal="center"/>
    </xf>
    <xf numFmtId="164" fontId="1" fillId="7" borderId="11" xfId="0" applyNumberFormat="1" applyFont="1" applyFill="1" applyBorder="1" applyAlignment="1" applyProtection="1">
      <alignment horizontal="center"/>
    </xf>
    <xf numFmtId="0" fontId="1" fillId="6" borderId="16" xfId="0" applyFont="1" applyFill="1" applyBorder="1" applyAlignment="1" applyProtection="1">
      <alignment horizontal="center"/>
    </xf>
    <xf numFmtId="164" fontId="4" fillId="6" borderId="63" xfId="0" applyNumberFormat="1" applyFont="1" applyFill="1" applyBorder="1" applyAlignment="1" applyProtection="1">
      <alignment horizontal="center"/>
    </xf>
    <xf numFmtId="164" fontId="4" fillId="6" borderId="16" xfId="0" applyNumberFormat="1" applyFont="1" applyFill="1" applyBorder="1" applyAlignment="1" applyProtection="1">
      <alignment horizontal="center"/>
    </xf>
    <xf numFmtId="164" fontId="4" fillId="6" borderId="23" xfId="0" applyNumberFormat="1" applyFont="1" applyFill="1" applyBorder="1" applyAlignment="1" applyProtection="1">
      <alignment horizontal="center"/>
    </xf>
    <xf numFmtId="164" fontId="4" fillId="6" borderId="24" xfId="0" applyNumberFormat="1" applyFont="1" applyFill="1" applyBorder="1" applyAlignment="1" applyProtection="1">
      <alignment horizontal="center"/>
    </xf>
    <xf numFmtId="0" fontId="4" fillId="6" borderId="19" xfId="0" applyFont="1" applyFill="1" applyBorder="1" applyAlignment="1" applyProtection="1">
      <alignment horizontal="center" vertical="center"/>
    </xf>
    <xf numFmtId="0" fontId="1" fillId="7" borderId="17" xfId="0" applyFont="1" applyFill="1" applyBorder="1" applyAlignment="1" applyProtection="1">
      <alignment vertical="center"/>
    </xf>
    <xf numFmtId="164" fontId="1" fillId="6" borderId="39" xfId="0" applyNumberFormat="1" applyFont="1" applyFill="1" applyBorder="1" applyAlignment="1" applyProtection="1">
      <alignment horizontal="center"/>
    </xf>
    <xf numFmtId="0" fontId="1" fillId="6" borderId="22" xfId="0" applyFont="1" applyFill="1" applyBorder="1" applyAlignment="1" applyProtection="1">
      <alignment horizontal="center"/>
    </xf>
    <xf numFmtId="164" fontId="1" fillId="6" borderId="65" xfId="0" applyNumberFormat="1" applyFont="1" applyFill="1" applyBorder="1" applyAlignment="1" applyProtection="1">
      <alignment horizontal="center"/>
    </xf>
    <xf numFmtId="164" fontId="4" fillId="6" borderId="22" xfId="0" applyNumberFormat="1" applyFont="1" applyFill="1" applyBorder="1" applyAlignment="1" applyProtection="1">
      <alignment horizontal="center"/>
    </xf>
    <xf numFmtId="0" fontId="4" fillId="6" borderId="27" xfId="0" applyFont="1" applyFill="1" applyBorder="1" applyAlignment="1" applyProtection="1">
      <alignment horizontal="center" vertical="center"/>
    </xf>
    <xf numFmtId="0" fontId="1" fillId="7" borderId="25" xfId="0" applyFont="1" applyFill="1" applyBorder="1" applyAlignment="1" applyProtection="1">
      <alignment vertical="center"/>
    </xf>
    <xf numFmtId="0" fontId="1" fillId="6" borderId="41" xfId="0" applyFont="1" applyFill="1" applyBorder="1" applyAlignment="1" applyProtection="1">
      <alignment horizontal="left" vertical="center"/>
    </xf>
    <xf numFmtId="164" fontId="1" fillId="6" borderId="42" xfId="0" applyNumberFormat="1" applyFont="1" applyFill="1" applyBorder="1" applyAlignment="1" applyProtection="1">
      <alignment horizontal="center"/>
    </xf>
    <xf numFmtId="164" fontId="4" fillId="6" borderId="64" xfId="0" applyNumberFormat="1" applyFont="1" applyFill="1" applyBorder="1" applyAlignment="1" applyProtection="1">
      <alignment horizontal="center"/>
    </xf>
    <xf numFmtId="164" fontId="4" fillId="6" borderId="30" xfId="0" applyNumberFormat="1" applyFont="1" applyFill="1" applyBorder="1" applyAlignment="1" applyProtection="1">
      <alignment horizontal="center"/>
    </xf>
    <xf numFmtId="0" fontId="4" fillId="6" borderId="50" xfId="0" applyFont="1" applyFill="1" applyBorder="1" applyAlignment="1" applyProtection="1">
      <alignment horizontal="center" vertical="center"/>
    </xf>
    <xf numFmtId="0" fontId="1" fillId="7" borderId="52" xfId="0" applyFont="1" applyFill="1" applyBorder="1" applyAlignment="1" applyProtection="1">
      <alignment vertical="center"/>
    </xf>
    <xf numFmtId="164" fontId="4" fillId="7" borderId="63" xfId="0" applyNumberFormat="1" applyFont="1" applyFill="1" applyBorder="1" applyAlignment="1" applyProtection="1">
      <alignment horizontal="center"/>
    </xf>
    <xf numFmtId="164" fontId="4" fillId="7" borderId="16" xfId="0" applyNumberFormat="1" applyFont="1" applyFill="1" applyBorder="1" applyAlignment="1" applyProtection="1">
      <alignment horizontal="center"/>
    </xf>
    <xf numFmtId="164" fontId="4" fillId="6" borderId="65" xfId="0" applyNumberFormat="1" applyFont="1" applyFill="1" applyBorder="1" applyAlignment="1" applyProtection="1">
      <alignment horizontal="center"/>
    </xf>
    <xf numFmtId="0" fontId="0" fillId="6" borderId="0" xfId="0" applyFill="1" applyBorder="1" applyAlignment="1" applyProtection="1"/>
    <xf numFmtId="164" fontId="4" fillId="6" borderId="66" xfId="0" applyNumberFormat="1" applyFont="1" applyFill="1" applyBorder="1" applyAlignment="1" applyProtection="1">
      <alignment horizontal="center"/>
    </xf>
    <xf numFmtId="164" fontId="4" fillId="6" borderId="40" xfId="0" applyNumberFormat="1" applyFont="1" applyFill="1" applyBorder="1" applyAlignment="1" applyProtection="1">
      <alignment horizontal="center"/>
    </xf>
    <xf numFmtId="164" fontId="4" fillId="6" borderId="43" xfId="0" applyNumberFormat="1" applyFont="1" applyFill="1" applyBorder="1" applyAlignment="1" applyProtection="1">
      <alignment horizontal="center"/>
    </xf>
    <xf numFmtId="0" fontId="15" fillId="6" borderId="0" xfId="0" applyFont="1" applyFill="1" applyBorder="1" applyAlignment="1" applyProtection="1"/>
    <xf numFmtId="0" fontId="1" fillId="6" borderId="38" xfId="0" applyFont="1" applyFill="1" applyBorder="1" applyAlignment="1" applyProtection="1">
      <alignment horizontal="left" vertical="center" wrapText="1"/>
    </xf>
    <xf numFmtId="164" fontId="1" fillId="7" borderId="39" xfId="0" applyNumberFormat="1" applyFont="1" applyFill="1" applyBorder="1" applyAlignment="1" applyProtection="1">
      <alignment horizontal="center"/>
    </xf>
    <xf numFmtId="164" fontId="1" fillId="7" borderId="63" xfId="0" applyNumberFormat="1" applyFont="1" applyFill="1" applyBorder="1" applyAlignment="1" applyProtection="1">
      <alignment horizontal="center"/>
    </xf>
    <xf numFmtId="164" fontId="4" fillId="7" borderId="22" xfId="0" applyNumberFormat="1" applyFont="1" applyFill="1" applyBorder="1" applyAlignment="1" applyProtection="1">
      <alignment horizontal="center"/>
    </xf>
    <xf numFmtId="164" fontId="1" fillId="7" borderId="20" xfId="0" applyNumberFormat="1" applyFont="1" applyFill="1" applyBorder="1" applyAlignment="1" applyProtection="1">
      <alignment horizontal="center"/>
    </xf>
    <xf numFmtId="164" fontId="1" fillId="7" borderId="42" xfId="0" applyNumberFormat="1" applyFont="1" applyFill="1" applyBorder="1" applyAlignment="1" applyProtection="1">
      <alignment horizontal="center"/>
    </xf>
    <xf numFmtId="0" fontId="1" fillId="6" borderId="30" xfId="0" applyFont="1" applyFill="1" applyBorder="1" applyAlignment="1" applyProtection="1">
      <alignment horizontal="center"/>
    </xf>
    <xf numFmtId="0" fontId="15" fillId="6" borderId="0" xfId="0" applyFont="1" applyFill="1"/>
    <xf numFmtId="0" fontId="10" fillId="6" borderId="0" xfId="0" applyFont="1" applyFill="1" applyAlignment="1" applyProtection="1"/>
    <xf numFmtId="165" fontId="0" fillId="6" borderId="0" xfId="0" applyNumberFormat="1" applyFill="1" applyAlignment="1" applyProtection="1">
      <alignment horizontal="center" vertical="center"/>
    </xf>
    <xf numFmtId="0" fontId="1" fillId="6" borderId="0" xfId="0" applyFont="1" applyFill="1" applyAlignment="1" applyProtection="1">
      <alignment horizontal="center" vertical="center"/>
    </xf>
    <xf numFmtId="0" fontId="1" fillId="6" borderId="0" xfId="0" applyFont="1" applyFill="1" applyBorder="1" applyAlignment="1" applyProtection="1"/>
    <xf numFmtId="164" fontId="1" fillId="6" borderId="4" xfId="0" applyNumberFormat="1" applyFont="1" applyFill="1" applyBorder="1" applyAlignment="1" applyProtection="1">
      <alignment horizontal="center"/>
    </xf>
    <xf numFmtId="164" fontId="1" fillId="8" borderId="4" xfId="0" applyNumberFormat="1" applyFont="1" applyFill="1" applyBorder="1" applyAlignment="1" applyProtection="1">
      <alignment horizontal="center"/>
    </xf>
    <xf numFmtId="0" fontId="5" fillId="0" borderId="32" xfId="0" applyFont="1" applyBorder="1" applyAlignment="1" applyProtection="1">
      <alignment horizontal="center"/>
    </xf>
    <xf numFmtId="0" fontId="5" fillId="0" borderId="58" xfId="0" applyFont="1" applyBorder="1" applyAlignment="1" applyProtection="1">
      <alignment horizontal="center"/>
    </xf>
    <xf numFmtId="0" fontId="5" fillId="0" borderId="59" xfId="0" applyFont="1" applyBorder="1" applyAlignment="1" applyProtection="1">
      <alignment horizontal="center"/>
    </xf>
    <xf numFmtId="0" fontId="4" fillId="8" borderId="32" xfId="0" applyFont="1" applyFill="1" applyBorder="1" applyAlignment="1" applyProtection="1">
      <alignment horizontal="left" vertical="center" wrapText="1"/>
    </xf>
    <xf numFmtId="0" fontId="4" fillId="8" borderId="58" xfId="0" applyFont="1" applyFill="1" applyBorder="1" applyAlignment="1" applyProtection="1">
      <alignment horizontal="left" vertical="center" wrapText="1"/>
    </xf>
    <xf numFmtId="0" fontId="4" fillId="8" borderId="59" xfId="0" applyFont="1" applyFill="1" applyBorder="1" applyAlignment="1" applyProtection="1">
      <alignment horizontal="left" vertical="center" wrapText="1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6" fillId="8" borderId="32" xfId="0" applyFont="1" applyFill="1" applyBorder="1" applyAlignment="1" applyProtection="1">
      <alignment horizontal="left"/>
    </xf>
    <xf numFmtId="0" fontId="6" fillId="8" borderId="58" xfId="0" applyFont="1" applyFill="1" applyBorder="1" applyAlignment="1" applyProtection="1">
      <alignment horizontal="left"/>
    </xf>
    <xf numFmtId="0" fontId="6" fillId="8" borderId="76" xfId="0" applyFont="1" applyFill="1" applyBorder="1" applyAlignment="1" applyProtection="1">
      <alignment horizontal="left"/>
    </xf>
    <xf numFmtId="0" fontId="6" fillId="8" borderId="77" xfId="0" applyFont="1" applyFill="1" applyBorder="1" applyAlignment="1" applyProtection="1">
      <alignment horizontal="left"/>
    </xf>
    <xf numFmtId="164" fontId="1" fillId="8" borderId="32" xfId="0" applyNumberFormat="1" applyFont="1" applyFill="1" applyBorder="1" applyAlignment="1" applyProtection="1">
      <alignment horizontal="center"/>
    </xf>
    <xf numFmtId="164" fontId="1" fillId="8" borderId="58" xfId="0" applyNumberFormat="1" applyFont="1" applyFill="1" applyBorder="1" applyAlignment="1" applyProtection="1">
      <alignment horizontal="center"/>
    </xf>
    <xf numFmtId="164" fontId="1" fillId="8" borderId="59" xfId="0" applyNumberFormat="1" applyFont="1" applyFill="1" applyBorder="1" applyAlignment="1" applyProtection="1">
      <alignment horizontal="center"/>
    </xf>
    <xf numFmtId="0" fontId="6" fillId="0" borderId="6" xfId="0" applyFont="1" applyBorder="1" applyAlignment="1" applyProtection="1">
      <alignment horizontal="center" textRotation="90"/>
    </xf>
    <xf numFmtId="0" fontId="6" fillId="0" borderId="62" xfId="0" applyFont="1" applyBorder="1" applyAlignment="1" applyProtection="1">
      <alignment horizontal="center" textRotation="90"/>
    </xf>
    <xf numFmtId="0" fontId="0" fillId="6" borderId="0" xfId="0" applyFont="1" applyFill="1" applyBorder="1" applyAlignment="1" applyProtection="1">
      <alignment horizontal="center"/>
    </xf>
    <xf numFmtId="0" fontId="16" fillId="6" borderId="4" xfId="0" applyFont="1" applyFill="1" applyBorder="1" applyAlignment="1" applyProtection="1">
      <alignment horizontal="left" vertical="center" wrapText="1"/>
    </xf>
    <xf numFmtId="164" fontId="14" fillId="6" borderId="4" xfId="0" applyNumberFormat="1" applyFont="1" applyFill="1" applyBorder="1" applyAlignment="1" applyProtection="1">
      <alignment horizontal="center"/>
    </xf>
    <xf numFmtId="0" fontId="4" fillId="6" borderId="4" xfId="0" applyFont="1" applyFill="1" applyBorder="1" applyAlignment="1" applyProtection="1">
      <alignment horizontal="left" vertical="center" wrapText="1"/>
    </xf>
    <xf numFmtId="164" fontId="1" fillId="6" borderId="4" xfId="0" applyNumberFormat="1" applyFont="1" applyFill="1" applyBorder="1" applyAlignment="1" applyProtection="1">
      <alignment horizontal="center"/>
    </xf>
    <xf numFmtId="165" fontId="1" fillId="6" borderId="0" xfId="0" applyNumberFormat="1" applyFont="1" applyFill="1" applyBorder="1" applyAlignment="1" applyProtection="1">
      <alignment horizontal="center"/>
    </xf>
    <xf numFmtId="0" fontId="1" fillId="6" borderId="0" xfId="0" applyFont="1" applyFill="1" applyBorder="1" applyAlignment="1" applyProtection="1"/>
    <xf numFmtId="0" fontId="3" fillId="6" borderId="0" xfId="0" applyFont="1" applyFill="1" applyBorder="1" applyAlignment="1" applyProtection="1">
      <alignment horizontal="center" vertical="center"/>
    </xf>
    <xf numFmtId="0" fontId="0" fillId="6" borderId="1" xfId="0" applyFont="1" applyFill="1" applyBorder="1" applyAlignment="1" applyProtection="1">
      <alignment horizontal="center" vertical="center"/>
    </xf>
    <xf numFmtId="0" fontId="0" fillId="6" borderId="2" xfId="0" applyFont="1" applyFill="1" applyBorder="1" applyAlignment="1" applyProtection="1">
      <alignment horizontal="center" vertical="center" wrapText="1"/>
    </xf>
    <xf numFmtId="0" fontId="0" fillId="6" borderId="3" xfId="0" applyFont="1" applyFill="1" applyBorder="1" applyAlignment="1" applyProtection="1">
      <alignment horizontal="center" vertical="center"/>
    </xf>
    <xf numFmtId="0" fontId="5" fillId="6" borderId="4" xfId="0" applyFont="1" applyFill="1" applyBorder="1" applyAlignment="1" applyProtection="1">
      <alignment horizontal="center"/>
    </xf>
    <xf numFmtId="0" fontId="6" fillId="6" borderId="5" xfId="0" applyFont="1" applyFill="1" applyBorder="1" applyAlignment="1" applyProtection="1">
      <alignment horizontal="right" textRotation="90"/>
    </xf>
    <xf numFmtId="0" fontId="6" fillId="6" borderId="6" xfId="0" applyFont="1" applyFill="1" applyBorder="1" applyAlignment="1" applyProtection="1">
      <alignment horizontal="right" textRotation="90"/>
    </xf>
    <xf numFmtId="0" fontId="1" fillId="6" borderId="0" xfId="0" applyFont="1" applyFill="1" applyAlignment="1" applyProtection="1">
      <alignment horizontal="center" vertical="center"/>
    </xf>
    <xf numFmtId="0" fontId="4" fillId="4" borderId="4" xfId="0" applyFont="1" applyFill="1" applyBorder="1" applyAlignment="1" applyProtection="1">
      <alignment horizontal="center" vertical="center"/>
    </xf>
    <xf numFmtId="165" fontId="1" fillId="0" borderId="0" xfId="0" applyNumberFormat="1" applyFont="1" applyBorder="1" applyAlignment="1" applyProtection="1">
      <alignment horizontal="center"/>
    </xf>
    <xf numFmtId="0" fontId="0" fillId="0" borderId="0" xfId="0" applyFont="1" applyBorder="1" applyAlignment="1" applyProtection="1">
      <alignment horizontal="center"/>
    </xf>
    <xf numFmtId="0" fontId="4" fillId="8" borderId="4" xfId="0" applyFont="1" applyFill="1" applyBorder="1" applyAlignment="1" applyProtection="1">
      <alignment horizontal="left" wrapText="1"/>
    </xf>
    <xf numFmtId="164" fontId="1" fillId="8" borderId="4" xfId="0" applyNumberFormat="1" applyFont="1" applyFill="1" applyBorder="1" applyAlignment="1" applyProtection="1">
      <alignment horizontal="center"/>
    </xf>
    <xf numFmtId="164" fontId="1" fillId="8" borderId="62" xfId="0" applyNumberFormat="1" applyFont="1" applyFill="1" applyBorder="1" applyAlignment="1" applyProtection="1">
      <alignment horizontal="center"/>
    </xf>
    <xf numFmtId="0" fontId="6" fillId="8" borderId="32" xfId="0" applyFont="1" applyFill="1" applyBorder="1" applyAlignment="1" applyProtection="1">
      <alignment horizontal="left" wrapText="1"/>
    </xf>
    <xf numFmtId="0" fontId="6" fillId="8" borderId="67" xfId="0" applyFont="1" applyFill="1" applyBorder="1" applyAlignment="1" applyProtection="1">
      <alignment horizontal="left" wrapText="1"/>
    </xf>
    <xf numFmtId="0" fontId="6" fillId="8" borderId="69" xfId="0" applyFont="1" applyFill="1" applyBorder="1" applyAlignment="1" applyProtection="1">
      <alignment horizontal="left" wrapText="1"/>
    </xf>
    <xf numFmtId="164" fontId="5" fillId="8" borderId="73" xfId="0" applyNumberFormat="1" applyFont="1" applyFill="1" applyBorder="1" applyAlignment="1" applyProtection="1">
      <alignment horizontal="center"/>
    </xf>
    <xf numFmtId="164" fontId="5" fillId="8" borderId="68" xfId="0" applyNumberFormat="1" applyFont="1" applyFill="1" applyBorder="1" applyAlignment="1" applyProtection="1">
      <alignment horizontal="center"/>
    </xf>
    <xf numFmtId="164" fontId="5" fillId="8" borderId="71" xfId="0" applyNumberFormat="1" applyFont="1" applyFill="1" applyBorder="1" applyAlignment="1" applyProtection="1">
      <alignment horizontal="center"/>
    </xf>
    <xf numFmtId="164" fontId="5" fillId="8" borderId="72" xfId="0" applyNumberFormat="1" applyFont="1" applyFill="1" applyBorder="1" applyAlignment="1" applyProtection="1">
      <alignment horizontal="center"/>
    </xf>
    <xf numFmtId="0" fontId="4" fillId="8" borderId="32" xfId="0" applyFont="1" applyFill="1" applyBorder="1" applyAlignment="1" applyProtection="1">
      <alignment horizontal="left" wrapText="1"/>
    </xf>
    <xf numFmtId="0" fontId="4" fillId="8" borderId="67" xfId="0" applyFont="1" applyFill="1" applyBorder="1" applyAlignment="1" applyProtection="1">
      <alignment horizontal="left" wrapText="1"/>
    </xf>
    <xf numFmtId="0" fontId="4" fillId="8" borderId="69" xfId="0" applyFont="1" applyFill="1" applyBorder="1" applyAlignment="1" applyProtection="1">
      <alignment horizontal="left" wrapText="1"/>
    </xf>
    <xf numFmtId="164" fontId="1" fillId="8" borderId="73" xfId="0" applyNumberFormat="1" applyFont="1" applyFill="1" applyBorder="1" applyAlignment="1" applyProtection="1">
      <alignment horizontal="center"/>
    </xf>
    <xf numFmtId="164" fontId="1" fillId="8" borderId="68" xfId="0" applyNumberFormat="1" applyFont="1" applyFill="1" applyBorder="1" applyAlignment="1" applyProtection="1">
      <alignment horizontal="center"/>
    </xf>
    <xf numFmtId="164" fontId="1" fillId="8" borderId="82" xfId="0" applyNumberFormat="1" applyFont="1" applyFill="1" applyBorder="1" applyAlignment="1" applyProtection="1">
      <alignment horizontal="center"/>
    </xf>
    <xf numFmtId="164" fontId="1" fillId="8" borderId="83" xfId="0" applyNumberFormat="1" applyFont="1" applyFill="1" applyBorder="1" applyAlignment="1" applyProtection="1">
      <alignment horizontal="center"/>
    </xf>
    <xf numFmtId="0" fontId="4" fillId="8" borderId="67" xfId="0" applyFont="1" applyFill="1" applyBorder="1" applyAlignment="1" applyProtection="1">
      <alignment horizontal="left" vertical="center" wrapText="1"/>
    </xf>
    <xf numFmtId="0" fontId="4" fillId="8" borderId="69" xfId="0" applyFont="1" applyFill="1" applyBorder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1" fillId="0" borderId="74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44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/>
    </xf>
    <xf numFmtId="0" fontId="1" fillId="0" borderId="75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right" textRotation="90"/>
    </xf>
    <xf numFmtId="0" fontId="6" fillId="0" borderId="6" xfId="0" applyFont="1" applyBorder="1" applyAlignment="1" applyProtection="1">
      <alignment horizontal="right" textRotation="90"/>
    </xf>
    <xf numFmtId="0" fontId="4" fillId="6" borderId="4" xfId="0" applyFont="1" applyFill="1" applyBorder="1" applyAlignment="1" applyProtection="1">
      <alignment horizontal="center" vertical="center"/>
    </xf>
    <xf numFmtId="0" fontId="1" fillId="6" borderId="30" xfId="0" applyFont="1" applyFill="1" applyBorder="1" applyAlignment="1" applyProtection="1">
      <alignment horizontal="left" vertical="center"/>
    </xf>
    <xf numFmtId="164" fontId="1" fillId="6" borderId="66" xfId="0" applyNumberFormat="1" applyFont="1" applyFill="1" applyBorder="1" applyAlignment="1" applyProtection="1">
      <alignment horizontal="center"/>
    </xf>
    <xf numFmtId="164" fontId="4" fillId="6" borderId="83" xfId="0" applyNumberFormat="1" applyFont="1" applyFill="1" applyBorder="1" applyAlignment="1" applyProtection="1">
      <alignment horizontal="center"/>
    </xf>
    <xf numFmtId="0" fontId="4" fillId="6" borderId="84" xfId="0" applyFont="1" applyFill="1" applyBorder="1" applyAlignment="1" applyProtection="1">
      <alignment horizontal="center" vertical="center"/>
    </xf>
    <xf numFmtId="0" fontId="1" fillId="7" borderId="85" xfId="0" applyFont="1" applyFill="1" applyBorder="1" applyAlignment="1" applyProtection="1">
      <alignment vertical="center"/>
    </xf>
    <xf numFmtId="0" fontId="1" fillId="6" borderId="86" xfId="0" applyFont="1" applyFill="1" applyBorder="1" applyAlignment="1" applyProtection="1">
      <alignment horizontal="left" vertical="center"/>
    </xf>
    <xf numFmtId="49" fontId="4" fillId="6" borderId="60" xfId="0" applyNumberFormat="1" applyFont="1" applyFill="1" applyBorder="1" applyAlignment="1" applyProtection="1">
      <alignment horizontal="center"/>
    </xf>
    <xf numFmtId="0" fontId="1" fillId="6" borderId="85" xfId="0" applyFont="1" applyFill="1" applyBorder="1" applyAlignment="1" applyProtection="1">
      <alignment horizontal="center"/>
    </xf>
    <xf numFmtId="164" fontId="4" fillId="6" borderId="61" xfId="0" applyNumberFormat="1" applyFont="1" applyFill="1" applyBorder="1" applyAlignment="1" applyProtection="1">
      <alignment horizontal="center"/>
    </xf>
    <xf numFmtId="0" fontId="0" fillId="6" borderId="32" xfId="0" applyFill="1" applyBorder="1" applyAlignment="1">
      <alignment horizontal="center"/>
    </xf>
    <xf numFmtId="0" fontId="0" fillId="6" borderId="58" xfId="0" applyFill="1" applyBorder="1" applyAlignment="1">
      <alignment horizontal="center"/>
    </xf>
    <xf numFmtId="0" fontId="0" fillId="6" borderId="59" xfId="0" applyFill="1" applyBorder="1" applyAlignment="1">
      <alignment horizontal="center"/>
    </xf>
    <xf numFmtId="0" fontId="4" fillId="6" borderId="32" xfId="0" applyFont="1" applyFill="1" applyBorder="1" applyAlignment="1" applyProtection="1">
      <alignment horizontal="left" vertical="center"/>
    </xf>
    <xf numFmtId="0" fontId="4" fillId="6" borderId="58" xfId="0" applyFont="1" applyFill="1" applyBorder="1" applyAlignment="1" applyProtection="1">
      <alignment horizontal="left" vertical="center"/>
    </xf>
    <xf numFmtId="0" fontId="4" fillId="6" borderId="59" xfId="0" applyFont="1" applyFill="1" applyBorder="1" applyAlignment="1" applyProtection="1">
      <alignment horizontal="left" vertical="center"/>
    </xf>
    <xf numFmtId="164" fontId="1" fillId="7" borderId="4" xfId="0" applyNumberFormat="1" applyFont="1" applyFill="1" applyBorder="1" applyAlignment="1" applyProtection="1">
      <alignment horizontal="center"/>
    </xf>
    <xf numFmtId="164" fontId="4" fillId="7" borderId="4" xfId="0" applyNumberFormat="1" applyFont="1" applyFill="1" applyBorder="1" applyAlignment="1" applyProtection="1">
      <alignment horizontal="center"/>
    </xf>
    <xf numFmtId="0" fontId="4" fillId="4" borderId="32" xfId="0" applyFont="1" applyFill="1" applyBorder="1" applyAlignment="1" applyProtection="1">
      <alignment horizontal="center" vertical="center"/>
    </xf>
    <xf numFmtId="0" fontId="4" fillId="4" borderId="58" xfId="0" applyFont="1" applyFill="1" applyBorder="1" applyAlignment="1" applyProtection="1">
      <alignment horizontal="center" vertical="center"/>
    </xf>
    <xf numFmtId="0" fontId="4" fillId="4" borderId="59" xfId="0" applyFont="1" applyFill="1" applyBorder="1" applyAlignment="1" applyProtection="1">
      <alignment horizontal="center" vertical="center"/>
    </xf>
    <xf numFmtId="164" fontId="1" fillId="5" borderId="4" xfId="0" applyNumberFormat="1" applyFont="1" applyFill="1" applyBorder="1" applyAlignment="1" applyProtection="1">
      <alignment horizontal="center"/>
    </xf>
    <xf numFmtId="164" fontId="4" fillId="5" borderId="33" xfId="0" applyNumberFormat="1" applyFont="1" applyFill="1" applyBorder="1" applyAlignment="1" applyProtection="1">
      <alignment horizontal="center"/>
    </xf>
    <xf numFmtId="164" fontId="4" fillId="4" borderId="34" xfId="0" applyNumberFormat="1" applyFont="1" applyFill="1" applyBorder="1" applyAlignment="1" applyProtection="1">
      <alignment horizontal="center"/>
    </xf>
    <xf numFmtId="164" fontId="4" fillId="6" borderId="18" xfId="0" applyNumberFormat="1" applyFont="1" applyFill="1" applyBorder="1" applyAlignment="1" applyProtection="1">
      <alignment horizontal="center"/>
    </xf>
    <xf numFmtId="0" fontId="3" fillId="6" borderId="0" xfId="0" applyFont="1" applyFill="1" applyBorder="1" applyAlignment="1" applyProtection="1">
      <alignment vertical="center"/>
    </xf>
    <xf numFmtId="0" fontId="12" fillId="6" borderId="0" xfId="0" applyFont="1" applyFill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</xf>
    <xf numFmtId="164" fontId="4" fillId="0" borderId="32" xfId="0" applyNumberFormat="1" applyFont="1" applyBorder="1" applyAlignment="1" applyProtection="1">
      <alignment horizontal="center"/>
    </xf>
    <xf numFmtId="164" fontId="4" fillId="0" borderId="58" xfId="0" applyNumberFormat="1" applyFont="1" applyBorder="1" applyAlignment="1" applyProtection="1">
      <alignment horizontal="center"/>
    </xf>
    <xf numFmtId="164" fontId="4" fillId="0" borderId="59" xfId="0" applyNumberFormat="1" applyFont="1" applyBorder="1" applyAlignment="1" applyProtection="1">
      <alignment horizontal="center"/>
    </xf>
    <xf numFmtId="0" fontId="4" fillId="8" borderId="60" xfId="0" applyFont="1" applyFill="1" applyBorder="1" applyAlignment="1" applyProtection="1">
      <alignment horizontal="left" vertical="center"/>
    </xf>
    <xf numFmtId="164" fontId="1" fillId="8" borderId="79" xfId="0" applyNumberFormat="1" applyFont="1" applyFill="1" applyBorder="1" applyAlignment="1" applyProtection="1">
      <alignment horizontal="center"/>
    </xf>
    <xf numFmtId="164" fontId="1" fillId="8" borderId="60" xfId="0" applyNumberFormat="1" applyFont="1" applyFill="1" applyBorder="1" applyAlignment="1" applyProtection="1">
      <alignment horizontal="center"/>
    </xf>
    <xf numFmtId="0" fontId="4" fillId="0" borderId="32" xfId="0" applyFont="1" applyBorder="1" applyAlignment="1" applyProtection="1">
      <alignment horizontal="center" vertical="center"/>
    </xf>
    <xf numFmtId="0" fontId="1" fillId="0" borderId="59" xfId="0" applyFont="1" applyBorder="1" applyAlignment="1" applyProtection="1">
      <alignment horizontal="left" vertical="center"/>
    </xf>
    <xf numFmtId="164" fontId="1" fillId="0" borderId="88" xfId="0" applyNumberFormat="1" applyFont="1" applyBorder="1" applyAlignment="1" applyProtection="1">
      <alignment horizontal="center"/>
    </xf>
    <xf numFmtId="164" fontId="1" fillId="0" borderId="87" xfId="0" applyNumberFormat="1" applyFont="1" applyBorder="1" applyAlignment="1" applyProtection="1">
      <alignment horizontal="center"/>
    </xf>
    <xf numFmtId="164" fontId="1" fillId="0" borderId="89" xfId="0" applyNumberFormat="1" applyFont="1" applyBorder="1" applyAlignment="1" applyProtection="1">
      <alignment horizontal="center"/>
    </xf>
    <xf numFmtId="0" fontId="1" fillId="0" borderId="89" xfId="0" applyFont="1" applyBorder="1" applyAlignment="1" applyProtection="1">
      <alignment horizontal="center"/>
    </xf>
    <xf numFmtId="164" fontId="4" fillId="0" borderId="32" xfId="0" applyNumberFormat="1" applyFont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 vertical="center" wrapText="1"/>
    </xf>
    <xf numFmtId="0" fontId="1" fillId="0" borderId="52" xfId="0" applyFont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/>
    </xf>
    <xf numFmtId="0" fontId="1" fillId="0" borderId="25" xfId="0" applyFont="1" applyBorder="1" applyAlignment="1" applyProtection="1">
      <alignment horizontal="center" vertical="center"/>
    </xf>
    <xf numFmtId="0" fontId="1" fillId="0" borderId="87" xfId="0" applyFont="1" applyBorder="1" applyAlignment="1" applyProtection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164" fontId="4" fillId="5" borderId="4" xfId="0" applyNumberFormat="1" applyFont="1" applyFill="1" applyBorder="1" applyAlignment="1" applyProtection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3128933</xdr:colOff>
      <xdr:row>5</xdr:row>
      <xdr:rowOff>149678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47107" y="0"/>
          <a:ext cx="3118727" cy="966107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2993996</xdr:colOff>
      <xdr:row>5</xdr:row>
      <xdr:rowOff>730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06280" y="0"/>
          <a:ext cx="3135600" cy="8301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2985698</xdr:colOff>
      <xdr:row>4</xdr:row>
      <xdr:rowOff>151920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06280" y="0"/>
          <a:ext cx="3135240" cy="822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S58"/>
  <sheetViews>
    <sheetView showZeros="0" tabSelected="1" zoomScale="70" zoomScaleNormal="70" zoomScalePageLayoutView="60" workbookViewId="0">
      <selection activeCell="C4" sqref="C4"/>
    </sheetView>
  </sheetViews>
  <sheetFormatPr defaultColWidth="9.42578125" defaultRowHeight="12.75" x14ac:dyDescent="0.2"/>
  <cols>
    <col min="1" max="1" width="4.5703125" style="1" customWidth="1"/>
    <col min="2" max="2" width="14.5703125" style="1" customWidth="1"/>
    <col min="3" max="3" width="68.85546875" style="2" bestFit="1" customWidth="1"/>
    <col min="4" max="4" width="7" style="2" bestFit="1" customWidth="1"/>
    <col min="5" max="7" width="6" style="2" bestFit="1" customWidth="1"/>
    <col min="8" max="8" width="7" style="2" bestFit="1" customWidth="1"/>
    <col min="9" max="16" width="6.7109375" style="2" customWidth="1"/>
    <col min="17" max="19" width="7" style="2" bestFit="1" customWidth="1"/>
    <col min="20" max="20" width="6" style="2" bestFit="1" customWidth="1"/>
    <col min="21" max="21" width="6.28515625" style="2" bestFit="1" customWidth="1"/>
    <col min="22" max="22" width="7" style="2" bestFit="1" customWidth="1"/>
    <col min="23" max="23" width="6" style="2" bestFit="1" customWidth="1"/>
    <col min="24" max="25" width="6.7109375" style="2" customWidth="1"/>
    <col min="26" max="26" width="7" style="2" bestFit="1" customWidth="1"/>
    <col min="27" max="28" width="6" style="2" bestFit="1" customWidth="1"/>
    <col min="29" max="29" width="7" style="2" bestFit="1" customWidth="1"/>
    <col min="30" max="30" width="4.42578125" style="2" bestFit="1" customWidth="1"/>
    <col min="31" max="31" width="6" style="2" bestFit="1" customWidth="1"/>
    <col min="32" max="33" width="6.7109375" style="2" customWidth="1"/>
    <col min="34" max="37" width="7" style="2" bestFit="1" customWidth="1"/>
    <col min="38" max="38" width="6.7109375" customWidth="1"/>
    <col min="39" max="39" width="6.7109375" style="2" customWidth="1"/>
    <col min="40" max="40" width="8.28515625" style="2" bestFit="1" customWidth="1"/>
    <col min="41" max="41" width="8" style="2" customWidth="1"/>
  </cols>
  <sheetData>
    <row r="1" spans="1:487" x14ac:dyDescent="0.2">
      <c r="A1" s="173"/>
      <c r="B1" s="173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5"/>
      <c r="AM1" s="175"/>
      <c r="AN1" s="175"/>
      <c r="AO1" s="176"/>
    </row>
    <row r="2" spans="1:487" x14ac:dyDescent="0.2">
      <c r="A2" s="173"/>
      <c r="B2" s="173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244"/>
      <c r="AM2" s="244"/>
      <c r="AN2" s="244"/>
      <c r="AO2" s="244"/>
    </row>
    <row r="3" spans="1:487" x14ac:dyDescent="0.2">
      <c r="A3" s="173"/>
      <c r="B3" s="173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5"/>
      <c r="AM3" s="175"/>
      <c r="AN3" s="175"/>
      <c r="AO3" s="176"/>
    </row>
    <row r="4" spans="1:487" x14ac:dyDescent="0.2">
      <c r="A4" s="173"/>
      <c r="B4" s="173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244"/>
      <c r="AM4" s="244"/>
      <c r="AN4" s="244"/>
      <c r="AO4" s="244"/>
    </row>
    <row r="5" spans="1:487" x14ac:dyDescent="0.2">
      <c r="A5" s="173"/>
      <c r="B5" s="173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7"/>
      <c r="AM5" s="174"/>
      <c r="AN5" s="174"/>
      <c r="AO5" s="174"/>
    </row>
    <row r="6" spans="1:487" x14ac:dyDescent="0.2">
      <c r="A6" s="173"/>
      <c r="B6" s="173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7"/>
      <c r="AM6" s="174"/>
      <c r="AN6" s="174"/>
      <c r="AO6" s="174"/>
    </row>
    <row r="7" spans="1:487" s="4" customFormat="1" ht="20.100000000000001" customHeight="1" x14ac:dyDescent="0.2">
      <c r="A7" s="339"/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 t="s">
        <v>54</v>
      </c>
      <c r="O7" s="339"/>
      <c r="P7" s="339"/>
      <c r="Q7" s="339"/>
      <c r="R7" s="339"/>
      <c r="S7" s="339"/>
      <c r="T7" s="339"/>
      <c r="U7" s="339"/>
      <c r="V7" s="339"/>
      <c r="W7" s="339"/>
      <c r="X7" s="339"/>
      <c r="Y7" s="339"/>
      <c r="Z7" s="339"/>
      <c r="AA7" s="339"/>
      <c r="AB7" s="339"/>
      <c r="AC7" s="339"/>
      <c r="AD7" s="339"/>
      <c r="AE7" s="339"/>
      <c r="AF7" s="339"/>
      <c r="AG7" s="339"/>
      <c r="AH7" s="339"/>
      <c r="AI7" s="339"/>
      <c r="AJ7" s="339"/>
      <c r="AK7" s="339"/>
      <c r="AL7" s="339"/>
      <c r="AM7" s="339"/>
      <c r="AN7" s="339"/>
      <c r="AO7" s="339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</row>
    <row r="8" spans="1:487" s="4" customFormat="1" ht="20.100000000000001" customHeight="1" x14ac:dyDescent="0.2">
      <c r="A8" s="179"/>
      <c r="B8" s="179"/>
      <c r="C8" s="179"/>
      <c r="D8" s="179"/>
      <c r="E8" s="179"/>
      <c r="F8" s="179"/>
      <c r="G8" s="179"/>
      <c r="H8" s="179"/>
      <c r="I8" s="179"/>
      <c r="J8" s="179"/>
      <c r="K8" s="340"/>
      <c r="L8" s="340"/>
      <c r="M8" s="340"/>
      <c r="N8" s="340"/>
      <c r="O8" s="282" t="s">
        <v>116</v>
      </c>
      <c r="P8" s="282"/>
      <c r="Q8" s="282"/>
      <c r="R8" s="282"/>
      <c r="S8" s="282"/>
      <c r="T8" s="282"/>
      <c r="U8" s="282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</row>
    <row r="9" spans="1:487" ht="14.25" x14ac:dyDescent="0.2">
      <c r="A9" s="173"/>
      <c r="B9" s="173"/>
      <c r="C9" s="180" t="s">
        <v>95</v>
      </c>
      <c r="D9" s="180"/>
      <c r="E9" s="180"/>
      <c r="F9" s="180"/>
      <c r="G9" s="180"/>
      <c r="H9" s="180"/>
      <c r="I9" s="174"/>
      <c r="J9" s="174"/>
      <c r="K9" s="174"/>
      <c r="L9" s="174"/>
      <c r="M9" s="174"/>
      <c r="N9" s="174"/>
      <c r="O9" s="240" t="s">
        <v>120</v>
      </c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7"/>
      <c r="AM9" s="174"/>
      <c r="AN9" s="174"/>
      <c r="AO9" s="174"/>
    </row>
    <row r="10" spans="1:487" s="5" customFormat="1" ht="15" customHeight="1" x14ac:dyDescent="0.25">
      <c r="A10" s="180"/>
      <c r="B10" s="180"/>
      <c r="C10" s="180" t="s">
        <v>0</v>
      </c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75" t="s">
        <v>121</v>
      </c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</row>
    <row r="11" spans="1:487" s="5" customFormat="1" ht="15" customHeight="1" x14ac:dyDescent="0.2">
      <c r="A11" s="180"/>
      <c r="B11" s="180"/>
      <c r="C11" s="180" t="s">
        <v>91</v>
      </c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75" t="s">
        <v>123</v>
      </c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</row>
    <row r="12" spans="1:487" s="5" customFormat="1" ht="15" customHeight="1" x14ac:dyDescent="0.2">
      <c r="A12" s="180"/>
      <c r="B12" s="180"/>
      <c r="C12" s="180" t="s">
        <v>92</v>
      </c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</row>
    <row r="13" spans="1:487" s="5" customFormat="1" ht="15" customHeight="1" x14ac:dyDescent="0.25">
      <c r="A13" s="180"/>
      <c r="B13" s="180"/>
      <c r="C13" s="183" t="s">
        <v>97</v>
      </c>
      <c r="D13" s="175"/>
      <c r="E13" s="175"/>
      <c r="F13" s="175"/>
      <c r="G13" s="175"/>
      <c r="H13" s="175"/>
      <c r="I13" s="180"/>
      <c r="J13" s="180"/>
      <c r="K13" s="180"/>
      <c r="L13" s="180"/>
      <c r="M13" s="180"/>
      <c r="N13" s="180"/>
      <c r="O13" s="180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</row>
    <row r="14" spans="1:487" ht="13.5" thickBot="1" x14ac:dyDescent="0.25">
      <c r="A14" s="173"/>
      <c r="B14" s="173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7"/>
      <c r="AM14" s="174"/>
      <c r="AN14" s="174"/>
      <c r="AO14" s="174"/>
    </row>
    <row r="15" spans="1:487" ht="13.5" customHeight="1" thickBot="1" x14ac:dyDescent="0.25">
      <c r="A15" s="255" t="s">
        <v>1</v>
      </c>
      <c r="B15" s="253" t="s">
        <v>2</v>
      </c>
      <c r="C15" s="257" t="s">
        <v>3</v>
      </c>
      <c r="D15" s="247" t="s">
        <v>4</v>
      </c>
      <c r="E15" s="248"/>
      <c r="F15" s="248"/>
      <c r="G15" s="248"/>
      <c r="H15" s="248"/>
      <c r="I15" s="248"/>
      <c r="J15" s="248"/>
      <c r="K15" s="248"/>
      <c r="L15" s="248"/>
      <c r="M15" s="248"/>
      <c r="N15" s="248"/>
      <c r="O15" s="248"/>
      <c r="P15" s="248"/>
      <c r="Q15" s="248"/>
      <c r="R15" s="248"/>
      <c r="S15" s="248"/>
      <c r="T15" s="248"/>
      <c r="U15" s="249"/>
      <c r="V15" s="247" t="s">
        <v>5</v>
      </c>
      <c r="W15" s="248"/>
      <c r="X15" s="248"/>
      <c r="Y15" s="248"/>
      <c r="Z15" s="248"/>
      <c r="AA15" s="248"/>
      <c r="AB15" s="248"/>
      <c r="AC15" s="248"/>
      <c r="AD15" s="248"/>
      <c r="AE15" s="248"/>
      <c r="AF15" s="248"/>
      <c r="AG15" s="248"/>
      <c r="AH15" s="248"/>
      <c r="AI15" s="248"/>
      <c r="AJ15" s="248"/>
      <c r="AK15" s="248"/>
      <c r="AL15" s="248"/>
      <c r="AM15" s="249"/>
      <c r="AN15" s="266" t="s">
        <v>6</v>
      </c>
      <c r="AO15" s="266" t="s">
        <v>7</v>
      </c>
    </row>
    <row r="16" spans="1:487" ht="265.5" customHeight="1" thickBot="1" x14ac:dyDescent="0.25">
      <c r="A16" s="256"/>
      <c r="B16" s="254"/>
      <c r="C16" s="258"/>
      <c r="D16" s="24" t="s">
        <v>8</v>
      </c>
      <c r="E16" s="25" t="s">
        <v>9</v>
      </c>
      <c r="F16" s="26" t="s">
        <v>10</v>
      </c>
      <c r="G16" s="26" t="s">
        <v>11</v>
      </c>
      <c r="H16" s="26" t="s">
        <v>12</v>
      </c>
      <c r="I16" s="26" t="s">
        <v>13</v>
      </c>
      <c r="J16" s="26" t="s">
        <v>14</v>
      </c>
      <c r="K16" s="26" t="s">
        <v>87</v>
      </c>
      <c r="L16" s="26" t="s">
        <v>88</v>
      </c>
      <c r="M16" s="26" t="s">
        <v>15</v>
      </c>
      <c r="N16" s="26" t="s">
        <v>16</v>
      </c>
      <c r="O16" s="26" t="s">
        <v>17</v>
      </c>
      <c r="P16" s="26" t="s">
        <v>18</v>
      </c>
      <c r="Q16" s="26" t="s">
        <v>19</v>
      </c>
      <c r="R16" s="26" t="s">
        <v>20</v>
      </c>
      <c r="S16" s="26" t="s">
        <v>21</v>
      </c>
      <c r="T16" s="26" t="s">
        <v>22</v>
      </c>
      <c r="U16" s="28" t="s">
        <v>86</v>
      </c>
      <c r="V16" s="25" t="s">
        <v>8</v>
      </c>
      <c r="W16" s="25" t="s">
        <v>9</v>
      </c>
      <c r="X16" s="25" t="s">
        <v>10</v>
      </c>
      <c r="Y16" s="25" t="s">
        <v>11</v>
      </c>
      <c r="Z16" s="25" t="s">
        <v>12</v>
      </c>
      <c r="AA16" s="25" t="s">
        <v>13</v>
      </c>
      <c r="AB16" s="25" t="s">
        <v>14</v>
      </c>
      <c r="AC16" s="25" t="s">
        <v>23</v>
      </c>
      <c r="AD16" s="26" t="s">
        <v>88</v>
      </c>
      <c r="AE16" s="26" t="s">
        <v>15</v>
      </c>
      <c r="AF16" s="26" t="s">
        <v>16</v>
      </c>
      <c r="AG16" s="26" t="s">
        <v>17</v>
      </c>
      <c r="AH16" s="26" t="s">
        <v>18</v>
      </c>
      <c r="AI16" s="26" t="s">
        <v>19</v>
      </c>
      <c r="AJ16" s="26" t="s">
        <v>20</v>
      </c>
      <c r="AK16" s="26" t="s">
        <v>21</v>
      </c>
      <c r="AL16" s="26" t="s">
        <v>22</v>
      </c>
      <c r="AM16" s="28" t="s">
        <v>86</v>
      </c>
      <c r="AN16" s="267"/>
      <c r="AO16" s="267"/>
    </row>
    <row r="17" spans="1:487" s="7" customFormat="1" ht="15.75" customHeight="1" thickBot="1" x14ac:dyDescent="0.3">
      <c r="A17" s="259" t="s">
        <v>99</v>
      </c>
      <c r="B17" s="260"/>
      <c r="C17" s="260"/>
      <c r="D17" s="260"/>
      <c r="E17" s="260"/>
      <c r="F17" s="260"/>
      <c r="G17" s="260"/>
      <c r="H17" s="260"/>
      <c r="I17" s="260"/>
      <c r="J17" s="260"/>
      <c r="K17" s="260"/>
      <c r="L17" s="260"/>
      <c r="M17" s="260"/>
      <c r="N17" s="260"/>
      <c r="O17" s="260"/>
      <c r="P17" s="260"/>
      <c r="Q17" s="260"/>
      <c r="R17" s="260"/>
      <c r="S17" s="260"/>
      <c r="T17" s="260"/>
      <c r="U17" s="260"/>
      <c r="V17" s="260"/>
      <c r="W17" s="260"/>
      <c r="X17" s="260"/>
      <c r="Y17" s="260"/>
      <c r="Z17" s="260"/>
      <c r="AA17" s="260"/>
      <c r="AB17" s="260"/>
      <c r="AC17" s="260"/>
      <c r="AD17" s="260"/>
      <c r="AE17" s="260"/>
      <c r="AF17" s="260"/>
      <c r="AG17" s="260"/>
      <c r="AH17" s="260"/>
      <c r="AI17" s="260"/>
      <c r="AJ17" s="260"/>
      <c r="AK17" s="260"/>
      <c r="AL17" s="260"/>
      <c r="AM17" s="260"/>
      <c r="AN17" s="261"/>
      <c r="AO17" s="262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</row>
    <row r="18" spans="1:487" ht="15.75" customHeight="1" x14ac:dyDescent="0.2">
      <c r="A18" s="44">
        <v>1</v>
      </c>
      <c r="B18" s="27" t="s">
        <v>24</v>
      </c>
      <c r="C18" s="8" t="s">
        <v>25</v>
      </c>
      <c r="D18" s="45">
        <v>40</v>
      </c>
      <c r="E18" s="46"/>
      <c r="F18" s="47"/>
      <c r="G18" s="47">
        <v>15</v>
      </c>
      <c r="H18" s="47"/>
      <c r="I18" s="47"/>
      <c r="J18" s="47"/>
      <c r="K18" s="47"/>
      <c r="L18" s="47"/>
      <c r="M18" s="47"/>
      <c r="N18" s="47"/>
      <c r="O18" s="47"/>
      <c r="P18" s="47"/>
      <c r="Q18" s="48">
        <v>30</v>
      </c>
      <c r="R18" s="47">
        <f>SUM(D18:P18)</f>
        <v>55</v>
      </c>
      <c r="S18" s="47">
        <f>SUM(D18:Q18)</f>
        <v>85</v>
      </c>
      <c r="T18" s="49" t="s">
        <v>26</v>
      </c>
      <c r="U18" s="50">
        <v>3</v>
      </c>
      <c r="V18" s="46"/>
      <c r="W18" s="46"/>
      <c r="X18" s="46"/>
      <c r="Y18" s="46"/>
      <c r="Z18" s="46"/>
      <c r="AA18" s="46"/>
      <c r="AB18" s="46"/>
      <c r="AC18" s="46"/>
      <c r="AD18" s="47"/>
      <c r="AE18" s="47"/>
      <c r="AF18" s="47"/>
      <c r="AG18" s="47"/>
      <c r="AH18" s="47"/>
      <c r="AI18" s="47"/>
      <c r="AJ18" s="47">
        <f>SUM(V18:AH18)</f>
        <v>0</v>
      </c>
      <c r="AK18" s="47">
        <f t="shared" ref="AK18:AK23" si="0">SUM(V18:AI18)</f>
        <v>0</v>
      </c>
      <c r="AL18" s="49"/>
      <c r="AM18" s="51"/>
      <c r="AN18" s="125">
        <f t="shared" ref="AN18:AN23" si="1">SUM(S18,AK18)</f>
        <v>85</v>
      </c>
      <c r="AO18" s="125">
        <f>SUM(U18,AM18)</f>
        <v>3</v>
      </c>
    </row>
    <row r="19" spans="1:487" ht="15.75" customHeight="1" x14ac:dyDescent="0.2">
      <c r="A19" s="52">
        <v>2</v>
      </c>
      <c r="B19" s="27" t="s">
        <v>24</v>
      </c>
      <c r="C19" s="53" t="s">
        <v>27</v>
      </c>
      <c r="D19" s="54">
        <v>40</v>
      </c>
      <c r="E19" s="55"/>
      <c r="F19" s="56">
        <v>10</v>
      </c>
      <c r="G19" s="57"/>
      <c r="H19" s="56"/>
      <c r="I19" s="56"/>
      <c r="J19" s="56"/>
      <c r="K19" s="56"/>
      <c r="L19" s="56"/>
      <c r="M19" s="56"/>
      <c r="N19" s="56"/>
      <c r="O19" s="56"/>
      <c r="P19" s="56"/>
      <c r="Q19" s="57">
        <v>25</v>
      </c>
      <c r="R19" s="56">
        <f>SUM(D19:P19)</f>
        <v>50</v>
      </c>
      <c r="S19" s="56">
        <f>SUM(D19:Q19)</f>
        <v>75</v>
      </c>
      <c r="T19" s="58" t="s">
        <v>26</v>
      </c>
      <c r="U19" s="59">
        <v>3</v>
      </c>
      <c r="V19" s="55"/>
      <c r="W19" s="55"/>
      <c r="X19" s="55"/>
      <c r="Y19" s="55"/>
      <c r="Z19" s="55"/>
      <c r="AA19" s="55"/>
      <c r="AB19" s="55"/>
      <c r="AC19" s="55"/>
      <c r="AD19" s="56"/>
      <c r="AE19" s="56"/>
      <c r="AF19" s="56"/>
      <c r="AG19" s="56"/>
      <c r="AH19" s="56"/>
      <c r="AI19" s="56"/>
      <c r="AJ19" s="60">
        <f>SUM(V19:AH19)</f>
        <v>0</v>
      </c>
      <c r="AK19" s="60">
        <f t="shared" si="0"/>
        <v>0</v>
      </c>
      <c r="AL19" s="61"/>
      <c r="AM19" s="62"/>
      <c r="AN19" s="133">
        <f t="shared" si="1"/>
        <v>75</v>
      </c>
      <c r="AO19" s="133">
        <f>SUM(U19,AM19)</f>
        <v>3</v>
      </c>
    </row>
    <row r="20" spans="1:487" ht="15.75" customHeight="1" x14ac:dyDescent="0.2">
      <c r="A20" s="52">
        <v>3</v>
      </c>
      <c r="B20" s="27" t="s">
        <v>24</v>
      </c>
      <c r="C20" s="53" t="s">
        <v>28</v>
      </c>
      <c r="D20" s="63">
        <v>40</v>
      </c>
      <c r="E20" s="55"/>
      <c r="F20" s="56">
        <v>10</v>
      </c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>
        <v>20</v>
      </c>
      <c r="R20" s="56">
        <f>SUM(D20:P20)</f>
        <v>50</v>
      </c>
      <c r="S20" s="56">
        <f>SUM(D20:Q20)</f>
        <v>70</v>
      </c>
      <c r="T20" s="58" t="s">
        <v>26</v>
      </c>
      <c r="U20" s="64">
        <v>2.5</v>
      </c>
      <c r="V20" s="55"/>
      <c r="W20" s="55"/>
      <c r="X20" s="55"/>
      <c r="Y20" s="55"/>
      <c r="Z20" s="55"/>
      <c r="AA20" s="55"/>
      <c r="AB20" s="55"/>
      <c r="AC20" s="55"/>
      <c r="AD20" s="56"/>
      <c r="AE20" s="56"/>
      <c r="AF20" s="56"/>
      <c r="AG20" s="56"/>
      <c r="AH20" s="56"/>
      <c r="AI20" s="56"/>
      <c r="AJ20" s="60">
        <f>SUM(V20:AH20)</f>
        <v>0</v>
      </c>
      <c r="AK20" s="60">
        <f t="shared" si="0"/>
        <v>0</v>
      </c>
      <c r="AL20" s="61"/>
      <c r="AM20" s="62"/>
      <c r="AN20" s="133">
        <f t="shared" si="1"/>
        <v>70</v>
      </c>
      <c r="AO20" s="133">
        <f>U20+AM20</f>
        <v>2.5</v>
      </c>
    </row>
    <row r="21" spans="1:487" ht="15.75" customHeight="1" x14ac:dyDescent="0.2">
      <c r="A21" s="52">
        <v>4</v>
      </c>
      <c r="B21" s="27" t="s">
        <v>24</v>
      </c>
      <c r="C21" s="53" t="s">
        <v>29</v>
      </c>
      <c r="D21" s="63">
        <v>20</v>
      </c>
      <c r="E21" s="55"/>
      <c r="F21" s="56">
        <v>10</v>
      </c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>
        <v>10</v>
      </c>
      <c r="R21" s="56">
        <f>SUM(D21:P21)</f>
        <v>30</v>
      </c>
      <c r="S21" s="56">
        <f>SUM(D21:Q21)</f>
        <v>40</v>
      </c>
      <c r="T21" s="65" t="s">
        <v>30</v>
      </c>
      <c r="U21" s="64">
        <v>1.5</v>
      </c>
      <c r="V21" s="55"/>
      <c r="W21" s="55"/>
      <c r="X21" s="55"/>
      <c r="Y21" s="55"/>
      <c r="Z21" s="55"/>
      <c r="AA21" s="55"/>
      <c r="AB21" s="55"/>
      <c r="AC21" s="55"/>
      <c r="AD21" s="56"/>
      <c r="AE21" s="56"/>
      <c r="AF21" s="56"/>
      <c r="AG21" s="56"/>
      <c r="AH21" s="56"/>
      <c r="AI21" s="56"/>
      <c r="AJ21" s="60">
        <f>SUM(V21:AH21)</f>
        <v>0</v>
      </c>
      <c r="AK21" s="60">
        <f t="shared" si="0"/>
        <v>0</v>
      </c>
      <c r="AL21" s="61"/>
      <c r="AM21" s="62"/>
      <c r="AN21" s="133">
        <f t="shared" si="1"/>
        <v>40</v>
      </c>
      <c r="AO21" s="133">
        <f>U21+AM21</f>
        <v>1.5</v>
      </c>
    </row>
    <row r="22" spans="1:487" s="3" customFormat="1" ht="15.75" customHeight="1" x14ac:dyDescent="0.2">
      <c r="A22" s="52">
        <v>5</v>
      </c>
      <c r="B22" s="27" t="s">
        <v>31</v>
      </c>
      <c r="C22" s="53" t="s">
        <v>32</v>
      </c>
      <c r="D22" s="63"/>
      <c r="E22" s="55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>
        <f>SUM(D22:P22)</f>
        <v>0</v>
      </c>
      <c r="S22" s="56">
        <f t="shared" ref="S22:S23" si="2">SUM(D22:Q22)</f>
        <v>0</v>
      </c>
      <c r="T22" s="65"/>
      <c r="U22" s="64"/>
      <c r="V22" s="55">
        <v>20</v>
      </c>
      <c r="W22" s="55"/>
      <c r="X22" s="55">
        <v>10</v>
      </c>
      <c r="Y22" s="55"/>
      <c r="Z22" s="55"/>
      <c r="AA22" s="55">
        <v>5</v>
      </c>
      <c r="AB22" s="55"/>
      <c r="AC22" s="55"/>
      <c r="AD22" s="56"/>
      <c r="AE22" s="56"/>
      <c r="AF22" s="56"/>
      <c r="AG22" s="56"/>
      <c r="AH22" s="56"/>
      <c r="AI22" s="57">
        <v>10</v>
      </c>
      <c r="AJ22" s="60">
        <f>SUM(V22:AH22)</f>
        <v>35</v>
      </c>
      <c r="AK22" s="60">
        <f t="shared" si="0"/>
        <v>45</v>
      </c>
      <c r="AL22" s="49" t="s">
        <v>26</v>
      </c>
      <c r="AM22" s="62">
        <v>2</v>
      </c>
      <c r="AN22" s="133">
        <f t="shared" si="1"/>
        <v>45</v>
      </c>
      <c r="AO22" s="133">
        <f>U22+AM22</f>
        <v>2</v>
      </c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</row>
    <row r="23" spans="1:487" ht="15.75" customHeight="1" thickBot="1" x14ac:dyDescent="0.25">
      <c r="A23" s="66">
        <v>6</v>
      </c>
      <c r="B23" s="43" t="s">
        <v>31</v>
      </c>
      <c r="C23" s="67" t="s">
        <v>33</v>
      </c>
      <c r="D23" s="68">
        <v>25</v>
      </c>
      <c r="E23" s="69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>
        <v>5</v>
      </c>
      <c r="R23" s="70">
        <v>25</v>
      </c>
      <c r="S23" s="71">
        <f t="shared" si="2"/>
        <v>30</v>
      </c>
      <c r="T23" s="72" t="s">
        <v>30</v>
      </c>
      <c r="U23" s="73">
        <v>1</v>
      </c>
      <c r="V23" s="69">
        <v>20</v>
      </c>
      <c r="W23" s="69"/>
      <c r="X23" s="69">
        <v>25</v>
      </c>
      <c r="Y23" s="69"/>
      <c r="Z23" s="69"/>
      <c r="AA23" s="69"/>
      <c r="AB23" s="69"/>
      <c r="AC23" s="69"/>
      <c r="AD23" s="70"/>
      <c r="AE23" s="70"/>
      <c r="AF23" s="70"/>
      <c r="AG23" s="70"/>
      <c r="AH23" s="70"/>
      <c r="AI23" s="70">
        <v>25</v>
      </c>
      <c r="AJ23" s="74">
        <v>45</v>
      </c>
      <c r="AK23" s="75">
        <f t="shared" si="0"/>
        <v>70</v>
      </c>
      <c r="AL23" s="76" t="s">
        <v>26</v>
      </c>
      <c r="AM23" s="77">
        <v>3</v>
      </c>
      <c r="AN23" s="128">
        <f t="shared" si="1"/>
        <v>100</v>
      </c>
      <c r="AO23" s="157">
        <f>U23+AM23</f>
        <v>4</v>
      </c>
    </row>
    <row r="24" spans="1:487" s="10" customFormat="1" ht="26.25" customHeight="1" thickBot="1" x14ac:dyDescent="0.25">
      <c r="A24" s="78" t="s">
        <v>112</v>
      </c>
      <c r="B24" s="251" t="s">
        <v>113</v>
      </c>
      <c r="C24" s="251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162"/>
      <c r="AO24" s="163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</row>
    <row r="25" spans="1:487" ht="15.75" customHeight="1" x14ac:dyDescent="0.2">
      <c r="A25" s="44">
        <v>7</v>
      </c>
      <c r="B25" s="27" t="s">
        <v>24</v>
      </c>
      <c r="C25" s="80" t="s">
        <v>34</v>
      </c>
      <c r="D25" s="81">
        <v>20</v>
      </c>
      <c r="E25" s="82"/>
      <c r="F25" s="83"/>
      <c r="G25" s="83">
        <v>15</v>
      </c>
      <c r="H25" s="83"/>
      <c r="I25" s="83"/>
      <c r="J25" s="83"/>
      <c r="K25" s="83"/>
      <c r="L25" s="83"/>
      <c r="M25" s="83"/>
      <c r="N25" s="83"/>
      <c r="O25" s="83"/>
      <c r="P25" s="83"/>
      <c r="Q25" s="83">
        <v>25</v>
      </c>
      <c r="R25" s="83">
        <f>SUM(D25:P25)</f>
        <v>35</v>
      </c>
      <c r="S25" s="83">
        <f t="shared" ref="S25:S30" si="3">SUM(D25:Q25)</f>
        <v>60</v>
      </c>
      <c r="T25" s="58" t="s">
        <v>30</v>
      </c>
      <c r="U25" s="84">
        <v>2</v>
      </c>
      <c r="V25" s="46"/>
      <c r="W25" s="46"/>
      <c r="X25" s="46"/>
      <c r="Y25" s="46"/>
      <c r="Z25" s="46"/>
      <c r="AA25" s="46"/>
      <c r="AB25" s="46"/>
      <c r="AC25" s="46"/>
      <c r="AD25" s="47"/>
      <c r="AE25" s="47"/>
      <c r="AF25" s="47"/>
      <c r="AG25" s="47"/>
      <c r="AH25" s="47"/>
      <c r="AI25" s="47"/>
      <c r="AJ25" s="47">
        <f t="shared" ref="AJ25:AJ30" si="4">SUM(V25:AH25)</f>
        <v>0</v>
      </c>
      <c r="AK25" s="47">
        <f>SUM(V25:AI25)</f>
        <v>0</v>
      </c>
      <c r="AL25" s="49"/>
      <c r="AM25" s="51"/>
      <c r="AN25" s="125">
        <f t="shared" ref="AN25:AN30" si="5">SUM(S25,AK25)</f>
        <v>60</v>
      </c>
      <c r="AO25" s="125">
        <f>SUM(U25,AM25)</f>
        <v>2</v>
      </c>
    </row>
    <row r="26" spans="1:487" ht="15.75" customHeight="1" x14ac:dyDescent="0.2">
      <c r="A26" s="52">
        <v>8</v>
      </c>
      <c r="B26" s="27" t="s">
        <v>24</v>
      </c>
      <c r="C26" s="53" t="s">
        <v>35</v>
      </c>
      <c r="D26" s="63">
        <v>10</v>
      </c>
      <c r="E26" s="55"/>
      <c r="F26" s="56">
        <v>5</v>
      </c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>
        <v>10</v>
      </c>
      <c r="R26" s="56">
        <f>SUM(D26:P26)</f>
        <v>15</v>
      </c>
      <c r="S26" s="56">
        <f t="shared" si="3"/>
        <v>25</v>
      </c>
      <c r="T26" s="65" t="s">
        <v>30</v>
      </c>
      <c r="U26" s="64">
        <v>1</v>
      </c>
      <c r="V26" s="85"/>
      <c r="W26" s="85"/>
      <c r="X26" s="85"/>
      <c r="Y26" s="85"/>
      <c r="Z26" s="85"/>
      <c r="AA26" s="85"/>
      <c r="AB26" s="85"/>
      <c r="AC26" s="85"/>
      <c r="AD26" s="60"/>
      <c r="AE26" s="60"/>
      <c r="AF26" s="60"/>
      <c r="AG26" s="60"/>
      <c r="AH26" s="60"/>
      <c r="AI26" s="60"/>
      <c r="AJ26" s="60">
        <f t="shared" si="4"/>
        <v>0</v>
      </c>
      <c r="AK26" s="47">
        <f t="shared" ref="AK26:AK28" si="6">SUM(V26:AI26)</f>
        <v>0</v>
      </c>
      <c r="AL26" s="61"/>
      <c r="AM26" s="62"/>
      <c r="AN26" s="133">
        <f t="shared" si="5"/>
        <v>25</v>
      </c>
      <c r="AO26" s="133">
        <f>SUM(U26,AM26)</f>
        <v>1</v>
      </c>
    </row>
    <row r="27" spans="1:487" ht="15.75" customHeight="1" x14ac:dyDescent="0.2">
      <c r="A27" s="44">
        <v>9</v>
      </c>
      <c r="B27" s="27" t="s">
        <v>24</v>
      </c>
      <c r="C27" s="53" t="s">
        <v>36</v>
      </c>
      <c r="D27" s="63">
        <v>10</v>
      </c>
      <c r="E27" s="55"/>
      <c r="F27" s="56">
        <v>5</v>
      </c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>
        <v>10</v>
      </c>
      <c r="R27" s="56">
        <f>SUM(D27:P27)</f>
        <v>15</v>
      </c>
      <c r="S27" s="56">
        <f t="shared" si="3"/>
        <v>25</v>
      </c>
      <c r="T27" s="65" t="s">
        <v>30</v>
      </c>
      <c r="U27" s="64">
        <v>1</v>
      </c>
      <c r="V27" s="85"/>
      <c r="W27" s="85"/>
      <c r="X27" s="85"/>
      <c r="Y27" s="85"/>
      <c r="Z27" s="85"/>
      <c r="AA27" s="85"/>
      <c r="AB27" s="85"/>
      <c r="AC27" s="85"/>
      <c r="AD27" s="60"/>
      <c r="AE27" s="60"/>
      <c r="AF27" s="60"/>
      <c r="AG27" s="60"/>
      <c r="AH27" s="60"/>
      <c r="AI27" s="60"/>
      <c r="AJ27" s="60">
        <f t="shared" si="4"/>
        <v>0</v>
      </c>
      <c r="AK27" s="47">
        <f t="shared" si="6"/>
        <v>0</v>
      </c>
      <c r="AL27" s="61"/>
      <c r="AM27" s="62"/>
      <c r="AN27" s="133">
        <f t="shared" si="5"/>
        <v>25</v>
      </c>
      <c r="AO27" s="133">
        <f>SUM(U27,AM27)</f>
        <v>1</v>
      </c>
    </row>
    <row r="28" spans="1:487" ht="15.75" customHeight="1" x14ac:dyDescent="0.2">
      <c r="A28" s="52">
        <v>10</v>
      </c>
      <c r="B28" s="27" t="s">
        <v>24</v>
      </c>
      <c r="C28" s="53" t="s">
        <v>37</v>
      </c>
      <c r="D28" s="54">
        <v>10</v>
      </c>
      <c r="E28" s="55"/>
      <c r="F28" s="56">
        <v>5</v>
      </c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>
        <v>10</v>
      </c>
      <c r="R28" s="56">
        <v>40</v>
      </c>
      <c r="S28" s="56">
        <f t="shared" si="3"/>
        <v>25</v>
      </c>
      <c r="T28" s="65" t="s">
        <v>30</v>
      </c>
      <c r="U28" s="64">
        <v>1</v>
      </c>
      <c r="V28" s="85"/>
      <c r="W28" s="85"/>
      <c r="X28" s="85"/>
      <c r="Y28" s="85"/>
      <c r="Z28" s="85"/>
      <c r="AA28" s="85"/>
      <c r="AB28" s="85"/>
      <c r="AC28" s="85"/>
      <c r="AD28" s="60"/>
      <c r="AE28" s="60"/>
      <c r="AF28" s="60"/>
      <c r="AG28" s="60"/>
      <c r="AH28" s="60"/>
      <c r="AI28" s="60"/>
      <c r="AJ28" s="60">
        <f t="shared" si="4"/>
        <v>0</v>
      </c>
      <c r="AK28" s="47">
        <f t="shared" si="6"/>
        <v>0</v>
      </c>
      <c r="AL28" s="61"/>
      <c r="AM28" s="62"/>
      <c r="AN28" s="133">
        <f t="shared" si="5"/>
        <v>25</v>
      </c>
      <c r="AO28" s="133">
        <f>SUM(U28,AM28)</f>
        <v>1</v>
      </c>
    </row>
    <row r="29" spans="1:487" ht="15.75" customHeight="1" x14ac:dyDescent="0.2">
      <c r="A29" s="44">
        <v>11</v>
      </c>
      <c r="B29" s="27" t="s">
        <v>24</v>
      </c>
      <c r="C29" s="86" t="s">
        <v>38</v>
      </c>
      <c r="D29" s="87"/>
      <c r="E29" s="88"/>
      <c r="F29" s="71"/>
      <c r="G29" s="71"/>
      <c r="H29" s="71"/>
      <c r="I29" s="71"/>
      <c r="J29" s="71"/>
      <c r="K29" s="71"/>
      <c r="L29" s="71"/>
      <c r="M29" s="71">
        <v>60</v>
      </c>
      <c r="N29" s="71"/>
      <c r="O29" s="71"/>
      <c r="P29" s="71"/>
      <c r="Q29" s="71">
        <v>5</v>
      </c>
      <c r="R29" s="71">
        <f>SUM(D29:P29)</f>
        <v>60</v>
      </c>
      <c r="S29" s="71">
        <f t="shared" si="3"/>
        <v>65</v>
      </c>
      <c r="T29" s="65" t="s">
        <v>30</v>
      </c>
      <c r="U29" s="89">
        <v>2.5</v>
      </c>
      <c r="V29" s="90"/>
      <c r="W29" s="90"/>
      <c r="X29" s="90"/>
      <c r="Y29" s="90"/>
      <c r="Z29" s="90"/>
      <c r="AA29" s="90"/>
      <c r="AB29" s="90"/>
      <c r="AC29" s="90"/>
      <c r="AD29" s="75"/>
      <c r="AE29" s="75">
        <v>60</v>
      </c>
      <c r="AF29" s="75"/>
      <c r="AG29" s="75"/>
      <c r="AH29" s="75"/>
      <c r="AI29" s="75">
        <v>5</v>
      </c>
      <c r="AJ29" s="75">
        <f t="shared" si="4"/>
        <v>60</v>
      </c>
      <c r="AK29" s="47">
        <f>SUM(V29:AI29)</f>
        <v>65</v>
      </c>
      <c r="AL29" s="49" t="s">
        <v>26</v>
      </c>
      <c r="AM29" s="91">
        <v>2.5</v>
      </c>
      <c r="AN29" s="133">
        <f t="shared" si="5"/>
        <v>130</v>
      </c>
      <c r="AO29" s="133">
        <f>SUM(U29,AM29)</f>
        <v>5</v>
      </c>
    </row>
    <row r="30" spans="1:487" ht="15.75" customHeight="1" thickBot="1" x14ac:dyDescent="0.25">
      <c r="A30" s="52">
        <v>12</v>
      </c>
      <c r="B30" s="43" t="s">
        <v>24</v>
      </c>
      <c r="C30" s="86" t="s">
        <v>40</v>
      </c>
      <c r="D30" s="87">
        <v>15</v>
      </c>
      <c r="E30" s="88"/>
      <c r="F30" s="71">
        <v>10</v>
      </c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>
        <v>10</v>
      </c>
      <c r="R30" s="71">
        <f>SUM(D30:P30)</f>
        <v>25</v>
      </c>
      <c r="S30" s="71">
        <f t="shared" si="3"/>
        <v>35</v>
      </c>
      <c r="T30" s="92" t="s">
        <v>30</v>
      </c>
      <c r="U30" s="89">
        <v>1.5</v>
      </c>
      <c r="V30" s="90"/>
      <c r="W30" s="90"/>
      <c r="X30" s="90"/>
      <c r="Y30" s="90"/>
      <c r="Z30" s="90"/>
      <c r="AA30" s="90"/>
      <c r="AB30" s="90"/>
      <c r="AC30" s="90"/>
      <c r="AD30" s="75"/>
      <c r="AE30" s="75"/>
      <c r="AF30" s="75"/>
      <c r="AG30" s="75"/>
      <c r="AH30" s="75"/>
      <c r="AI30" s="75"/>
      <c r="AJ30" s="75">
        <f t="shared" si="4"/>
        <v>0</v>
      </c>
      <c r="AK30" s="93">
        <f>SUM(V30:AI30)</f>
        <v>0</v>
      </c>
      <c r="AL30" s="94"/>
      <c r="AM30" s="91"/>
      <c r="AN30" s="128">
        <f t="shared" si="5"/>
        <v>35</v>
      </c>
      <c r="AO30" s="128">
        <f>U30+AM30</f>
        <v>1.5</v>
      </c>
    </row>
    <row r="31" spans="1:487" s="7" customFormat="1" ht="22.5" customHeight="1" thickBot="1" x14ac:dyDescent="0.25">
      <c r="A31" s="250" t="s">
        <v>39</v>
      </c>
      <c r="B31" s="251"/>
      <c r="C31" s="252"/>
      <c r="D31" s="263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  <c r="V31" s="264"/>
      <c r="W31" s="264"/>
      <c r="X31" s="264"/>
      <c r="Y31" s="264"/>
      <c r="Z31" s="264"/>
      <c r="AA31" s="264"/>
      <c r="AB31" s="264"/>
      <c r="AC31" s="264"/>
      <c r="AD31" s="264"/>
      <c r="AE31" s="264"/>
      <c r="AF31" s="264"/>
      <c r="AG31" s="264"/>
      <c r="AH31" s="264"/>
      <c r="AI31" s="264"/>
      <c r="AJ31" s="264"/>
      <c r="AK31" s="264"/>
      <c r="AL31" s="264"/>
      <c r="AM31" s="264"/>
      <c r="AN31" s="264"/>
      <c r="AO31" s="265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</row>
    <row r="32" spans="1:487" ht="15.75" customHeight="1" x14ac:dyDescent="0.2">
      <c r="A32" s="44">
        <v>13</v>
      </c>
      <c r="B32" s="27" t="s">
        <v>24</v>
      </c>
      <c r="C32" s="80" t="s">
        <v>122</v>
      </c>
      <c r="D32" s="81">
        <v>40</v>
      </c>
      <c r="E32" s="95"/>
      <c r="F32" s="83"/>
      <c r="G32" s="83"/>
      <c r="H32" s="83">
        <v>150</v>
      </c>
      <c r="I32" s="83"/>
      <c r="J32" s="83"/>
      <c r="K32" s="83"/>
      <c r="L32" s="83"/>
      <c r="M32" s="83"/>
      <c r="N32" s="83"/>
      <c r="O32" s="83"/>
      <c r="P32" s="83"/>
      <c r="Q32" s="48">
        <v>50</v>
      </c>
      <c r="R32" s="47">
        <f>SUM(D32:P32)</f>
        <v>190</v>
      </c>
      <c r="S32" s="47">
        <f>SUM(D32:Q32)</f>
        <v>240</v>
      </c>
      <c r="T32" s="49" t="s">
        <v>30</v>
      </c>
      <c r="U32" s="50">
        <v>8</v>
      </c>
      <c r="V32" s="46">
        <v>10</v>
      </c>
      <c r="W32" s="46"/>
      <c r="X32" s="46"/>
      <c r="Y32" s="46"/>
      <c r="Z32" s="46">
        <v>50</v>
      </c>
      <c r="AA32" s="46"/>
      <c r="AB32" s="46"/>
      <c r="AC32" s="46">
        <v>160</v>
      </c>
      <c r="AD32" s="47"/>
      <c r="AE32" s="47"/>
      <c r="AF32" s="47"/>
      <c r="AG32" s="47"/>
      <c r="AH32" s="47"/>
      <c r="AI32" s="48">
        <v>60</v>
      </c>
      <c r="AJ32" s="47">
        <v>225</v>
      </c>
      <c r="AK32" s="47">
        <f>SUM(V32:AI32)</f>
        <v>280</v>
      </c>
      <c r="AL32" s="49" t="s">
        <v>26</v>
      </c>
      <c r="AM32" s="96">
        <v>9.5</v>
      </c>
      <c r="AN32" s="125">
        <f>SUM(S32,AK32)</f>
        <v>520</v>
      </c>
      <c r="AO32" s="125">
        <f>SUM(U32,AM32)</f>
        <v>17.5</v>
      </c>
    </row>
    <row r="33" spans="1:487" ht="15.75" customHeight="1" x14ac:dyDescent="0.2">
      <c r="A33" s="52">
        <v>14</v>
      </c>
      <c r="B33" s="27" t="s">
        <v>24</v>
      </c>
      <c r="C33" s="53" t="s">
        <v>41</v>
      </c>
      <c r="D33" s="63"/>
      <c r="E33" s="55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60"/>
      <c r="R33" s="60"/>
      <c r="S33" s="60"/>
      <c r="T33" s="61"/>
      <c r="U33" s="97"/>
      <c r="V33" s="85">
        <v>10</v>
      </c>
      <c r="W33" s="85"/>
      <c r="X33" s="85">
        <v>10</v>
      </c>
      <c r="Y33" s="85"/>
      <c r="Z33" s="85"/>
      <c r="AA33" s="85"/>
      <c r="AB33" s="85"/>
      <c r="AC33" s="85"/>
      <c r="AD33" s="60"/>
      <c r="AE33" s="60"/>
      <c r="AF33" s="60"/>
      <c r="AG33" s="60"/>
      <c r="AH33" s="60"/>
      <c r="AI33" s="60">
        <v>10</v>
      </c>
      <c r="AJ33" s="60">
        <v>20</v>
      </c>
      <c r="AK33" s="47">
        <f t="shared" ref="AK33:AK35" si="7">SUM(V33:AI33)</f>
        <v>30</v>
      </c>
      <c r="AL33" s="61" t="s">
        <v>30</v>
      </c>
      <c r="AM33" s="62">
        <v>1</v>
      </c>
      <c r="AN33" s="133">
        <v>30</v>
      </c>
      <c r="AO33" s="133">
        <f>U33+AM33</f>
        <v>1</v>
      </c>
    </row>
    <row r="34" spans="1:487" ht="15.75" customHeight="1" x14ac:dyDescent="0.2">
      <c r="A34" s="44">
        <v>15</v>
      </c>
      <c r="B34" s="27" t="s">
        <v>24</v>
      </c>
      <c r="C34" s="53" t="s">
        <v>101</v>
      </c>
      <c r="D34" s="63"/>
      <c r="E34" s="55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60"/>
      <c r="R34" s="60">
        <f>SUM(D34:P34)</f>
        <v>0</v>
      </c>
      <c r="S34" s="60">
        <f>SUM(D34:Q34)</f>
        <v>0</v>
      </c>
      <c r="T34" s="61"/>
      <c r="U34" s="97"/>
      <c r="V34" s="85">
        <v>15</v>
      </c>
      <c r="W34" s="85"/>
      <c r="X34" s="85"/>
      <c r="Y34" s="85"/>
      <c r="Z34" s="85">
        <v>20</v>
      </c>
      <c r="AA34" s="85"/>
      <c r="AB34" s="85"/>
      <c r="AC34" s="85"/>
      <c r="AD34" s="60"/>
      <c r="AE34" s="60"/>
      <c r="AF34" s="60"/>
      <c r="AG34" s="60"/>
      <c r="AH34" s="60"/>
      <c r="AI34" s="60">
        <v>5</v>
      </c>
      <c r="AJ34" s="60">
        <f>SUM(V34:AI34)</f>
        <v>40</v>
      </c>
      <c r="AK34" s="47">
        <f t="shared" si="7"/>
        <v>40</v>
      </c>
      <c r="AL34" s="61" t="s">
        <v>30</v>
      </c>
      <c r="AM34" s="62">
        <v>2</v>
      </c>
      <c r="AN34" s="133">
        <f>AJ34</f>
        <v>40</v>
      </c>
      <c r="AO34" s="133">
        <f>SUM(U34,AM34)</f>
        <v>2</v>
      </c>
    </row>
    <row r="35" spans="1:487" ht="15.75" customHeight="1" thickBot="1" x14ac:dyDescent="0.25">
      <c r="A35" s="52">
        <v>16</v>
      </c>
      <c r="B35" s="43" t="s">
        <v>24</v>
      </c>
      <c r="C35" s="98" t="s">
        <v>42</v>
      </c>
      <c r="D35" s="87"/>
      <c r="E35" s="88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5"/>
      <c r="R35" s="75"/>
      <c r="S35" s="75"/>
      <c r="T35" s="75"/>
      <c r="U35" s="99"/>
      <c r="V35" s="90">
        <v>15</v>
      </c>
      <c r="W35" s="90"/>
      <c r="X35" s="90">
        <v>5</v>
      </c>
      <c r="Y35" s="90"/>
      <c r="Z35" s="90"/>
      <c r="AA35" s="90"/>
      <c r="AB35" s="90"/>
      <c r="AC35" s="90"/>
      <c r="AD35" s="75"/>
      <c r="AE35" s="75"/>
      <c r="AF35" s="75"/>
      <c r="AG35" s="75"/>
      <c r="AH35" s="75"/>
      <c r="AI35" s="75">
        <v>10</v>
      </c>
      <c r="AJ35" s="75">
        <v>20</v>
      </c>
      <c r="AK35" s="93">
        <f t="shared" si="7"/>
        <v>30</v>
      </c>
      <c r="AL35" s="94" t="s">
        <v>30</v>
      </c>
      <c r="AM35" s="91">
        <v>1</v>
      </c>
      <c r="AN35" s="128">
        <v>30</v>
      </c>
      <c r="AO35" s="128">
        <f>AM35</f>
        <v>1</v>
      </c>
    </row>
    <row r="36" spans="1:487" s="7" customFormat="1" ht="22.5" customHeight="1" thickBot="1" x14ac:dyDescent="0.25">
      <c r="A36" s="250" t="s">
        <v>43</v>
      </c>
      <c r="B36" s="251"/>
      <c r="C36" s="252"/>
      <c r="D36" s="263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264"/>
      <c r="W36" s="264"/>
      <c r="X36" s="264"/>
      <c r="Y36" s="264"/>
      <c r="Z36" s="264"/>
      <c r="AA36" s="264"/>
      <c r="AB36" s="264"/>
      <c r="AC36" s="264"/>
      <c r="AD36" s="264"/>
      <c r="AE36" s="264"/>
      <c r="AF36" s="264"/>
      <c r="AG36" s="264"/>
      <c r="AH36" s="264"/>
      <c r="AI36" s="264"/>
      <c r="AJ36" s="264"/>
      <c r="AK36" s="264"/>
      <c r="AL36" s="264"/>
      <c r="AM36" s="264"/>
      <c r="AN36" s="264"/>
      <c r="AO36" s="265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</row>
    <row r="37" spans="1:487" ht="13.5" thickBot="1" x14ac:dyDescent="0.25">
      <c r="A37" s="100">
        <v>17</v>
      </c>
      <c r="B37" s="9" t="s">
        <v>24</v>
      </c>
      <c r="C37" s="101" t="s">
        <v>44</v>
      </c>
      <c r="D37" s="102"/>
      <c r="E37" s="46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>
        <f>SUM(D37:P37)</f>
        <v>0</v>
      </c>
      <c r="S37" s="47">
        <f>SUM(D37:Q37)</f>
        <v>0</v>
      </c>
      <c r="T37" s="49"/>
      <c r="U37" s="103"/>
      <c r="V37" s="46">
        <v>20</v>
      </c>
      <c r="W37" s="46"/>
      <c r="X37" s="46"/>
      <c r="Y37" s="46"/>
      <c r="Z37" s="46">
        <v>80</v>
      </c>
      <c r="AA37" s="46"/>
      <c r="AB37" s="46"/>
      <c r="AC37" s="46">
        <v>40</v>
      </c>
      <c r="AD37" s="47"/>
      <c r="AE37" s="47"/>
      <c r="AF37" s="47"/>
      <c r="AG37" s="47"/>
      <c r="AH37" s="47"/>
      <c r="AI37" s="48">
        <v>10</v>
      </c>
      <c r="AJ37" s="47">
        <v>105</v>
      </c>
      <c r="AK37" s="47">
        <f>SUM(V37:AI37)</f>
        <v>150</v>
      </c>
      <c r="AL37" s="104" t="s">
        <v>45</v>
      </c>
      <c r="AM37" s="51">
        <v>5</v>
      </c>
      <c r="AN37" s="123">
        <f>SUM(S37,AK37)</f>
        <v>150</v>
      </c>
      <c r="AO37" s="123">
        <f>AM37</f>
        <v>5</v>
      </c>
    </row>
    <row r="38" spans="1:487" ht="25.5" customHeight="1" thickBot="1" x14ac:dyDescent="0.25">
      <c r="A38" s="105" t="s">
        <v>46</v>
      </c>
      <c r="B38" s="106"/>
      <c r="C38" s="106"/>
      <c r="D38" s="263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  <c r="V38" s="264"/>
      <c r="W38" s="264"/>
      <c r="X38" s="264"/>
      <c r="Y38" s="264"/>
      <c r="Z38" s="264"/>
      <c r="AA38" s="264"/>
      <c r="AB38" s="264"/>
      <c r="AC38" s="264"/>
      <c r="AD38" s="264"/>
      <c r="AE38" s="264"/>
      <c r="AF38" s="264"/>
      <c r="AG38" s="264"/>
      <c r="AH38" s="264"/>
      <c r="AI38" s="264"/>
      <c r="AJ38" s="264"/>
      <c r="AK38" s="264"/>
      <c r="AL38" s="264"/>
      <c r="AM38" s="264"/>
      <c r="AN38" s="264"/>
      <c r="AO38" s="265"/>
    </row>
    <row r="39" spans="1:487" ht="30" customHeight="1" x14ac:dyDescent="0.2">
      <c r="A39" s="44">
        <v>18</v>
      </c>
      <c r="B39" s="27" t="s">
        <v>24</v>
      </c>
      <c r="C39" s="107" t="s">
        <v>102</v>
      </c>
      <c r="D39" s="108"/>
      <c r="E39" s="109"/>
      <c r="F39" s="110"/>
      <c r="G39" s="110"/>
      <c r="H39" s="110"/>
      <c r="I39" s="110"/>
      <c r="J39" s="110"/>
      <c r="K39" s="110"/>
      <c r="L39" s="110"/>
      <c r="M39" s="110"/>
      <c r="N39" s="110"/>
      <c r="O39" s="110"/>
      <c r="P39" s="110"/>
      <c r="Q39" s="111"/>
      <c r="R39" s="110">
        <f>SUM(D39:P39)</f>
        <v>0</v>
      </c>
      <c r="S39" s="110"/>
      <c r="T39" s="112"/>
      <c r="U39" s="113"/>
      <c r="V39" s="46"/>
      <c r="W39" s="46"/>
      <c r="X39" s="46"/>
      <c r="Y39" s="46"/>
      <c r="Z39" s="46"/>
      <c r="AA39" s="46"/>
      <c r="AB39" s="46"/>
      <c r="AC39" s="46"/>
      <c r="AD39" s="47"/>
      <c r="AE39" s="47"/>
      <c r="AF39" s="47"/>
      <c r="AG39" s="47"/>
      <c r="AH39" s="47">
        <v>80</v>
      </c>
      <c r="AI39" s="48"/>
      <c r="AJ39" s="47"/>
      <c r="AK39" s="47">
        <f>SUM(V39:AI39)</f>
        <v>80</v>
      </c>
      <c r="AL39" s="61" t="s">
        <v>30</v>
      </c>
      <c r="AM39" s="96">
        <v>3</v>
      </c>
      <c r="AN39" s="125">
        <f>SUM(S39,AK39)</f>
        <v>80</v>
      </c>
      <c r="AO39" s="125">
        <f>SUM(U39,AM39)</f>
        <v>3</v>
      </c>
    </row>
    <row r="40" spans="1:487" ht="30" customHeight="1" thickBot="1" x14ac:dyDescent="0.25">
      <c r="A40" s="114">
        <v>19</v>
      </c>
      <c r="B40" s="31" t="s">
        <v>24</v>
      </c>
      <c r="C40" s="115" t="s">
        <v>47</v>
      </c>
      <c r="D40" s="116"/>
      <c r="E40" s="117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>
        <f>SUM(D40:P40)</f>
        <v>0</v>
      </c>
      <c r="S40" s="118">
        <f>SUM(D40:Q40)</f>
        <v>0</v>
      </c>
      <c r="T40" s="119"/>
      <c r="U40" s="120"/>
      <c r="V40" s="90"/>
      <c r="W40" s="90"/>
      <c r="X40" s="90"/>
      <c r="Y40" s="90"/>
      <c r="Z40" s="90"/>
      <c r="AA40" s="90"/>
      <c r="AB40" s="90"/>
      <c r="AC40" s="90"/>
      <c r="AD40" s="75"/>
      <c r="AE40" s="75"/>
      <c r="AF40" s="75"/>
      <c r="AG40" s="75"/>
      <c r="AH40" s="75">
        <v>80</v>
      </c>
      <c r="AI40" s="74"/>
      <c r="AJ40" s="47"/>
      <c r="AK40" s="75">
        <v>80</v>
      </c>
      <c r="AL40" s="61" t="s">
        <v>30</v>
      </c>
      <c r="AM40" s="91">
        <v>3</v>
      </c>
      <c r="AN40" s="128">
        <f>SUM(S40,AK40)</f>
        <v>80</v>
      </c>
      <c r="AO40" s="128">
        <f>AM40</f>
        <v>3</v>
      </c>
    </row>
    <row r="41" spans="1:487" ht="15" customHeight="1" thickBot="1" x14ac:dyDescent="0.25">
      <c r="A41" s="332" t="s">
        <v>48</v>
      </c>
      <c r="B41" s="333"/>
      <c r="C41" s="334"/>
      <c r="D41" s="159">
        <f>SUM(D18:D40)</f>
        <v>270</v>
      </c>
      <c r="E41" s="159">
        <f t="shared" ref="D41:R41" si="8">SUM(E17:E40)</f>
        <v>0</v>
      </c>
      <c r="F41" s="159">
        <f>SUM(F18:F40)</f>
        <v>55</v>
      </c>
      <c r="G41" s="159">
        <f>SUM(G18:G40)</f>
        <v>30</v>
      </c>
      <c r="H41" s="159">
        <f>SUM(H18:H40)</f>
        <v>150</v>
      </c>
      <c r="I41" s="159">
        <f t="shared" si="8"/>
        <v>0</v>
      </c>
      <c r="J41" s="159">
        <f t="shared" si="8"/>
        <v>0</v>
      </c>
      <c r="K41" s="159">
        <f t="shared" si="8"/>
        <v>0</v>
      </c>
      <c r="L41" s="159">
        <f t="shared" si="8"/>
        <v>0</v>
      </c>
      <c r="M41" s="159">
        <f>SUM(M18:M40)</f>
        <v>60</v>
      </c>
      <c r="N41" s="159">
        <f t="shared" si="8"/>
        <v>0</v>
      </c>
      <c r="O41" s="159">
        <f t="shared" si="8"/>
        <v>0</v>
      </c>
      <c r="P41" s="159">
        <f t="shared" si="8"/>
        <v>0</v>
      </c>
      <c r="Q41" s="159">
        <f>SUM(Q18:Q40)</f>
        <v>210</v>
      </c>
      <c r="R41" s="159">
        <f>SUM(R18:R40)</f>
        <v>590</v>
      </c>
      <c r="S41" s="335">
        <f>SUM(S18:S40)</f>
        <v>775</v>
      </c>
      <c r="T41" s="159"/>
      <c r="U41" s="161">
        <f>SUM(U18:U40)</f>
        <v>28</v>
      </c>
      <c r="V41" s="159">
        <f>SUM(V18:V40)</f>
        <v>110</v>
      </c>
      <c r="W41" s="159">
        <f t="shared" ref="U41:AK41" si="9">SUM(W17:W40)</f>
        <v>0</v>
      </c>
      <c r="X41" s="159">
        <f>SUM(X18:X40)</f>
        <v>50</v>
      </c>
      <c r="Y41" s="159">
        <f t="shared" si="9"/>
        <v>0</v>
      </c>
      <c r="Z41" s="159">
        <f>SUM(Z18:Z40)</f>
        <v>150</v>
      </c>
      <c r="AA41" s="159">
        <f>SUM(AA18:AA40)</f>
        <v>5</v>
      </c>
      <c r="AB41" s="159">
        <f t="shared" si="9"/>
        <v>0</v>
      </c>
      <c r="AC41" s="159">
        <f>SUM(AC18:AC40)</f>
        <v>200</v>
      </c>
      <c r="AD41" s="159">
        <f t="shared" si="9"/>
        <v>0</v>
      </c>
      <c r="AE41" s="159">
        <f>SUM(AE18:AE40)</f>
        <v>60</v>
      </c>
      <c r="AF41" s="159">
        <f t="shared" si="9"/>
        <v>0</v>
      </c>
      <c r="AG41" s="159">
        <f t="shared" si="9"/>
        <v>0</v>
      </c>
      <c r="AH41" s="159">
        <f>SUM(AH18:AH40)</f>
        <v>160</v>
      </c>
      <c r="AI41" s="159">
        <f>SUM(AI18:AI40)</f>
        <v>135</v>
      </c>
      <c r="AJ41" s="159">
        <f>SUM(AJ18:AJ40)</f>
        <v>550</v>
      </c>
      <c r="AK41" s="159">
        <f>SUM(AK18:AK40)</f>
        <v>870</v>
      </c>
      <c r="AL41" s="159"/>
      <c r="AM41" s="168">
        <f>SUM(AM18:AM40)</f>
        <v>32</v>
      </c>
      <c r="AN41" s="336">
        <f>SUM(S41,AK41)</f>
        <v>1645</v>
      </c>
      <c r="AO41" s="337">
        <f>SUM(AO18:AO23)+SUM(AO25:AO30)+SUM(AO32:AO35)+AO37+SUM(AO39:AO40)</f>
        <v>60</v>
      </c>
    </row>
    <row r="42" spans="1:487" x14ac:dyDescent="0.2">
      <c r="C42" s="11" t="s">
        <v>96</v>
      </c>
    </row>
    <row r="43" spans="1:487" x14ac:dyDescent="0.2">
      <c r="C43" s="11" t="s">
        <v>49</v>
      </c>
    </row>
    <row r="45" spans="1:487" x14ac:dyDescent="0.2">
      <c r="C45" s="12"/>
      <c r="O45" s="2" t="s">
        <v>50</v>
      </c>
      <c r="AF45" s="29" t="s">
        <v>111</v>
      </c>
      <c r="AG45" s="29"/>
      <c r="AH45" s="29"/>
      <c r="AI45" s="29"/>
      <c r="AJ45" s="29"/>
      <c r="AK45" s="29"/>
      <c r="AL45" s="29"/>
    </row>
    <row r="46" spans="1:487" x14ac:dyDescent="0.2">
      <c r="C46" s="23" t="s">
        <v>51</v>
      </c>
      <c r="M46" s="1"/>
      <c r="O46" s="30" t="s">
        <v>52</v>
      </c>
      <c r="P46" s="30"/>
      <c r="Q46" s="30"/>
      <c r="R46" s="30"/>
      <c r="S46" s="30"/>
      <c r="T46" s="30"/>
      <c r="U46" s="30"/>
      <c r="AF46" s="30" t="s">
        <v>53</v>
      </c>
      <c r="AG46" s="30"/>
      <c r="AH46" s="30"/>
      <c r="AI46" s="30"/>
      <c r="AJ46" s="30"/>
      <c r="AK46" s="30"/>
      <c r="AL46" s="30"/>
    </row>
    <row r="58" ht="25.15" customHeight="1" x14ac:dyDescent="0.2"/>
  </sheetData>
  <mergeCells count="16">
    <mergeCell ref="O8:U8"/>
    <mergeCell ref="D15:U15"/>
    <mergeCell ref="A31:C31"/>
    <mergeCell ref="A36:C36"/>
    <mergeCell ref="A41:C41"/>
    <mergeCell ref="B15:B16"/>
    <mergeCell ref="A15:A16"/>
    <mergeCell ref="C15:C16"/>
    <mergeCell ref="A17:AO17"/>
    <mergeCell ref="D31:AO31"/>
    <mergeCell ref="B24:C24"/>
    <mergeCell ref="D38:AO38"/>
    <mergeCell ref="D36:AO36"/>
    <mergeCell ref="AN15:AN16"/>
    <mergeCell ref="AO15:AO16"/>
    <mergeCell ref="V15:AM15"/>
  </mergeCells>
  <printOptions horizontalCentered="1"/>
  <pageMargins left="0" right="0" top="0.98402777777777795" bottom="0.39305555555555599" header="0.51180555555555596" footer="0.196527777777778"/>
  <pageSetup paperSize="9" scale="43" orientation="landscape" r:id="rId1"/>
  <headerFooter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B1048576"/>
  <sheetViews>
    <sheetView showZeros="0" zoomScale="70" zoomScaleNormal="70" workbookViewId="0">
      <selection activeCell="C3" sqref="C3"/>
    </sheetView>
  </sheetViews>
  <sheetFormatPr defaultColWidth="9.42578125" defaultRowHeight="12.75" x14ac:dyDescent="0.2"/>
  <cols>
    <col min="1" max="1" width="4.5703125" style="173" customWidth="1"/>
    <col min="2" max="2" width="14.85546875" style="173" customWidth="1"/>
    <col min="3" max="3" width="57.42578125" style="174" customWidth="1"/>
    <col min="4" max="19" width="6.7109375" style="174" customWidth="1"/>
    <col min="20" max="20" width="5.85546875" style="174" bestFit="1" customWidth="1"/>
    <col min="21" max="21" width="5" style="174" bestFit="1" customWidth="1"/>
    <col min="22" max="35" width="6.7109375" style="174" customWidth="1"/>
    <col min="36" max="36" width="11" style="174" customWidth="1"/>
    <col min="37" max="37" width="8.140625" style="174" customWidth="1"/>
    <col min="38" max="38" width="5.85546875" style="174" bestFit="1" customWidth="1"/>
    <col min="39" max="39" width="5" style="174" bestFit="1" customWidth="1"/>
    <col min="40" max="40" width="7.140625" style="174" bestFit="1" customWidth="1"/>
    <col min="41" max="41" width="5" style="174" bestFit="1" customWidth="1"/>
    <col min="42" max="16384" width="9.42578125" style="177"/>
  </cols>
  <sheetData>
    <row r="1" spans="1:41" x14ac:dyDescent="0.2">
      <c r="AK1" s="175"/>
      <c r="AL1" s="175"/>
      <c r="AM1" s="175"/>
      <c r="AN1" s="176"/>
      <c r="AO1" s="175"/>
    </row>
    <row r="2" spans="1:41" x14ac:dyDescent="0.2">
      <c r="AK2" s="274"/>
      <c r="AL2" s="274"/>
      <c r="AM2" s="274"/>
      <c r="AN2" s="274"/>
      <c r="AO2" s="274"/>
    </row>
    <row r="3" spans="1:41" x14ac:dyDescent="0.2">
      <c r="AK3" s="175"/>
      <c r="AL3" s="175"/>
      <c r="AM3" s="175"/>
      <c r="AN3" s="176"/>
      <c r="AO3" s="175"/>
    </row>
    <row r="4" spans="1:41" x14ac:dyDescent="0.2">
      <c r="AK4" s="274"/>
      <c r="AL4" s="274"/>
      <c r="AM4" s="274"/>
      <c r="AN4" s="274"/>
      <c r="AO4" s="274"/>
    </row>
    <row r="7" spans="1:41" s="178" customFormat="1" ht="20.100000000000001" customHeight="1" x14ac:dyDescent="0.2">
      <c r="A7" s="275" t="s">
        <v>115</v>
      </c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5"/>
      <c r="Z7" s="275"/>
      <c r="AA7" s="275"/>
      <c r="AB7" s="275"/>
      <c r="AC7" s="275"/>
      <c r="AD7" s="275"/>
      <c r="AE7" s="275"/>
      <c r="AF7" s="275"/>
      <c r="AG7" s="275"/>
      <c r="AH7" s="275"/>
      <c r="AI7" s="275"/>
      <c r="AJ7" s="275"/>
      <c r="AK7" s="275"/>
      <c r="AL7" s="275"/>
      <c r="AM7" s="275"/>
      <c r="AN7" s="275"/>
      <c r="AO7" s="275"/>
    </row>
    <row r="8" spans="1:41" s="178" customFormat="1" ht="20.100000000000001" customHeight="1" x14ac:dyDescent="0.2">
      <c r="A8" s="179"/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282" t="s">
        <v>116</v>
      </c>
      <c r="P8" s="282"/>
      <c r="Q8" s="282"/>
      <c r="R8" s="282"/>
      <c r="S8" s="282"/>
      <c r="T8" s="282"/>
      <c r="U8" s="282"/>
      <c r="V8" s="179"/>
      <c r="W8" s="179"/>
      <c r="X8" s="179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  <c r="AN8" s="179"/>
      <c r="AO8" s="179"/>
    </row>
    <row r="9" spans="1:41" ht="14.25" x14ac:dyDescent="0.2">
      <c r="C9" s="180" t="s">
        <v>95</v>
      </c>
      <c r="D9" s="180"/>
      <c r="E9" s="180"/>
      <c r="F9" s="180"/>
      <c r="G9" s="180"/>
      <c r="H9" s="180"/>
      <c r="O9" s="181"/>
      <c r="P9" s="174" t="s">
        <v>120</v>
      </c>
    </row>
    <row r="10" spans="1:41" s="180" customFormat="1" ht="15" customHeight="1" x14ac:dyDescent="0.25">
      <c r="A10" s="182"/>
      <c r="B10" s="182"/>
      <c r="C10" s="180" t="s">
        <v>55</v>
      </c>
      <c r="P10" s="175" t="s">
        <v>121</v>
      </c>
    </row>
    <row r="11" spans="1:41" s="180" customFormat="1" ht="14.25" x14ac:dyDescent="0.2">
      <c r="A11" s="182"/>
      <c r="B11" s="182"/>
      <c r="C11" s="180" t="s">
        <v>93</v>
      </c>
      <c r="P11" s="175" t="s">
        <v>123</v>
      </c>
    </row>
    <row r="12" spans="1:41" s="180" customFormat="1" ht="15" customHeight="1" x14ac:dyDescent="0.2">
      <c r="A12" s="182"/>
      <c r="B12" s="182"/>
      <c r="C12" s="180" t="s">
        <v>92</v>
      </c>
    </row>
    <row r="13" spans="1:41" s="180" customFormat="1" ht="15" customHeight="1" x14ac:dyDescent="0.25">
      <c r="A13" s="182"/>
      <c r="B13" s="182"/>
      <c r="C13" s="183" t="s">
        <v>97</v>
      </c>
      <c r="D13" s="175"/>
      <c r="E13" s="175"/>
      <c r="F13" s="175"/>
      <c r="G13" s="175"/>
      <c r="H13" s="175"/>
    </row>
    <row r="15" spans="1:41" ht="13.5" customHeight="1" x14ac:dyDescent="0.2">
      <c r="A15" s="276" t="s">
        <v>1</v>
      </c>
      <c r="B15" s="277" t="s">
        <v>2</v>
      </c>
      <c r="C15" s="278" t="s">
        <v>3</v>
      </c>
      <c r="D15" s="279" t="s">
        <v>4</v>
      </c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 t="s">
        <v>5</v>
      </c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80" t="s">
        <v>6</v>
      </c>
      <c r="AO15" s="281" t="s">
        <v>7</v>
      </c>
    </row>
    <row r="16" spans="1:41" ht="264.75" x14ac:dyDescent="0.2">
      <c r="A16" s="276"/>
      <c r="B16" s="277"/>
      <c r="C16" s="278"/>
      <c r="D16" s="184" t="s">
        <v>8</v>
      </c>
      <c r="E16" s="185" t="s">
        <v>9</v>
      </c>
      <c r="F16" s="186" t="s">
        <v>10</v>
      </c>
      <c r="G16" s="186" t="s">
        <v>11</v>
      </c>
      <c r="H16" s="186" t="s">
        <v>12</v>
      </c>
      <c r="I16" s="186" t="s">
        <v>13</v>
      </c>
      <c r="J16" s="186" t="s">
        <v>14</v>
      </c>
      <c r="K16" s="186" t="s">
        <v>87</v>
      </c>
      <c r="L16" s="186" t="s">
        <v>89</v>
      </c>
      <c r="M16" s="186" t="s">
        <v>15</v>
      </c>
      <c r="N16" s="186" t="s">
        <v>16</v>
      </c>
      <c r="O16" s="186" t="s">
        <v>17</v>
      </c>
      <c r="P16" s="186" t="s">
        <v>18</v>
      </c>
      <c r="Q16" s="186" t="s">
        <v>19</v>
      </c>
      <c r="R16" s="186" t="s">
        <v>20</v>
      </c>
      <c r="S16" s="186" t="s">
        <v>21</v>
      </c>
      <c r="T16" s="186" t="s">
        <v>22</v>
      </c>
      <c r="U16" s="187" t="s">
        <v>86</v>
      </c>
      <c r="V16" s="185" t="s">
        <v>8</v>
      </c>
      <c r="W16" s="185" t="s">
        <v>9</v>
      </c>
      <c r="X16" s="185" t="s">
        <v>10</v>
      </c>
      <c r="Y16" s="185" t="s">
        <v>11</v>
      </c>
      <c r="Z16" s="185" t="s">
        <v>12</v>
      </c>
      <c r="AA16" s="185" t="s">
        <v>13</v>
      </c>
      <c r="AB16" s="185" t="s">
        <v>14</v>
      </c>
      <c r="AC16" s="186" t="s">
        <v>87</v>
      </c>
      <c r="AD16" s="186" t="s">
        <v>90</v>
      </c>
      <c r="AE16" s="186" t="s">
        <v>15</v>
      </c>
      <c r="AF16" s="186" t="s">
        <v>16</v>
      </c>
      <c r="AG16" s="186" t="s">
        <v>17</v>
      </c>
      <c r="AH16" s="186" t="s">
        <v>18</v>
      </c>
      <c r="AI16" s="186" t="s">
        <v>19</v>
      </c>
      <c r="AJ16" s="186" t="s">
        <v>20</v>
      </c>
      <c r="AK16" s="186" t="s">
        <v>21</v>
      </c>
      <c r="AL16" s="186" t="s">
        <v>22</v>
      </c>
      <c r="AM16" s="187" t="s">
        <v>86</v>
      </c>
      <c r="AN16" s="280"/>
      <c r="AO16" s="281"/>
    </row>
    <row r="17" spans="1:54" s="188" customFormat="1" ht="20.25" customHeight="1" thickBot="1" x14ac:dyDescent="0.25">
      <c r="A17" s="269" t="s">
        <v>99</v>
      </c>
      <c r="B17" s="269"/>
      <c r="C17" s="269"/>
      <c r="D17" s="270"/>
      <c r="E17" s="270"/>
      <c r="F17" s="270"/>
      <c r="G17" s="270"/>
      <c r="H17" s="270"/>
      <c r="I17" s="270"/>
      <c r="J17" s="270"/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</row>
    <row r="18" spans="1:54" ht="13.5" thickBot="1" x14ac:dyDescent="0.25">
      <c r="A18" s="189">
        <v>1</v>
      </c>
      <c r="B18" s="190" t="s">
        <v>56</v>
      </c>
      <c r="C18" s="191" t="s">
        <v>57</v>
      </c>
      <c r="D18" s="192">
        <v>30</v>
      </c>
      <c r="E18" s="193"/>
      <c r="F18" s="194">
        <v>15</v>
      </c>
      <c r="G18" s="194"/>
      <c r="H18" s="194"/>
      <c r="I18" s="194"/>
      <c r="J18" s="194"/>
      <c r="K18" s="194"/>
      <c r="L18" s="194"/>
      <c r="M18" s="194"/>
      <c r="N18" s="194"/>
      <c r="O18" s="194"/>
      <c r="P18" s="194"/>
      <c r="Q18" s="194">
        <v>20</v>
      </c>
      <c r="R18" s="194">
        <v>45</v>
      </c>
      <c r="S18" s="194">
        <f>D18+F18+Q18</f>
        <v>65</v>
      </c>
      <c r="T18" s="195" t="s">
        <v>30</v>
      </c>
      <c r="U18" s="196">
        <v>3</v>
      </c>
      <c r="V18" s="193"/>
      <c r="W18" s="193"/>
      <c r="X18" s="193"/>
      <c r="Y18" s="193"/>
      <c r="Z18" s="193"/>
      <c r="AA18" s="193"/>
      <c r="AB18" s="193"/>
      <c r="AC18" s="193"/>
      <c r="AD18" s="194"/>
      <c r="AE18" s="194"/>
      <c r="AF18" s="194"/>
      <c r="AG18" s="194"/>
      <c r="AH18" s="194"/>
      <c r="AI18" s="194"/>
      <c r="AJ18" s="194"/>
      <c r="AK18" s="194"/>
      <c r="AL18" s="197"/>
      <c r="AM18" s="198"/>
      <c r="AN18" s="199">
        <f>S18</f>
        <v>65</v>
      </c>
      <c r="AO18" s="200">
        <f>U18+AM18</f>
        <v>3</v>
      </c>
    </row>
    <row r="19" spans="1:54" s="188" customFormat="1" ht="20.25" customHeight="1" thickBot="1" x14ac:dyDescent="0.25">
      <c r="A19" s="271" t="s">
        <v>39</v>
      </c>
      <c r="B19" s="271"/>
      <c r="C19" s="271"/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272"/>
      <c r="O19" s="272"/>
      <c r="P19" s="272"/>
      <c r="Q19" s="272"/>
      <c r="R19" s="272"/>
      <c r="S19" s="272"/>
      <c r="T19" s="272"/>
      <c r="U19" s="272"/>
      <c r="V19" s="272"/>
      <c r="W19" s="272"/>
      <c r="X19" s="272"/>
      <c r="Y19" s="272"/>
      <c r="Z19" s="272"/>
      <c r="AA19" s="272"/>
      <c r="AB19" s="272"/>
      <c r="AC19" s="272"/>
      <c r="AD19" s="272"/>
      <c r="AE19" s="272"/>
      <c r="AF19" s="272"/>
      <c r="AG19" s="272"/>
      <c r="AH19" s="272"/>
      <c r="AI19" s="272"/>
      <c r="AJ19" s="272"/>
      <c r="AK19" s="272"/>
      <c r="AL19" s="272"/>
      <c r="AM19" s="272"/>
      <c r="AN19" s="272"/>
      <c r="AO19" s="272"/>
    </row>
    <row r="20" spans="1:54" x14ac:dyDescent="0.2">
      <c r="A20" s="201">
        <v>2</v>
      </c>
      <c r="B20" s="202" t="s">
        <v>56</v>
      </c>
      <c r="C20" s="203" t="s">
        <v>59</v>
      </c>
      <c r="D20" s="204">
        <v>15</v>
      </c>
      <c r="E20" s="95"/>
      <c r="F20" s="83"/>
      <c r="G20" s="83"/>
      <c r="H20" s="83"/>
      <c r="I20" s="83"/>
      <c r="J20" s="83"/>
      <c r="K20" s="83">
        <v>20</v>
      </c>
      <c r="L20" s="83"/>
      <c r="M20" s="83"/>
      <c r="N20" s="83"/>
      <c r="O20" s="83"/>
      <c r="P20" s="83"/>
      <c r="Q20" s="205">
        <v>15</v>
      </c>
      <c r="R20" s="83">
        <v>35</v>
      </c>
      <c r="S20" s="83">
        <v>50</v>
      </c>
      <c r="T20" s="206" t="s">
        <v>60</v>
      </c>
      <c r="U20" s="207">
        <v>2</v>
      </c>
      <c r="V20" s="95"/>
      <c r="W20" s="95"/>
      <c r="X20" s="95"/>
      <c r="Y20" s="95"/>
      <c r="Z20" s="95"/>
      <c r="AA20" s="95"/>
      <c r="AB20" s="95"/>
      <c r="AC20" s="95"/>
      <c r="AD20" s="83"/>
      <c r="AE20" s="83"/>
      <c r="AF20" s="83"/>
      <c r="AG20" s="83"/>
      <c r="AH20" s="83"/>
      <c r="AI20" s="205"/>
      <c r="AJ20" s="83"/>
      <c r="AK20" s="83"/>
      <c r="AL20" s="58"/>
      <c r="AM20" s="208"/>
      <c r="AN20" s="209">
        <v>50</v>
      </c>
      <c r="AO20" s="210">
        <f>SUM(U20,AM20)</f>
        <v>2</v>
      </c>
    </row>
    <row r="21" spans="1:54" x14ac:dyDescent="0.2">
      <c r="A21" s="211">
        <v>3</v>
      </c>
      <c r="B21" s="212" t="s">
        <v>56</v>
      </c>
      <c r="C21" s="126" t="s">
        <v>61</v>
      </c>
      <c r="D21" s="213"/>
      <c r="E21" s="55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214"/>
      <c r="U21" s="215"/>
      <c r="V21" s="55">
        <v>20</v>
      </c>
      <c r="W21" s="55"/>
      <c r="X21" s="55">
        <v>15</v>
      </c>
      <c r="Y21" s="55"/>
      <c r="Z21" s="55"/>
      <c r="AA21" s="55"/>
      <c r="AB21" s="55"/>
      <c r="AC21" s="55"/>
      <c r="AD21" s="56"/>
      <c r="AE21" s="56"/>
      <c r="AF21" s="56"/>
      <c r="AG21" s="56"/>
      <c r="AH21" s="56"/>
      <c r="AI21" s="56">
        <v>10</v>
      </c>
      <c r="AJ21" s="56">
        <f>SUM(V21:AH21)</f>
        <v>35</v>
      </c>
      <c r="AK21" s="56">
        <f>SUM(V21:AI21)</f>
        <v>45</v>
      </c>
      <c r="AL21" s="58" t="s">
        <v>60</v>
      </c>
      <c r="AM21" s="216">
        <v>2</v>
      </c>
      <c r="AN21" s="209">
        <f>SUM(S21,AK21)</f>
        <v>45</v>
      </c>
      <c r="AO21" s="210">
        <f>+AM21</f>
        <v>2</v>
      </c>
    </row>
    <row r="22" spans="1:54" ht="13.5" thickBot="1" x14ac:dyDescent="0.25">
      <c r="A22" s="217">
        <v>4</v>
      </c>
      <c r="B22" s="218" t="s">
        <v>56</v>
      </c>
      <c r="C22" s="219" t="s">
        <v>101</v>
      </c>
      <c r="D22" s="220"/>
      <c r="E22" s="88"/>
      <c r="F22" s="71"/>
      <c r="G22" s="71"/>
      <c r="H22" s="71">
        <v>20</v>
      </c>
      <c r="I22" s="71"/>
      <c r="J22" s="71"/>
      <c r="K22" s="71"/>
      <c r="L22" s="71"/>
      <c r="M22" s="71"/>
      <c r="N22" s="71"/>
      <c r="O22" s="71"/>
      <c r="P22" s="71"/>
      <c r="Q22" s="71">
        <v>5</v>
      </c>
      <c r="R22" s="71">
        <f>SUM(D22:P22)</f>
        <v>20</v>
      </c>
      <c r="S22" s="71">
        <f>SUM(D22:Q22)</f>
        <v>25</v>
      </c>
      <c r="T22" s="195" t="s">
        <v>60</v>
      </c>
      <c r="U22" s="221">
        <v>1</v>
      </c>
      <c r="V22" s="88"/>
      <c r="W22" s="88"/>
      <c r="X22" s="88"/>
      <c r="Y22" s="88"/>
      <c r="Z22" s="88"/>
      <c r="AA22" s="88"/>
      <c r="AB22" s="88"/>
      <c r="AC22" s="88"/>
      <c r="AD22" s="71"/>
      <c r="AE22" s="71"/>
      <c r="AF22" s="71"/>
      <c r="AG22" s="71"/>
      <c r="AH22" s="71"/>
      <c r="AI22" s="71"/>
      <c r="AJ22" s="71"/>
      <c r="AK22" s="71"/>
      <c r="AL22" s="92"/>
      <c r="AM22" s="222"/>
      <c r="AN22" s="209">
        <f>SUM(S22,AK22)</f>
        <v>25</v>
      </c>
      <c r="AO22" s="200">
        <f>SUM(U22,AM22)</f>
        <v>1</v>
      </c>
    </row>
    <row r="23" spans="1:54" s="188" customFormat="1" ht="20.25" customHeight="1" thickBot="1" x14ac:dyDescent="0.25">
      <c r="A23" s="271" t="s">
        <v>43</v>
      </c>
      <c r="B23" s="271"/>
      <c r="C23" s="271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2"/>
      <c r="AD23" s="272"/>
      <c r="AE23" s="272"/>
      <c r="AF23" s="272"/>
      <c r="AG23" s="272"/>
      <c r="AH23" s="272"/>
      <c r="AI23" s="272"/>
      <c r="AJ23" s="272"/>
      <c r="AK23" s="272"/>
      <c r="AL23" s="272"/>
      <c r="AM23" s="272"/>
      <c r="AN23" s="272"/>
      <c r="AO23" s="272"/>
    </row>
    <row r="24" spans="1:54" x14ac:dyDescent="0.2">
      <c r="A24" s="223">
        <v>5</v>
      </c>
      <c r="B24" s="224" t="s">
        <v>56</v>
      </c>
      <c r="C24" s="129" t="s">
        <v>44</v>
      </c>
      <c r="D24" s="82">
        <v>20</v>
      </c>
      <c r="E24" s="95"/>
      <c r="F24" s="83"/>
      <c r="G24" s="83"/>
      <c r="H24" s="83">
        <v>60</v>
      </c>
      <c r="I24" s="83"/>
      <c r="J24" s="83"/>
      <c r="K24" s="83">
        <v>80</v>
      </c>
      <c r="L24" s="83"/>
      <c r="M24" s="83"/>
      <c r="N24" s="83"/>
      <c r="O24" s="83"/>
      <c r="P24" s="83"/>
      <c r="Q24" s="83"/>
      <c r="R24" s="83">
        <f>SUM(D24:P24)</f>
        <v>160</v>
      </c>
      <c r="S24" s="83">
        <f>SUM(D24:Q24)</f>
        <v>160</v>
      </c>
      <c r="T24" s="206" t="s">
        <v>58</v>
      </c>
      <c r="U24" s="225">
        <v>6</v>
      </c>
      <c r="V24" s="95">
        <v>20</v>
      </c>
      <c r="W24" s="95"/>
      <c r="X24" s="95"/>
      <c r="Y24" s="95"/>
      <c r="Z24" s="95">
        <v>30</v>
      </c>
      <c r="AA24" s="95"/>
      <c r="AB24" s="95"/>
      <c r="AC24" s="95">
        <v>80</v>
      </c>
      <c r="AD24" s="83"/>
      <c r="AE24" s="83"/>
      <c r="AF24" s="83"/>
      <c r="AG24" s="83"/>
      <c r="AH24" s="83"/>
      <c r="AI24" s="83"/>
      <c r="AJ24" s="83">
        <v>145</v>
      </c>
      <c r="AK24" s="83">
        <f>SUM(V24:AI24)</f>
        <v>130</v>
      </c>
      <c r="AL24" s="197" t="s">
        <v>58</v>
      </c>
      <c r="AM24" s="226">
        <v>3</v>
      </c>
      <c r="AN24" s="209">
        <f>SUM(S24,AK24)</f>
        <v>290</v>
      </c>
      <c r="AO24" s="210">
        <f>SUM(U24,AM24)</f>
        <v>9</v>
      </c>
    </row>
    <row r="25" spans="1:54" x14ac:dyDescent="0.2">
      <c r="A25" s="211">
        <v>6</v>
      </c>
      <c r="B25" s="212" t="s">
        <v>56</v>
      </c>
      <c r="C25" s="53" t="s">
        <v>62</v>
      </c>
      <c r="D25" s="55">
        <v>30</v>
      </c>
      <c r="E25" s="55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>
        <v>15</v>
      </c>
      <c r="R25" s="56">
        <f>SUM(D25:P25)</f>
        <v>30</v>
      </c>
      <c r="S25" s="56">
        <f>SUM(D25:Q25)</f>
        <v>45</v>
      </c>
      <c r="T25" s="206" t="s">
        <v>60</v>
      </c>
      <c r="U25" s="227">
        <v>1.5</v>
      </c>
      <c r="V25" s="237">
        <v>13</v>
      </c>
      <c r="W25" s="55"/>
      <c r="X25" s="55"/>
      <c r="Y25" s="55"/>
      <c r="Z25" s="55">
        <v>12</v>
      </c>
      <c r="AA25" s="55"/>
      <c r="AB25" s="55"/>
      <c r="AC25" s="55">
        <v>120</v>
      </c>
      <c r="AD25" s="56"/>
      <c r="AE25" s="56"/>
      <c r="AF25" s="56"/>
      <c r="AG25" s="56"/>
      <c r="AH25" s="56"/>
      <c r="AI25" s="57"/>
      <c r="AJ25" s="56">
        <v>150</v>
      </c>
      <c r="AK25" s="56">
        <f>SUM(V25:AI25)</f>
        <v>145</v>
      </c>
      <c r="AL25" s="65" t="s">
        <v>26</v>
      </c>
      <c r="AM25" s="216">
        <v>5</v>
      </c>
      <c r="AN25" s="209">
        <f t="shared" ref="AN25:AN33" si="0">SUM(S25,AK25)</f>
        <v>190</v>
      </c>
      <c r="AO25" s="210">
        <f>SUM(U25,AM25)</f>
        <v>6.5</v>
      </c>
    </row>
    <row r="26" spans="1:54" x14ac:dyDescent="0.2">
      <c r="A26" s="211">
        <v>7</v>
      </c>
      <c r="B26" s="212" t="s">
        <v>56</v>
      </c>
      <c r="C26" s="53" t="s">
        <v>63</v>
      </c>
      <c r="D26" s="55">
        <v>0</v>
      </c>
      <c r="E26" s="55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>
        <v>0</v>
      </c>
      <c r="R26" s="56">
        <v>0</v>
      </c>
      <c r="S26" s="56">
        <v>0</v>
      </c>
      <c r="T26" s="206">
        <v>0</v>
      </c>
      <c r="U26" s="227">
        <v>0</v>
      </c>
      <c r="V26" s="55">
        <v>40</v>
      </c>
      <c r="W26" s="55"/>
      <c r="X26" s="55"/>
      <c r="Y26" s="55"/>
      <c r="Z26" s="55"/>
      <c r="AA26" s="55"/>
      <c r="AB26" s="55"/>
      <c r="AC26" s="55">
        <v>0</v>
      </c>
      <c r="AD26" s="56"/>
      <c r="AE26" s="56"/>
      <c r="AF26" s="56"/>
      <c r="AG26" s="56"/>
      <c r="AH26" s="56"/>
      <c r="AI26" s="56">
        <v>20</v>
      </c>
      <c r="AJ26" s="56">
        <v>40</v>
      </c>
      <c r="AK26" s="56">
        <f>V26+AI26</f>
        <v>60</v>
      </c>
      <c r="AL26" s="65" t="s">
        <v>30</v>
      </c>
      <c r="AM26" s="216">
        <v>2</v>
      </c>
      <c r="AN26" s="209">
        <f t="shared" si="0"/>
        <v>60</v>
      </c>
      <c r="AO26" s="210">
        <f>T26+AM26</f>
        <v>2</v>
      </c>
      <c r="AS26" s="228"/>
    </row>
    <row r="27" spans="1:54" x14ac:dyDescent="0.2">
      <c r="A27" s="211">
        <v>8</v>
      </c>
      <c r="B27" s="212" t="s">
        <v>56</v>
      </c>
      <c r="C27" s="53" t="s">
        <v>64</v>
      </c>
      <c r="D27" s="55">
        <v>21</v>
      </c>
      <c r="E27" s="55"/>
      <c r="F27" s="56"/>
      <c r="G27" s="56"/>
      <c r="H27" s="56">
        <v>9</v>
      </c>
      <c r="I27" s="56"/>
      <c r="J27" s="56"/>
      <c r="K27" s="56">
        <v>40</v>
      </c>
      <c r="L27" s="56"/>
      <c r="M27" s="56"/>
      <c r="N27" s="56"/>
      <c r="O27" s="56"/>
      <c r="P27" s="56"/>
      <c r="Q27" s="56">
        <v>20</v>
      </c>
      <c r="R27" s="56">
        <f>SUM(D27:P27)</f>
        <v>70</v>
      </c>
      <c r="S27" s="56">
        <f>SUM(D27:Q27)</f>
        <v>90</v>
      </c>
      <c r="T27" s="214" t="s">
        <v>30</v>
      </c>
      <c r="U27" s="227">
        <v>2.5</v>
      </c>
      <c r="V27" s="55">
        <v>16</v>
      </c>
      <c r="W27" s="55"/>
      <c r="X27" s="55"/>
      <c r="Y27" s="55"/>
      <c r="Z27" s="55">
        <v>9</v>
      </c>
      <c r="AA27" s="55"/>
      <c r="AB27" s="55"/>
      <c r="AC27" s="55">
        <v>40</v>
      </c>
      <c r="AD27" s="56"/>
      <c r="AE27" s="56"/>
      <c r="AF27" s="56"/>
      <c r="AG27" s="56"/>
      <c r="AH27" s="56"/>
      <c r="AI27" s="56">
        <v>20</v>
      </c>
      <c r="AJ27" s="56">
        <v>65</v>
      </c>
      <c r="AK27" s="56">
        <f>V27+Z27+AC27+AI27</f>
        <v>85</v>
      </c>
      <c r="AL27" s="65" t="s">
        <v>26</v>
      </c>
      <c r="AM27" s="216">
        <v>3.5</v>
      </c>
      <c r="AN27" s="209">
        <f t="shared" si="0"/>
        <v>175</v>
      </c>
      <c r="AO27" s="210">
        <f>SUM(U27,AM27)</f>
        <v>6</v>
      </c>
      <c r="AS27" s="228"/>
    </row>
    <row r="28" spans="1:54" x14ac:dyDescent="0.2">
      <c r="A28" s="211">
        <v>9</v>
      </c>
      <c r="B28" s="212" t="s">
        <v>56</v>
      </c>
      <c r="C28" s="53" t="s">
        <v>65</v>
      </c>
      <c r="D28" s="237">
        <v>20</v>
      </c>
      <c r="E28" s="55"/>
      <c r="F28" s="56"/>
      <c r="G28" s="56"/>
      <c r="H28" s="56">
        <v>5</v>
      </c>
      <c r="I28" s="56"/>
      <c r="J28" s="56"/>
      <c r="K28" s="56">
        <v>40</v>
      </c>
      <c r="L28" s="56"/>
      <c r="M28" s="56"/>
      <c r="N28" s="56"/>
      <c r="O28" s="56"/>
      <c r="P28" s="56"/>
      <c r="Q28" s="57">
        <v>20</v>
      </c>
      <c r="R28" s="56">
        <f>SUM(D28:P28)</f>
        <v>65</v>
      </c>
      <c r="S28" s="56">
        <f>SUM(D28:Q28)</f>
        <v>85</v>
      </c>
      <c r="T28" s="214" t="s">
        <v>60</v>
      </c>
      <c r="U28" s="227">
        <v>3</v>
      </c>
      <c r="V28" s="237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7"/>
      <c r="AJ28" s="56"/>
      <c r="AK28" s="56"/>
      <c r="AL28" s="65"/>
      <c r="AM28" s="338"/>
      <c r="AN28" s="209">
        <f t="shared" si="0"/>
        <v>85</v>
      </c>
      <c r="AO28" s="210">
        <f>SUM(U28,AM28)</f>
        <v>3</v>
      </c>
      <c r="AS28" s="228"/>
    </row>
    <row r="29" spans="1:54" x14ac:dyDescent="0.2">
      <c r="A29" s="211">
        <v>10</v>
      </c>
      <c r="B29" s="212" t="s">
        <v>56</v>
      </c>
      <c r="C29" s="53" t="s">
        <v>66</v>
      </c>
      <c r="D29" s="237">
        <v>20</v>
      </c>
      <c r="E29" s="55"/>
      <c r="F29" s="56"/>
      <c r="G29" s="56"/>
      <c r="H29" s="56">
        <v>5</v>
      </c>
      <c r="I29" s="56"/>
      <c r="J29" s="56"/>
      <c r="K29" s="56">
        <v>40</v>
      </c>
      <c r="L29" s="56"/>
      <c r="M29" s="56"/>
      <c r="N29" s="56"/>
      <c r="O29" s="56"/>
      <c r="P29" s="56"/>
      <c r="Q29" s="57">
        <v>20</v>
      </c>
      <c r="R29" s="56">
        <f>D29+H29+K29</f>
        <v>65</v>
      </c>
      <c r="S29" s="56">
        <f>D29+H29+K29+Q29</f>
        <v>85</v>
      </c>
      <c r="T29" s="206" t="s">
        <v>60</v>
      </c>
      <c r="U29" s="227">
        <v>3</v>
      </c>
      <c r="V29" s="55"/>
      <c r="W29" s="55"/>
      <c r="X29" s="55"/>
      <c r="Y29" s="55"/>
      <c r="Z29" s="55"/>
      <c r="AA29" s="55"/>
      <c r="AB29" s="55"/>
      <c r="AC29" s="55"/>
      <c r="AD29" s="56"/>
      <c r="AE29" s="56"/>
      <c r="AF29" s="56"/>
      <c r="AG29" s="56"/>
      <c r="AH29" s="56"/>
      <c r="AI29" s="56"/>
      <c r="AJ29" s="56"/>
      <c r="AK29" s="56"/>
      <c r="AL29" s="65"/>
      <c r="AM29" s="216"/>
      <c r="AN29" s="209">
        <f t="shared" si="0"/>
        <v>85</v>
      </c>
      <c r="AO29" s="210">
        <f>SUM(U29,AM29)</f>
        <v>3</v>
      </c>
      <c r="AS29" s="228"/>
    </row>
    <row r="30" spans="1:54" s="228" customFormat="1" x14ac:dyDescent="0.2">
      <c r="A30" s="217">
        <v>11</v>
      </c>
      <c r="B30" s="212" t="s">
        <v>56</v>
      </c>
      <c r="C30" s="137" t="s">
        <v>67</v>
      </c>
      <c r="D30" s="69">
        <v>20</v>
      </c>
      <c r="E30" s="88"/>
      <c r="F30" s="71"/>
      <c r="G30" s="71"/>
      <c r="H30" s="71">
        <v>5</v>
      </c>
      <c r="I30" s="71"/>
      <c r="J30" s="71"/>
      <c r="K30" s="71">
        <v>40</v>
      </c>
      <c r="L30" s="71"/>
      <c r="M30" s="71"/>
      <c r="N30" s="71"/>
      <c r="O30" s="71"/>
      <c r="P30" s="71"/>
      <c r="Q30" s="70">
        <v>15</v>
      </c>
      <c r="R30" s="71">
        <v>65</v>
      </c>
      <c r="S30" s="71">
        <v>80</v>
      </c>
      <c r="T30" s="206" t="s">
        <v>60</v>
      </c>
      <c r="U30" s="229">
        <v>3</v>
      </c>
      <c r="V30" s="88"/>
      <c r="W30" s="88"/>
      <c r="X30" s="88"/>
      <c r="Y30" s="88"/>
      <c r="Z30" s="88"/>
      <c r="AA30" s="88"/>
      <c r="AB30" s="88"/>
      <c r="AC30" s="88"/>
      <c r="AD30" s="71"/>
      <c r="AE30" s="71"/>
      <c r="AF30" s="71"/>
      <c r="AG30" s="71"/>
      <c r="AH30" s="71"/>
      <c r="AI30" s="71"/>
      <c r="AJ30" s="71"/>
      <c r="AK30" s="71"/>
      <c r="AL30" s="65"/>
      <c r="AM30" s="222"/>
      <c r="AN30" s="209">
        <f t="shared" si="0"/>
        <v>80</v>
      </c>
      <c r="AO30" s="230">
        <f>SUM(U30,AM30)</f>
        <v>3</v>
      </c>
      <c r="AP30" s="174"/>
      <c r="AQ30" s="174"/>
      <c r="AR30" s="174"/>
      <c r="AT30" s="174"/>
      <c r="AU30" s="174"/>
      <c r="AV30" s="174"/>
      <c r="AW30" s="174"/>
      <c r="AX30" s="174"/>
      <c r="AY30" s="174"/>
      <c r="AZ30" s="174"/>
      <c r="BA30" s="174"/>
      <c r="BB30" s="174"/>
    </row>
    <row r="31" spans="1:54" s="228" customFormat="1" x14ac:dyDescent="0.2">
      <c r="A31" s="217">
        <v>12</v>
      </c>
      <c r="B31" s="212" t="s">
        <v>24</v>
      </c>
      <c r="C31" s="101" t="s">
        <v>68</v>
      </c>
      <c r="D31" s="69"/>
      <c r="E31" s="88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0"/>
      <c r="R31" s="71"/>
      <c r="S31" s="71"/>
      <c r="T31" s="206"/>
      <c r="U31" s="229"/>
      <c r="V31" s="88">
        <v>15</v>
      </c>
      <c r="W31" s="88"/>
      <c r="X31" s="88"/>
      <c r="Y31" s="88"/>
      <c r="Z31" s="88"/>
      <c r="AA31" s="88"/>
      <c r="AB31" s="88"/>
      <c r="AC31" s="88">
        <v>40</v>
      </c>
      <c r="AD31" s="71"/>
      <c r="AE31" s="71"/>
      <c r="AF31" s="71"/>
      <c r="AG31" s="71"/>
      <c r="AH31" s="71"/>
      <c r="AI31" s="71">
        <v>15</v>
      </c>
      <c r="AJ31" s="71">
        <v>65</v>
      </c>
      <c r="AK31" s="71">
        <f>V31+AC31+AI31</f>
        <v>70</v>
      </c>
      <c r="AL31" s="65" t="s">
        <v>30</v>
      </c>
      <c r="AM31" s="222">
        <v>3</v>
      </c>
      <c r="AN31" s="209">
        <f t="shared" si="0"/>
        <v>70</v>
      </c>
      <c r="AO31" s="230">
        <f>U31+AM31</f>
        <v>3</v>
      </c>
      <c r="AP31" s="174"/>
      <c r="AQ31" s="174"/>
      <c r="AR31" s="174"/>
      <c r="AT31" s="174"/>
      <c r="AU31" s="174"/>
      <c r="AV31" s="174"/>
      <c r="AW31" s="174"/>
      <c r="AX31" s="174"/>
      <c r="AY31" s="174"/>
      <c r="AZ31" s="174"/>
      <c r="BA31" s="174"/>
      <c r="BB31" s="174"/>
    </row>
    <row r="32" spans="1:54" s="228" customFormat="1" ht="13.5" thickBot="1" x14ac:dyDescent="0.25">
      <c r="A32" s="217">
        <v>13</v>
      </c>
      <c r="B32" s="212" t="s">
        <v>24</v>
      </c>
      <c r="C32" s="101" t="s">
        <v>69</v>
      </c>
      <c r="D32" s="88"/>
      <c r="E32" s="88"/>
      <c r="F32" s="88"/>
      <c r="G32" s="88"/>
      <c r="H32" s="88"/>
      <c r="I32" s="88"/>
      <c r="J32" s="88"/>
      <c r="K32" s="88"/>
      <c r="L32" s="71"/>
      <c r="M32" s="71"/>
      <c r="N32" s="71"/>
      <c r="O32" s="71"/>
      <c r="P32" s="71"/>
      <c r="Q32" s="71"/>
      <c r="R32" s="71"/>
      <c r="S32" s="71"/>
      <c r="T32" s="214"/>
      <c r="U32" s="229"/>
      <c r="V32" s="88">
        <v>20</v>
      </c>
      <c r="W32" s="88"/>
      <c r="X32" s="88"/>
      <c r="Y32" s="88"/>
      <c r="Z32" s="88">
        <v>5</v>
      </c>
      <c r="AA32" s="88"/>
      <c r="AB32" s="88"/>
      <c r="AC32" s="88">
        <v>40</v>
      </c>
      <c r="AD32" s="71"/>
      <c r="AE32" s="71"/>
      <c r="AF32" s="71"/>
      <c r="AG32" s="71"/>
      <c r="AH32" s="71"/>
      <c r="AI32" s="71">
        <v>15</v>
      </c>
      <c r="AJ32" s="71">
        <v>60</v>
      </c>
      <c r="AK32" s="71">
        <f>V32+Z32+AC32+AI32</f>
        <v>80</v>
      </c>
      <c r="AL32" s="65" t="s">
        <v>30</v>
      </c>
      <c r="AM32" s="222">
        <v>3</v>
      </c>
      <c r="AN32" s="209">
        <f t="shared" si="0"/>
        <v>80</v>
      </c>
      <c r="AO32" s="230">
        <f>U31+AM31</f>
        <v>3</v>
      </c>
      <c r="AP32" s="174"/>
      <c r="AQ32" s="174"/>
      <c r="AR32" s="174"/>
      <c r="AT32" s="174"/>
      <c r="AU32" s="174"/>
      <c r="AV32" s="174"/>
      <c r="AW32" s="174"/>
      <c r="AX32" s="174"/>
      <c r="AY32" s="174"/>
      <c r="AZ32" s="174"/>
      <c r="BA32" s="174"/>
      <c r="BB32" s="174"/>
    </row>
    <row r="33" spans="1:41" s="228" customFormat="1" ht="13.5" thickBot="1" x14ac:dyDescent="0.25">
      <c r="A33" s="327" t="s">
        <v>46</v>
      </c>
      <c r="B33" s="328"/>
      <c r="C33" s="328"/>
      <c r="D33" s="328"/>
      <c r="E33" s="328"/>
      <c r="F33" s="328"/>
      <c r="G33" s="328"/>
      <c r="H33" s="328"/>
      <c r="I33" s="328"/>
      <c r="J33" s="328"/>
      <c r="K33" s="328"/>
      <c r="L33" s="328"/>
      <c r="M33" s="328"/>
      <c r="N33" s="328"/>
      <c r="O33" s="328"/>
      <c r="P33" s="328"/>
      <c r="Q33" s="328"/>
      <c r="R33" s="328"/>
      <c r="S33" s="328"/>
      <c r="T33" s="328"/>
      <c r="U33" s="328"/>
      <c r="V33" s="328"/>
      <c r="W33" s="328"/>
      <c r="X33" s="328"/>
      <c r="Y33" s="328"/>
      <c r="Z33" s="328"/>
      <c r="AA33" s="328"/>
      <c r="AB33" s="328"/>
      <c r="AC33" s="328"/>
      <c r="AD33" s="328"/>
      <c r="AE33" s="328"/>
      <c r="AF33" s="328"/>
      <c r="AG33" s="328"/>
      <c r="AH33" s="328"/>
      <c r="AI33" s="328"/>
      <c r="AJ33" s="328"/>
      <c r="AK33" s="328"/>
      <c r="AL33" s="328"/>
      <c r="AM33" s="328"/>
      <c r="AN33" s="328"/>
      <c r="AO33" s="329"/>
    </row>
    <row r="34" spans="1:41" s="232" customFormat="1" x14ac:dyDescent="0.2">
      <c r="A34" s="211">
        <v>14</v>
      </c>
      <c r="B34" s="212" t="s">
        <v>56</v>
      </c>
      <c r="C34" s="233" t="s">
        <v>47</v>
      </c>
      <c r="D34" s="234"/>
      <c r="E34" s="55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214"/>
      <c r="U34" s="235"/>
      <c r="V34" s="55"/>
      <c r="W34" s="55"/>
      <c r="X34" s="55"/>
      <c r="Y34" s="55"/>
      <c r="Z34" s="55"/>
      <c r="AA34" s="55"/>
      <c r="AB34" s="55"/>
      <c r="AC34" s="55"/>
      <c r="AD34" s="56"/>
      <c r="AE34" s="56"/>
      <c r="AF34" s="56"/>
      <c r="AG34" s="56"/>
      <c r="AH34" s="56">
        <v>80</v>
      </c>
      <c r="AI34" s="56"/>
      <c r="AJ34" s="56"/>
      <c r="AK34" s="56">
        <f>SUM(V34:AI34)</f>
        <v>80</v>
      </c>
      <c r="AL34" s="58" t="s">
        <v>60</v>
      </c>
      <c r="AM34" s="236">
        <v>3</v>
      </c>
      <c r="AN34" s="209">
        <f t="shared" ref="AN34:AN39" si="1">SUM(S34,AK34)</f>
        <v>80</v>
      </c>
      <c r="AO34" s="210">
        <f>AM34</f>
        <v>3</v>
      </c>
    </row>
    <row r="35" spans="1:41" x14ac:dyDescent="0.2">
      <c r="A35" s="211">
        <v>15</v>
      </c>
      <c r="B35" s="212" t="s">
        <v>56</v>
      </c>
      <c r="C35" s="233" t="s">
        <v>72</v>
      </c>
      <c r="D35" s="213"/>
      <c r="E35" s="55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7"/>
      <c r="R35" s="56"/>
      <c r="S35" s="56"/>
      <c r="T35" s="214"/>
      <c r="U35" s="215"/>
      <c r="V35" s="237"/>
      <c r="W35" s="55"/>
      <c r="X35" s="55"/>
      <c r="Y35" s="55"/>
      <c r="Z35" s="55"/>
      <c r="AA35" s="55"/>
      <c r="AB35" s="55"/>
      <c r="AC35" s="55"/>
      <c r="AD35" s="56"/>
      <c r="AE35" s="56"/>
      <c r="AF35" s="56"/>
      <c r="AG35" s="56"/>
      <c r="AH35" s="56">
        <v>40</v>
      </c>
      <c r="AI35" s="57"/>
      <c r="AJ35" s="56"/>
      <c r="AK35" s="56">
        <f>SUM(V35:AI35)</f>
        <v>40</v>
      </c>
      <c r="AL35" s="58" t="s">
        <v>60</v>
      </c>
      <c r="AM35" s="216">
        <v>1.5</v>
      </c>
      <c r="AN35" s="209">
        <f t="shared" si="1"/>
        <v>40</v>
      </c>
      <c r="AO35" s="210">
        <f>AM35</f>
        <v>1.5</v>
      </c>
    </row>
    <row r="36" spans="1:41" x14ac:dyDescent="0.2">
      <c r="A36" s="211">
        <v>16</v>
      </c>
      <c r="B36" s="212" t="s">
        <v>56</v>
      </c>
      <c r="C36" s="233" t="s">
        <v>73</v>
      </c>
      <c r="D36" s="213"/>
      <c r="E36" s="55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214"/>
      <c r="U36" s="215"/>
      <c r="V36" s="55"/>
      <c r="W36" s="55"/>
      <c r="X36" s="55"/>
      <c r="Y36" s="55"/>
      <c r="Z36" s="55"/>
      <c r="AA36" s="55"/>
      <c r="AB36" s="55"/>
      <c r="AC36" s="55"/>
      <c r="AD36" s="56"/>
      <c r="AE36" s="56"/>
      <c r="AF36" s="56"/>
      <c r="AG36" s="56"/>
      <c r="AH36" s="56">
        <v>80</v>
      </c>
      <c r="AI36" s="56"/>
      <c r="AJ36" s="56"/>
      <c r="AK36" s="56">
        <v>80</v>
      </c>
      <c r="AL36" s="65" t="s">
        <v>60</v>
      </c>
      <c r="AM36" s="216">
        <v>3</v>
      </c>
      <c r="AN36" s="209">
        <f t="shared" si="1"/>
        <v>80</v>
      </c>
      <c r="AO36" s="210">
        <f>SUM(U36,AM36)</f>
        <v>3</v>
      </c>
    </row>
    <row r="37" spans="1:41" x14ac:dyDescent="0.2">
      <c r="A37" s="211">
        <v>17</v>
      </c>
      <c r="B37" s="212" t="s">
        <v>56</v>
      </c>
      <c r="C37" s="233" t="s">
        <v>74</v>
      </c>
      <c r="D37" s="234"/>
      <c r="E37" s="55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7"/>
      <c r="R37" s="56"/>
      <c r="S37" s="56"/>
      <c r="T37" s="214"/>
      <c r="U37" s="215"/>
      <c r="V37" s="55"/>
      <c r="W37" s="55"/>
      <c r="X37" s="55"/>
      <c r="Y37" s="55"/>
      <c r="Z37" s="55"/>
      <c r="AA37" s="55"/>
      <c r="AB37" s="55"/>
      <c r="AC37" s="55"/>
      <c r="AD37" s="56"/>
      <c r="AE37" s="56"/>
      <c r="AF37" s="56"/>
      <c r="AG37" s="56"/>
      <c r="AH37" s="56">
        <v>40</v>
      </c>
      <c r="AI37" s="56"/>
      <c r="AJ37" s="56"/>
      <c r="AK37" s="56">
        <f>SUM(V37:AI37)</f>
        <v>40</v>
      </c>
      <c r="AL37" s="58" t="s">
        <v>60</v>
      </c>
      <c r="AM37" s="216">
        <v>2</v>
      </c>
      <c r="AN37" s="209">
        <f t="shared" si="1"/>
        <v>40</v>
      </c>
      <c r="AO37" s="210">
        <f>SUM(U37,AM37)</f>
        <v>2</v>
      </c>
    </row>
    <row r="38" spans="1:41" x14ac:dyDescent="0.2">
      <c r="A38" s="211">
        <v>18</v>
      </c>
      <c r="B38" s="212" t="s">
        <v>56</v>
      </c>
      <c r="C38" s="233" t="s">
        <v>75</v>
      </c>
      <c r="D38" s="234"/>
      <c r="E38" s="55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7"/>
      <c r="R38" s="56"/>
      <c r="S38" s="56"/>
      <c r="T38" s="214"/>
      <c r="U38" s="215"/>
      <c r="V38" s="55"/>
      <c r="W38" s="55"/>
      <c r="X38" s="55"/>
      <c r="Y38" s="55"/>
      <c r="Z38" s="55"/>
      <c r="AA38" s="55"/>
      <c r="AB38" s="55"/>
      <c r="AC38" s="55"/>
      <c r="AD38" s="56"/>
      <c r="AE38" s="56"/>
      <c r="AF38" s="56"/>
      <c r="AG38" s="56"/>
      <c r="AH38" s="56">
        <v>40</v>
      </c>
      <c r="AI38" s="56"/>
      <c r="AJ38" s="56"/>
      <c r="AK38" s="56">
        <f>SUM(V38:AI38)</f>
        <v>40</v>
      </c>
      <c r="AL38" s="58" t="s">
        <v>60</v>
      </c>
      <c r="AM38" s="216">
        <v>2</v>
      </c>
      <c r="AN38" s="209">
        <f t="shared" si="1"/>
        <v>40</v>
      </c>
      <c r="AO38" s="210">
        <f>SUM(U38,AM38)</f>
        <v>2</v>
      </c>
    </row>
    <row r="39" spans="1:41" ht="13.5" thickBot="1" x14ac:dyDescent="0.25">
      <c r="A39" s="217">
        <v>19</v>
      </c>
      <c r="B39" s="218" t="s">
        <v>56</v>
      </c>
      <c r="C39" s="315" t="s">
        <v>76</v>
      </c>
      <c r="D39" s="238"/>
      <c r="E39" s="88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0"/>
      <c r="R39" s="71"/>
      <c r="S39" s="71"/>
      <c r="T39" s="239"/>
      <c r="U39" s="316"/>
      <c r="V39" s="88"/>
      <c r="W39" s="88"/>
      <c r="X39" s="88"/>
      <c r="Y39" s="88"/>
      <c r="Z39" s="88"/>
      <c r="AA39" s="88"/>
      <c r="AB39" s="88"/>
      <c r="AC39" s="88"/>
      <c r="AD39" s="71"/>
      <c r="AE39" s="71"/>
      <c r="AF39" s="71"/>
      <c r="AG39" s="71"/>
      <c r="AH39" s="71">
        <v>40</v>
      </c>
      <c r="AI39" s="71"/>
      <c r="AJ39" s="71"/>
      <c r="AK39" s="71">
        <f>SUM(V39:AI39)</f>
        <v>40</v>
      </c>
      <c r="AL39" s="197" t="s">
        <v>60</v>
      </c>
      <c r="AM39" s="222">
        <v>2</v>
      </c>
      <c r="AN39" s="317">
        <f t="shared" si="1"/>
        <v>40</v>
      </c>
      <c r="AO39" s="231">
        <f>SUM(U39,AM39)</f>
        <v>2</v>
      </c>
    </row>
    <row r="40" spans="1:41" ht="13.5" thickBot="1" x14ac:dyDescent="0.25">
      <c r="A40" s="324"/>
      <c r="B40" s="325"/>
      <c r="C40" s="325"/>
      <c r="D40" s="325"/>
      <c r="E40" s="325"/>
      <c r="F40" s="325"/>
      <c r="G40" s="325"/>
      <c r="H40" s="325"/>
      <c r="I40" s="325"/>
      <c r="J40" s="325"/>
      <c r="K40" s="325"/>
      <c r="L40" s="325"/>
      <c r="M40" s="325"/>
      <c r="N40" s="325"/>
      <c r="O40" s="325"/>
      <c r="P40" s="325"/>
      <c r="Q40" s="325"/>
      <c r="R40" s="325"/>
      <c r="S40" s="325"/>
      <c r="T40" s="325"/>
      <c r="U40" s="325"/>
      <c r="V40" s="325"/>
      <c r="W40" s="325"/>
      <c r="X40" s="325"/>
      <c r="Y40" s="325"/>
      <c r="Z40" s="325"/>
      <c r="AA40" s="325"/>
      <c r="AB40" s="325"/>
      <c r="AC40" s="325"/>
      <c r="AD40" s="325"/>
      <c r="AE40" s="325"/>
      <c r="AF40" s="325"/>
      <c r="AG40" s="325"/>
      <c r="AH40" s="325"/>
      <c r="AI40" s="325"/>
      <c r="AJ40" s="325"/>
      <c r="AK40" s="325"/>
      <c r="AL40" s="325"/>
      <c r="AM40" s="325"/>
      <c r="AN40" s="325"/>
      <c r="AO40" s="326"/>
    </row>
    <row r="41" spans="1:41" ht="13.5" thickBot="1" x14ac:dyDescent="0.25">
      <c r="A41" s="318">
        <v>20</v>
      </c>
      <c r="B41" s="319" t="s">
        <v>56</v>
      </c>
      <c r="C41" s="320" t="s">
        <v>71</v>
      </c>
      <c r="D41" s="193"/>
      <c r="E41" s="194"/>
      <c r="F41" s="194"/>
      <c r="G41" s="194"/>
      <c r="H41" s="194"/>
      <c r="I41" s="194"/>
      <c r="J41" s="194"/>
      <c r="K41" s="194"/>
      <c r="L41" s="194"/>
      <c r="M41" s="194"/>
      <c r="N41" s="194"/>
      <c r="O41" s="194">
        <v>30</v>
      </c>
      <c r="P41" s="194"/>
      <c r="Q41" s="194"/>
      <c r="R41" s="194">
        <v>30</v>
      </c>
      <c r="S41" s="194">
        <v>30</v>
      </c>
      <c r="T41" s="195" t="s">
        <v>60</v>
      </c>
      <c r="U41" s="321"/>
      <c r="V41" s="193"/>
      <c r="W41" s="194"/>
      <c r="X41" s="194"/>
      <c r="Y41" s="194"/>
      <c r="Z41" s="194"/>
      <c r="AA41" s="194"/>
      <c r="AB41" s="194"/>
      <c r="AC41" s="194"/>
      <c r="AD41" s="194"/>
      <c r="AE41" s="194"/>
      <c r="AF41" s="194"/>
      <c r="AG41" s="194">
        <v>30</v>
      </c>
      <c r="AH41" s="194"/>
      <c r="AI41" s="194"/>
      <c r="AJ41" s="194">
        <v>30</v>
      </c>
      <c r="AK41" s="194">
        <v>30</v>
      </c>
      <c r="AL41" s="322" t="s">
        <v>60</v>
      </c>
      <c r="AM41" s="323">
        <v>0</v>
      </c>
      <c r="AN41" s="209">
        <f>SUM(S41,AK41)</f>
        <v>60</v>
      </c>
      <c r="AO41" s="200">
        <v>0</v>
      </c>
    </row>
    <row r="42" spans="1:41" s="240" customFormat="1" ht="15.75" customHeight="1" thickBot="1" x14ac:dyDescent="0.25">
      <c r="A42" s="314" t="s">
        <v>48</v>
      </c>
      <c r="B42" s="314"/>
      <c r="C42" s="314"/>
      <c r="D42" s="245">
        <f>SUM(D18:D30)</f>
        <v>176</v>
      </c>
      <c r="E42" s="245">
        <f t="shared" ref="D42:N42" si="2">SUM(E17:E30)</f>
        <v>0</v>
      </c>
      <c r="F42" s="245">
        <f>SUM(F18:F30)</f>
        <v>15</v>
      </c>
      <c r="G42" s="245">
        <f t="shared" si="2"/>
        <v>0</v>
      </c>
      <c r="H42" s="245">
        <f>SUM(H18:H30)</f>
        <v>104</v>
      </c>
      <c r="I42" s="245">
        <f t="shared" si="2"/>
        <v>0</v>
      </c>
      <c r="J42" s="245">
        <f t="shared" si="2"/>
        <v>0</v>
      </c>
      <c r="K42" s="245">
        <f>SUM(K18:K30)</f>
        <v>260</v>
      </c>
      <c r="L42" s="245">
        <f t="shared" si="2"/>
        <v>0</v>
      </c>
      <c r="M42" s="245">
        <f t="shared" si="2"/>
        <v>0</v>
      </c>
      <c r="N42" s="245">
        <f t="shared" si="2"/>
        <v>0</v>
      </c>
      <c r="O42" s="330">
        <f>SUM(O41)</f>
        <v>30</v>
      </c>
      <c r="P42" s="245">
        <f>SUM(P17:P30)</f>
        <v>0</v>
      </c>
      <c r="Q42" s="245">
        <f>SUM(Q17:Q30)</f>
        <v>130</v>
      </c>
      <c r="R42" s="330">
        <f>SUM(R18:R41)</f>
        <v>585</v>
      </c>
      <c r="S42" s="245">
        <f>SUM(S18:S41)</f>
        <v>715</v>
      </c>
      <c r="T42" s="245"/>
      <c r="U42" s="196">
        <f>SUM(U18:U41)</f>
        <v>25</v>
      </c>
      <c r="V42" s="330">
        <f>SUM(V18:V41)</f>
        <v>144</v>
      </c>
      <c r="W42" s="245"/>
      <c r="X42" s="330">
        <f>SUM(X18:X41)</f>
        <v>15</v>
      </c>
      <c r="Y42" s="245">
        <f t="shared" ref="Y42:AF42" si="3">SUM(Y17:Y30)</f>
        <v>0</v>
      </c>
      <c r="Z42" s="245">
        <f>SUM(Z18:Z32)</f>
        <v>56</v>
      </c>
      <c r="AA42" s="245">
        <f t="shared" si="3"/>
        <v>0</v>
      </c>
      <c r="AB42" s="245">
        <f t="shared" si="3"/>
        <v>0</v>
      </c>
      <c r="AC42" s="245">
        <f>SUM(AC18:AC32)</f>
        <v>320</v>
      </c>
      <c r="AD42" s="245">
        <f t="shared" si="3"/>
        <v>0</v>
      </c>
      <c r="AE42" s="245">
        <f t="shared" si="3"/>
        <v>0</v>
      </c>
      <c r="AF42" s="245">
        <f t="shared" si="3"/>
        <v>0</v>
      </c>
      <c r="AG42" s="330">
        <f>SUM(AG41)</f>
        <v>30</v>
      </c>
      <c r="AH42" s="330">
        <f>SUM(AH34:AH39)</f>
        <v>320</v>
      </c>
      <c r="AI42" s="330">
        <f>SUM(AI20:AI41)</f>
        <v>80</v>
      </c>
      <c r="AJ42" s="330">
        <f>SUM(AJ18:AJ41)</f>
        <v>590</v>
      </c>
      <c r="AK42" s="330">
        <f>SUM(AK18:AK41)</f>
        <v>965</v>
      </c>
      <c r="AL42" s="245"/>
      <c r="AM42" s="331">
        <f>AM21+SUM(AM24:AM32)+SUM(AM34:AM39)</f>
        <v>35</v>
      </c>
      <c r="AN42" s="331">
        <f>AN18+SUM(AN20:AN22)+SUM(AN24:AN32)+SUM(AN34:AN41)</f>
        <v>1680</v>
      </c>
      <c r="AO42" s="196">
        <f>AO18+AO20+AO21+AO22+AO24+AO25+AO26+AO27+AO28+AO29+AO30+AO31+AO32+AO34+AO35+AO36+AO37+AO38+AO39</f>
        <v>60</v>
      </c>
    </row>
    <row r="43" spans="1:41" x14ac:dyDescent="0.2">
      <c r="C43" s="241" t="s">
        <v>96</v>
      </c>
      <c r="AN43" s="175"/>
    </row>
    <row r="44" spans="1:41" x14ac:dyDescent="0.2">
      <c r="C44" s="241" t="s">
        <v>49</v>
      </c>
    </row>
    <row r="48" spans="1:41" x14ac:dyDescent="0.2">
      <c r="C48" s="242"/>
      <c r="O48" s="174" t="s">
        <v>124</v>
      </c>
      <c r="AF48" s="273" t="s">
        <v>111</v>
      </c>
      <c r="AG48" s="273"/>
      <c r="AH48" s="273"/>
      <c r="AI48" s="273"/>
      <c r="AJ48" s="273"/>
      <c r="AK48" s="273"/>
      <c r="AL48" s="273"/>
    </row>
    <row r="49" spans="3:38" x14ac:dyDescent="0.2">
      <c r="C49" s="243" t="s">
        <v>51</v>
      </c>
      <c r="M49" s="173"/>
      <c r="O49" s="268" t="s">
        <v>52</v>
      </c>
      <c r="P49" s="268"/>
      <c r="Q49" s="268"/>
      <c r="R49" s="268"/>
      <c r="S49" s="268"/>
      <c r="T49" s="268"/>
      <c r="U49" s="268"/>
      <c r="AF49" s="268" t="s">
        <v>53</v>
      </c>
      <c r="AG49" s="268"/>
      <c r="AH49" s="268"/>
      <c r="AI49" s="268"/>
      <c r="AJ49" s="268"/>
      <c r="AK49" s="268"/>
      <c r="AL49" s="268"/>
    </row>
    <row r="51" spans="3:38" x14ac:dyDescent="0.2">
      <c r="J51" s="174" t="s">
        <v>77</v>
      </c>
    </row>
    <row r="1048576" spans="19:19" x14ac:dyDescent="0.2">
      <c r="S1048576" s="174">
        <f>SUM(S1:S1048575)</f>
        <v>1430</v>
      </c>
    </row>
  </sheetData>
  <mergeCells count="23">
    <mergeCell ref="AK2:AO2"/>
    <mergeCell ref="AK4:AO4"/>
    <mergeCell ref="A7:AO7"/>
    <mergeCell ref="A15:A16"/>
    <mergeCell ref="B15:B16"/>
    <mergeCell ref="C15:C16"/>
    <mergeCell ref="D15:U15"/>
    <mergeCell ref="V15:AM15"/>
    <mergeCell ref="AN15:AN16"/>
    <mergeCell ref="AO15:AO16"/>
    <mergeCell ref="O8:U8"/>
    <mergeCell ref="O49:U49"/>
    <mergeCell ref="AF49:AL49"/>
    <mergeCell ref="A17:C17"/>
    <mergeCell ref="D17:AO17"/>
    <mergeCell ref="A19:C19"/>
    <mergeCell ref="D19:AO19"/>
    <mergeCell ref="A23:C23"/>
    <mergeCell ref="D23:AO23"/>
    <mergeCell ref="A42:C42"/>
    <mergeCell ref="AF48:AL48"/>
    <mergeCell ref="A40:AO40"/>
    <mergeCell ref="A33:AO33"/>
  </mergeCells>
  <pageMargins left="1.0416666666666667E-3" right="0.7" top="0.75" bottom="0.75" header="0.3" footer="0.511811023622047"/>
  <pageSetup paperSize="9" scale="4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46"/>
  <sheetViews>
    <sheetView showZeros="0" zoomScale="70" zoomScaleNormal="70" workbookViewId="0">
      <selection activeCell="AO42" sqref="AO42"/>
    </sheetView>
  </sheetViews>
  <sheetFormatPr defaultColWidth="9.42578125" defaultRowHeight="12.75" x14ac:dyDescent="0.2"/>
  <cols>
    <col min="1" max="1" width="4" style="2" customWidth="1"/>
    <col min="2" max="2" width="14.140625" style="2" customWidth="1"/>
    <col min="3" max="3" width="56.7109375" style="2" customWidth="1"/>
    <col min="4" max="19" width="6.7109375" style="2" customWidth="1"/>
    <col min="20" max="20" width="4.42578125" style="2" bestFit="1" customWidth="1"/>
    <col min="21" max="21" width="5" style="2" bestFit="1" customWidth="1"/>
    <col min="22" max="37" width="6.7109375" style="2" customWidth="1"/>
    <col min="38" max="38" width="4.42578125" style="2" bestFit="1" customWidth="1"/>
    <col min="39" max="39" width="5" style="2" bestFit="1" customWidth="1"/>
    <col min="40" max="40" width="7.140625" style="2" bestFit="1" customWidth="1"/>
    <col min="41" max="41" width="5" style="2" bestFit="1" customWidth="1"/>
  </cols>
  <sheetData>
    <row r="1" spans="1:41" x14ac:dyDescent="0.2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5"/>
      <c r="AK1" s="175"/>
      <c r="AL1" s="175"/>
      <c r="AM1" s="176"/>
      <c r="AN1" s="175"/>
      <c r="AO1" s="175"/>
    </row>
    <row r="2" spans="1:41" x14ac:dyDescent="0.2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274"/>
      <c r="AK2" s="274"/>
      <c r="AL2" s="274"/>
      <c r="AM2" s="274"/>
      <c r="AN2" s="274"/>
      <c r="AO2" s="175"/>
    </row>
    <row r="3" spans="1:41" x14ac:dyDescent="0.2">
      <c r="A3" s="174"/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5"/>
      <c r="AK3" s="175"/>
      <c r="AL3" s="175"/>
      <c r="AM3" s="176"/>
      <c r="AN3" s="175"/>
      <c r="AO3" s="175"/>
    </row>
    <row r="4" spans="1:41" x14ac:dyDescent="0.2">
      <c r="A4" s="174"/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274"/>
      <c r="AK4" s="274"/>
      <c r="AL4" s="274"/>
      <c r="AM4" s="274"/>
      <c r="AN4" s="274"/>
      <c r="AO4" s="175"/>
    </row>
    <row r="5" spans="1:41" s="4" customFormat="1" ht="20.100000000000001" customHeight="1" x14ac:dyDescent="0.2">
      <c r="A5" s="275" t="s">
        <v>98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/>
      <c r="AF5" s="275"/>
      <c r="AG5" s="275"/>
      <c r="AH5" s="275"/>
      <c r="AI5" s="275"/>
      <c r="AJ5" s="275"/>
      <c r="AK5" s="275"/>
      <c r="AL5" s="275"/>
      <c r="AM5" s="275"/>
      <c r="AN5" s="275"/>
      <c r="AO5" s="275"/>
    </row>
    <row r="6" spans="1:41" s="4" customFormat="1" ht="20.100000000000001" customHeight="1" x14ac:dyDescent="0.2">
      <c r="A6" s="179"/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282" t="s">
        <v>117</v>
      </c>
      <c r="O6" s="282"/>
      <c r="P6" s="282"/>
      <c r="Q6" s="282"/>
      <c r="R6" s="282"/>
      <c r="S6" s="282"/>
      <c r="T6" s="282"/>
      <c r="U6" s="179"/>
      <c r="V6" s="179"/>
      <c r="W6" s="179"/>
      <c r="X6" s="179"/>
      <c r="Y6" s="179"/>
      <c r="Z6" s="179"/>
      <c r="AA6" s="179"/>
      <c r="AB6" s="179"/>
      <c r="AC6" s="179"/>
      <c r="AD6" s="179"/>
      <c r="AE6" s="179"/>
      <c r="AF6" s="179"/>
      <c r="AG6" s="179"/>
      <c r="AH6" s="179"/>
      <c r="AI6" s="179"/>
      <c r="AJ6" s="179"/>
      <c r="AK6" s="179"/>
      <c r="AL6" s="179"/>
      <c r="AM6" s="179"/>
      <c r="AN6" s="179"/>
      <c r="AO6" s="179"/>
    </row>
    <row r="7" spans="1:41" x14ac:dyDescent="0.2">
      <c r="A7" s="174"/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240" t="s">
        <v>120</v>
      </c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  <c r="AA7" s="174"/>
      <c r="AB7" s="174"/>
      <c r="AC7" s="174"/>
      <c r="AD7" s="174"/>
      <c r="AE7" s="174"/>
      <c r="AF7" s="174"/>
      <c r="AG7" s="174"/>
      <c r="AH7" s="174"/>
      <c r="AI7" s="174"/>
      <c r="AJ7" s="174"/>
      <c r="AK7" s="174"/>
      <c r="AL7" s="174"/>
      <c r="AM7" s="174"/>
      <c r="AN7" s="174"/>
      <c r="AO7" s="174"/>
    </row>
    <row r="8" spans="1:41" s="5" customFormat="1" ht="15" customHeight="1" x14ac:dyDescent="0.2">
      <c r="A8" s="180"/>
      <c r="B8" s="180"/>
      <c r="C8" s="180" t="s">
        <v>95</v>
      </c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75" t="s">
        <v>121</v>
      </c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</row>
    <row r="9" spans="1:41" s="5" customFormat="1" ht="15" customHeight="1" x14ac:dyDescent="0.25">
      <c r="A9" s="180"/>
      <c r="B9" s="180"/>
      <c r="C9" s="180" t="s">
        <v>55</v>
      </c>
      <c r="D9" s="180"/>
      <c r="E9" s="180"/>
      <c r="F9" s="180"/>
      <c r="G9" s="180"/>
      <c r="H9" s="180"/>
      <c r="I9" s="180"/>
      <c r="J9" s="180"/>
      <c r="K9" s="180"/>
      <c r="L9" s="180"/>
      <c r="M9" s="180"/>
      <c r="N9" s="175" t="s">
        <v>123</v>
      </c>
      <c r="O9" s="180"/>
      <c r="P9" s="180"/>
      <c r="Q9" s="180"/>
      <c r="R9" s="180"/>
      <c r="S9" s="180"/>
      <c r="T9" s="180"/>
      <c r="U9" s="180"/>
      <c r="V9" s="180"/>
      <c r="W9" s="180"/>
      <c r="X9" s="180"/>
      <c r="Y9" s="180"/>
      <c r="Z9" s="180"/>
      <c r="AA9" s="180"/>
      <c r="AB9" s="180"/>
      <c r="AC9" s="180"/>
      <c r="AD9" s="180"/>
      <c r="AE9" s="180"/>
      <c r="AF9" s="180"/>
      <c r="AG9" s="180"/>
      <c r="AH9" s="180"/>
      <c r="AI9" s="180"/>
      <c r="AJ9" s="180"/>
      <c r="AK9" s="180"/>
      <c r="AL9" s="180"/>
      <c r="AM9" s="180"/>
      <c r="AN9" s="180"/>
      <c r="AO9" s="180"/>
    </row>
    <row r="10" spans="1:41" s="5" customFormat="1" ht="15" customHeight="1" x14ac:dyDescent="0.2">
      <c r="A10" s="180"/>
      <c r="B10" s="180"/>
      <c r="C10" s="180" t="s">
        <v>94</v>
      </c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  <c r="P10" s="180"/>
      <c r="Q10" s="180"/>
      <c r="R10" s="180"/>
      <c r="S10" s="180"/>
      <c r="T10" s="180"/>
      <c r="U10" s="180"/>
      <c r="V10" s="180"/>
      <c r="W10" s="180"/>
      <c r="X10" s="180"/>
      <c r="Y10" s="180"/>
      <c r="Z10" s="180"/>
      <c r="AA10" s="180"/>
      <c r="AB10" s="180"/>
      <c r="AC10" s="180"/>
      <c r="AD10" s="180"/>
      <c r="AE10" s="180"/>
      <c r="AF10" s="180"/>
      <c r="AG10" s="180"/>
      <c r="AH10" s="180"/>
      <c r="AI10" s="180"/>
      <c r="AJ10" s="180"/>
      <c r="AK10" s="180"/>
      <c r="AL10" s="180"/>
      <c r="AM10" s="180"/>
      <c r="AN10" s="180"/>
      <c r="AO10" s="180"/>
    </row>
    <row r="11" spans="1:41" s="5" customFormat="1" ht="15" customHeight="1" x14ac:dyDescent="0.2">
      <c r="A11" s="180"/>
      <c r="B11" s="180"/>
      <c r="C11" s="180" t="s">
        <v>92</v>
      </c>
      <c r="D11" s="180"/>
      <c r="E11" s="180"/>
      <c r="F11" s="180"/>
      <c r="G11" s="180"/>
      <c r="H11" s="180"/>
      <c r="I11" s="180"/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</row>
    <row r="12" spans="1:41" ht="15" customHeight="1" x14ac:dyDescent="0.25">
      <c r="A12" s="174"/>
      <c r="B12" s="174"/>
      <c r="C12" s="183" t="s">
        <v>97</v>
      </c>
      <c r="D12" s="175"/>
      <c r="E12" s="175"/>
      <c r="F12" s="175"/>
      <c r="G12" s="175"/>
      <c r="H12" s="175"/>
      <c r="I12" s="175"/>
      <c r="J12" s="175"/>
      <c r="K12" s="175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</row>
    <row r="13" spans="1:41" x14ac:dyDescent="0.2">
      <c r="A13" s="174"/>
      <c r="B13" s="174"/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</row>
    <row r="14" spans="1:41" ht="13.5" thickBot="1" x14ac:dyDescent="0.25">
      <c r="A14" s="174"/>
      <c r="B14" s="174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</row>
    <row r="15" spans="1:41" ht="13.5" customHeight="1" thickBot="1" x14ac:dyDescent="0.25">
      <c r="A15" s="305" t="s">
        <v>1</v>
      </c>
      <c r="B15" s="307" t="s">
        <v>2</v>
      </c>
      <c r="C15" s="309" t="s">
        <v>3</v>
      </c>
      <c r="D15" s="311" t="s">
        <v>4</v>
      </c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  <c r="V15" s="311" t="s">
        <v>5</v>
      </c>
      <c r="W15" s="311"/>
      <c r="X15" s="311"/>
      <c r="Y15" s="311"/>
      <c r="Z15" s="311"/>
      <c r="AA15" s="311"/>
      <c r="AB15" s="311"/>
      <c r="AC15" s="311"/>
      <c r="AD15" s="311"/>
      <c r="AE15" s="311"/>
      <c r="AF15" s="311"/>
      <c r="AG15" s="311"/>
      <c r="AH15" s="311"/>
      <c r="AI15" s="311"/>
      <c r="AJ15" s="311"/>
      <c r="AK15" s="311"/>
      <c r="AL15" s="311"/>
      <c r="AM15" s="311"/>
      <c r="AN15" s="312" t="s">
        <v>6</v>
      </c>
      <c r="AO15" s="313" t="s">
        <v>7</v>
      </c>
    </row>
    <row r="16" spans="1:41" ht="267.75" thickBot="1" x14ac:dyDescent="0.25">
      <c r="A16" s="306"/>
      <c r="B16" s="308"/>
      <c r="C16" s="310"/>
      <c r="D16" s="24" t="s">
        <v>8</v>
      </c>
      <c r="E16" s="25" t="s">
        <v>9</v>
      </c>
      <c r="F16" s="26" t="s">
        <v>10</v>
      </c>
      <c r="G16" s="26" t="s">
        <v>11</v>
      </c>
      <c r="H16" s="26" t="s">
        <v>12</v>
      </c>
      <c r="I16" s="26" t="s">
        <v>13</v>
      </c>
      <c r="J16" s="26" t="s">
        <v>14</v>
      </c>
      <c r="K16" s="26" t="s">
        <v>107</v>
      </c>
      <c r="L16" s="26" t="s">
        <v>108</v>
      </c>
      <c r="M16" s="26" t="s">
        <v>15</v>
      </c>
      <c r="N16" s="26" t="s">
        <v>16</v>
      </c>
      <c r="O16" s="26" t="s">
        <v>17</v>
      </c>
      <c r="P16" s="26" t="s">
        <v>18</v>
      </c>
      <c r="Q16" s="26" t="s">
        <v>19</v>
      </c>
      <c r="R16" s="26" t="s">
        <v>20</v>
      </c>
      <c r="S16" s="26" t="s">
        <v>21</v>
      </c>
      <c r="T16" s="26" t="s">
        <v>22</v>
      </c>
      <c r="U16" s="28" t="s">
        <v>86</v>
      </c>
      <c r="V16" s="25" t="s">
        <v>8</v>
      </c>
      <c r="W16" s="25" t="s">
        <v>9</v>
      </c>
      <c r="X16" s="25" t="s">
        <v>10</v>
      </c>
      <c r="Y16" s="25" t="s">
        <v>11</v>
      </c>
      <c r="Z16" s="25" t="s">
        <v>12</v>
      </c>
      <c r="AA16" s="25" t="s">
        <v>13</v>
      </c>
      <c r="AB16" s="25" t="s">
        <v>14</v>
      </c>
      <c r="AC16" s="26" t="s">
        <v>107</v>
      </c>
      <c r="AD16" s="26" t="s">
        <v>109</v>
      </c>
      <c r="AE16" s="26" t="s">
        <v>15</v>
      </c>
      <c r="AF16" s="26" t="s">
        <v>16</v>
      </c>
      <c r="AG16" s="26" t="s">
        <v>17</v>
      </c>
      <c r="AH16" s="26" t="s">
        <v>18</v>
      </c>
      <c r="AI16" s="26" t="s">
        <v>19</v>
      </c>
      <c r="AJ16" s="26" t="s">
        <v>20</v>
      </c>
      <c r="AK16" s="26" t="s">
        <v>21</v>
      </c>
      <c r="AL16" s="26" t="s">
        <v>22</v>
      </c>
      <c r="AM16" s="28" t="s">
        <v>86</v>
      </c>
      <c r="AN16" s="312"/>
      <c r="AO16" s="313"/>
    </row>
    <row r="17" spans="1:50" s="33" customFormat="1" ht="15.75" thickBot="1" x14ac:dyDescent="0.3">
      <c r="A17" s="289" t="s">
        <v>99</v>
      </c>
      <c r="B17" s="290"/>
      <c r="C17" s="291"/>
      <c r="D17" s="292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3"/>
      <c r="V17" s="293"/>
      <c r="W17" s="293"/>
      <c r="X17" s="293"/>
      <c r="Y17" s="293"/>
      <c r="Z17" s="293"/>
      <c r="AA17" s="293"/>
      <c r="AB17" s="293"/>
      <c r="AC17" s="293"/>
      <c r="AD17" s="293"/>
      <c r="AE17" s="293"/>
      <c r="AF17" s="293"/>
      <c r="AG17" s="293"/>
      <c r="AH17" s="293"/>
      <c r="AI17" s="293"/>
      <c r="AJ17" s="293"/>
      <c r="AK17" s="293"/>
      <c r="AL17" s="293"/>
      <c r="AM17" s="293"/>
      <c r="AN17" s="294"/>
      <c r="AO17" s="295"/>
      <c r="AP17" s="32"/>
      <c r="AQ17" s="32"/>
      <c r="AR17" s="32"/>
      <c r="AS17" s="32"/>
      <c r="AT17" s="32"/>
      <c r="AU17" s="32"/>
      <c r="AV17" s="32"/>
      <c r="AW17" s="32"/>
      <c r="AX17" s="32"/>
    </row>
    <row r="18" spans="1:50" ht="13.5" thickBot="1" x14ac:dyDescent="0.25">
      <c r="A18" s="16">
        <v>1</v>
      </c>
      <c r="B18" s="341" t="s">
        <v>24</v>
      </c>
      <c r="C18" s="17" t="s">
        <v>78</v>
      </c>
      <c r="D18" s="121">
        <v>10</v>
      </c>
      <c r="E18" s="121"/>
      <c r="F18" s="93">
        <v>5</v>
      </c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>
        <v>5</v>
      </c>
      <c r="R18" s="93">
        <f>SUM(D18:P18)</f>
        <v>15</v>
      </c>
      <c r="S18" s="93">
        <f>SUM(D18:Q18)</f>
        <v>20</v>
      </c>
      <c r="T18" s="141" t="s">
        <v>30</v>
      </c>
      <c r="U18" s="142">
        <v>1</v>
      </c>
      <c r="V18" s="121"/>
      <c r="W18" s="121"/>
      <c r="X18" s="121"/>
      <c r="Y18" s="121"/>
      <c r="Z18" s="121"/>
      <c r="AA18" s="121"/>
      <c r="AB18" s="121"/>
      <c r="AC18" s="121"/>
      <c r="AD18" s="93"/>
      <c r="AE18" s="93"/>
      <c r="AF18" s="93"/>
      <c r="AG18" s="93"/>
      <c r="AH18" s="93"/>
      <c r="AI18" s="93"/>
      <c r="AJ18" s="93"/>
      <c r="AK18" s="93"/>
      <c r="AL18" s="122"/>
      <c r="AM18" s="169"/>
      <c r="AN18" s="123">
        <f>SUM(S18,AK18)</f>
        <v>20</v>
      </c>
      <c r="AO18" s="123">
        <f>SUM(U18,AM18)</f>
        <v>1</v>
      </c>
      <c r="AP18" s="6"/>
      <c r="AQ18" s="6"/>
      <c r="AR18" s="6"/>
      <c r="AS18" s="6"/>
      <c r="AT18" s="6"/>
      <c r="AU18" s="6"/>
      <c r="AV18" s="6"/>
      <c r="AW18" s="6"/>
      <c r="AX18" s="6"/>
    </row>
    <row r="19" spans="1:50" s="34" customFormat="1" ht="15" thickBot="1" x14ac:dyDescent="0.25">
      <c r="A19" s="296" t="s">
        <v>100</v>
      </c>
      <c r="B19" s="297"/>
      <c r="C19" s="298"/>
      <c r="D19" s="299"/>
      <c r="E19" s="300"/>
      <c r="F19" s="300"/>
      <c r="G19" s="300"/>
      <c r="H19" s="300"/>
      <c r="I19" s="300"/>
      <c r="J19" s="300"/>
      <c r="K19" s="300"/>
      <c r="L19" s="300"/>
      <c r="M19" s="300"/>
      <c r="N19" s="300"/>
      <c r="O19" s="300"/>
      <c r="P19" s="300"/>
      <c r="Q19" s="300"/>
      <c r="R19" s="300"/>
      <c r="S19" s="300"/>
      <c r="T19" s="300"/>
      <c r="U19" s="300"/>
      <c r="V19" s="300"/>
      <c r="W19" s="300"/>
      <c r="X19" s="300"/>
      <c r="Y19" s="300"/>
      <c r="Z19" s="300"/>
      <c r="AA19" s="300"/>
      <c r="AB19" s="300"/>
      <c r="AC19" s="300"/>
      <c r="AD19" s="300"/>
      <c r="AE19" s="300"/>
      <c r="AF19" s="300"/>
      <c r="AG19" s="300"/>
      <c r="AH19" s="300"/>
      <c r="AI19" s="300"/>
      <c r="AJ19" s="300"/>
      <c r="AK19" s="300"/>
      <c r="AL19" s="300"/>
      <c r="AM19" s="300"/>
      <c r="AN19" s="301"/>
      <c r="AO19" s="302"/>
      <c r="AP19" s="32"/>
      <c r="AQ19" s="32"/>
      <c r="AR19" s="32"/>
      <c r="AS19" s="32"/>
      <c r="AT19" s="32"/>
      <c r="AU19" s="32"/>
      <c r="AV19" s="32"/>
      <c r="AW19" s="32"/>
      <c r="AX19" s="32"/>
    </row>
    <row r="20" spans="1:50" s="6" customFormat="1" x14ac:dyDescent="0.2">
      <c r="A20" s="37">
        <v>2</v>
      </c>
      <c r="B20" s="357" t="s">
        <v>24</v>
      </c>
      <c r="C20" s="38" t="s">
        <v>79</v>
      </c>
      <c r="D20" s="130">
        <v>10</v>
      </c>
      <c r="E20" s="48"/>
      <c r="F20" s="48">
        <v>5</v>
      </c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>
        <v>20</v>
      </c>
      <c r="R20" s="48">
        <f>SUM(D19:P20)</f>
        <v>15</v>
      </c>
      <c r="S20" s="48">
        <f>SUM(D20:Q20)</f>
        <v>35</v>
      </c>
      <c r="T20" s="143" t="s">
        <v>30</v>
      </c>
      <c r="U20" s="144">
        <v>1.5</v>
      </c>
      <c r="V20" s="130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143"/>
      <c r="AM20" s="145"/>
      <c r="AN20" s="131">
        <v>35</v>
      </c>
      <c r="AO20" s="131">
        <f>U20+AM20</f>
        <v>1.5</v>
      </c>
    </row>
    <row r="21" spans="1:50" s="6" customFormat="1" ht="13.5" thickBot="1" x14ac:dyDescent="0.25">
      <c r="A21" s="39">
        <v>3</v>
      </c>
      <c r="B21" s="341" t="s">
        <v>24</v>
      </c>
      <c r="C21" s="40" t="s">
        <v>105</v>
      </c>
      <c r="D21" s="138">
        <v>10</v>
      </c>
      <c r="E21" s="74"/>
      <c r="F21" s="74"/>
      <c r="G21" s="74">
        <v>20</v>
      </c>
      <c r="H21" s="74"/>
      <c r="I21" s="74"/>
      <c r="J21" s="74"/>
      <c r="K21" s="74"/>
      <c r="L21" s="74"/>
      <c r="M21" s="74"/>
      <c r="N21" s="74"/>
      <c r="O21" s="74"/>
      <c r="P21" s="74"/>
      <c r="Q21" s="74">
        <v>15</v>
      </c>
      <c r="R21" s="74">
        <f>SUM(D20:P21)</f>
        <v>45</v>
      </c>
      <c r="S21" s="74">
        <f>SUM(D21:Q21)</f>
        <v>45</v>
      </c>
      <c r="T21" s="146" t="s">
        <v>30</v>
      </c>
      <c r="U21" s="147">
        <v>2</v>
      </c>
      <c r="V21" s="138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146"/>
      <c r="AM21" s="148"/>
      <c r="AN21" s="157">
        <f>S21</f>
        <v>45</v>
      </c>
      <c r="AO21" s="157">
        <f>U21</f>
        <v>2</v>
      </c>
    </row>
    <row r="22" spans="1:50" s="36" customFormat="1" ht="13.5" thickBot="1" x14ac:dyDescent="0.25">
      <c r="A22" s="250" t="s">
        <v>39</v>
      </c>
      <c r="B22" s="303"/>
      <c r="C22" s="304"/>
      <c r="D22" s="265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7"/>
      <c r="AG22" s="287"/>
      <c r="AH22" s="287"/>
      <c r="AI22" s="287"/>
      <c r="AJ22" s="287"/>
      <c r="AK22" s="287"/>
      <c r="AL22" s="287"/>
      <c r="AM22" s="287"/>
      <c r="AN22" s="288"/>
      <c r="AO22" s="288"/>
      <c r="AP22" s="35"/>
      <c r="AQ22" s="35"/>
      <c r="AR22" s="35"/>
      <c r="AS22" s="35"/>
      <c r="AT22" s="35"/>
      <c r="AU22" s="35"/>
      <c r="AV22" s="35"/>
      <c r="AW22" s="35"/>
      <c r="AX22" s="35"/>
    </row>
    <row r="23" spans="1:50" x14ac:dyDescent="0.2">
      <c r="A23" s="14">
        <v>4</v>
      </c>
      <c r="B23" s="341" t="s">
        <v>24</v>
      </c>
      <c r="C23" s="8" t="s">
        <v>119</v>
      </c>
      <c r="D23" s="46">
        <v>25</v>
      </c>
      <c r="E23" s="46"/>
      <c r="F23" s="47"/>
      <c r="G23" s="47"/>
      <c r="H23" s="47"/>
      <c r="I23" s="47"/>
      <c r="J23" s="47"/>
      <c r="K23" s="47">
        <v>40</v>
      </c>
      <c r="L23" s="47"/>
      <c r="M23" s="47"/>
      <c r="N23" s="47"/>
      <c r="O23" s="47"/>
      <c r="P23" s="47"/>
      <c r="Q23" s="47">
        <v>15</v>
      </c>
      <c r="R23" s="47">
        <f>SUM(D23:O23)</f>
        <v>65</v>
      </c>
      <c r="S23" s="47">
        <v>80</v>
      </c>
      <c r="T23" s="149" t="s">
        <v>80</v>
      </c>
      <c r="U23" s="144">
        <v>3.5</v>
      </c>
      <c r="V23" s="46"/>
      <c r="W23" s="46"/>
      <c r="X23" s="46"/>
      <c r="Y23" s="46"/>
      <c r="Z23" s="46"/>
      <c r="AA23" s="46"/>
      <c r="AB23" s="46"/>
      <c r="AC23" s="46"/>
      <c r="AD23" s="47"/>
      <c r="AE23" s="47"/>
      <c r="AF23" s="47"/>
      <c r="AG23" s="47"/>
      <c r="AH23" s="47"/>
      <c r="AI23" s="47"/>
      <c r="AJ23" s="47"/>
      <c r="AK23" s="47"/>
      <c r="AL23" s="124"/>
      <c r="AM23" s="170"/>
      <c r="AN23" s="125">
        <v>80</v>
      </c>
      <c r="AO23" s="125">
        <f>U23+AM23</f>
        <v>3.5</v>
      </c>
    </row>
    <row r="24" spans="1:50" x14ac:dyDescent="0.2">
      <c r="A24" s="15">
        <v>5</v>
      </c>
      <c r="B24" s="358" t="s">
        <v>24</v>
      </c>
      <c r="C24" s="41" t="s">
        <v>103</v>
      </c>
      <c r="D24" s="85">
        <v>10</v>
      </c>
      <c r="E24" s="85"/>
      <c r="F24" s="60">
        <v>5</v>
      </c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>
        <v>5</v>
      </c>
      <c r="R24" s="47">
        <f t="shared" ref="R24:R25" si="0">SUM(D24:O24)</f>
        <v>15</v>
      </c>
      <c r="S24" s="60">
        <v>20</v>
      </c>
      <c r="T24" s="150" t="s">
        <v>30</v>
      </c>
      <c r="U24" s="151">
        <v>1</v>
      </c>
      <c r="V24" s="85"/>
      <c r="W24" s="85"/>
      <c r="X24" s="85"/>
      <c r="Y24" s="85"/>
      <c r="Z24" s="85"/>
      <c r="AA24" s="85"/>
      <c r="AB24" s="85"/>
      <c r="AC24" s="85"/>
      <c r="AD24" s="60"/>
      <c r="AE24" s="60"/>
      <c r="AF24" s="60"/>
      <c r="AG24" s="60"/>
      <c r="AH24" s="60"/>
      <c r="AI24" s="60"/>
      <c r="AJ24" s="60"/>
      <c r="AK24" s="60"/>
      <c r="AL24" s="127"/>
      <c r="AM24" s="171"/>
      <c r="AN24" s="133">
        <v>20</v>
      </c>
      <c r="AO24" s="133">
        <f>U24+AM24</f>
        <v>1</v>
      </c>
    </row>
    <row r="25" spans="1:50" ht="26.25" thickBot="1" x14ac:dyDescent="0.25">
      <c r="A25" s="15">
        <v>6</v>
      </c>
      <c r="B25" s="356" t="s">
        <v>114</v>
      </c>
      <c r="C25" s="42" t="s">
        <v>104</v>
      </c>
      <c r="D25" s="138">
        <v>5</v>
      </c>
      <c r="E25" s="90"/>
      <c r="F25" s="75">
        <v>10</v>
      </c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>
        <v>5</v>
      </c>
      <c r="R25" s="47">
        <f t="shared" si="0"/>
        <v>15</v>
      </c>
      <c r="S25" s="75">
        <f>SUM(D25:Q25)</f>
        <v>20</v>
      </c>
      <c r="T25" s="146" t="s">
        <v>30</v>
      </c>
      <c r="U25" s="128">
        <v>1</v>
      </c>
      <c r="V25" s="90"/>
      <c r="W25" s="90"/>
      <c r="X25" s="90"/>
      <c r="Y25" s="90"/>
      <c r="Z25" s="90"/>
      <c r="AA25" s="90"/>
      <c r="AB25" s="90"/>
      <c r="AC25" s="90"/>
      <c r="AD25" s="75"/>
      <c r="AE25" s="75"/>
      <c r="AF25" s="75"/>
      <c r="AG25" s="75"/>
      <c r="AH25" s="75"/>
      <c r="AI25" s="75"/>
      <c r="AJ25" s="75"/>
      <c r="AK25" s="75"/>
      <c r="AL25" s="140"/>
      <c r="AM25" s="172"/>
      <c r="AN25" s="128">
        <f>SUM(S25,AK25)</f>
        <v>20</v>
      </c>
      <c r="AO25" s="128">
        <f>SUM(U25,AM25)</f>
        <v>1</v>
      </c>
    </row>
    <row r="26" spans="1:50" s="32" customFormat="1" ht="15" thickBot="1" x14ac:dyDescent="0.25">
      <c r="A26" s="286" t="s">
        <v>43</v>
      </c>
      <c r="B26" s="286"/>
      <c r="C26" s="286"/>
      <c r="D26" s="265"/>
      <c r="E26" s="287"/>
      <c r="F26" s="287"/>
      <c r="G26" s="287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  <c r="AA26" s="287"/>
      <c r="AB26" s="287"/>
      <c r="AC26" s="287"/>
      <c r="AD26" s="287"/>
      <c r="AE26" s="287"/>
      <c r="AF26" s="287"/>
      <c r="AG26" s="287"/>
      <c r="AH26" s="287"/>
      <c r="AI26" s="287"/>
      <c r="AJ26" s="287"/>
      <c r="AK26" s="287"/>
      <c r="AL26" s="287"/>
      <c r="AM26" s="287"/>
      <c r="AN26" s="288"/>
      <c r="AO26" s="288"/>
    </row>
    <row r="27" spans="1:50" x14ac:dyDescent="0.2">
      <c r="A27" s="18">
        <v>7</v>
      </c>
      <c r="B27" s="152" t="s">
        <v>24</v>
      </c>
      <c r="C27" s="8" t="s">
        <v>44</v>
      </c>
      <c r="D27" s="46"/>
      <c r="E27" s="46"/>
      <c r="F27" s="47"/>
      <c r="G27" s="47"/>
      <c r="H27" s="47">
        <v>30</v>
      </c>
      <c r="I27" s="47"/>
      <c r="J27" s="47"/>
      <c r="K27" s="47">
        <v>120</v>
      </c>
      <c r="L27" s="47"/>
      <c r="M27" s="47"/>
      <c r="N27" s="47"/>
      <c r="O27" s="47"/>
      <c r="P27" s="47"/>
      <c r="Q27" s="47">
        <v>20</v>
      </c>
      <c r="R27" s="47">
        <f>SUM(D27:O27)</f>
        <v>150</v>
      </c>
      <c r="S27" s="47">
        <f>SUM(D27:Q27)</f>
        <v>170</v>
      </c>
      <c r="T27" s="149" t="s">
        <v>80</v>
      </c>
      <c r="U27" s="125">
        <v>6</v>
      </c>
      <c r="V27" s="46"/>
      <c r="W27" s="46"/>
      <c r="X27" s="46"/>
      <c r="Y27" s="46"/>
      <c r="Z27" s="46"/>
      <c r="AA27" s="46"/>
      <c r="AB27" s="46"/>
      <c r="AC27" s="46"/>
      <c r="AD27" s="47"/>
      <c r="AE27" s="47"/>
      <c r="AF27" s="47"/>
      <c r="AG27" s="47"/>
      <c r="AH27" s="47"/>
      <c r="AI27" s="47"/>
      <c r="AJ27" s="47"/>
      <c r="AK27" s="47"/>
      <c r="AL27" s="124"/>
      <c r="AM27" s="166"/>
      <c r="AN27" s="125">
        <f>S27</f>
        <v>170</v>
      </c>
      <c r="AO27" s="125">
        <f>U27</f>
        <v>6</v>
      </c>
    </row>
    <row r="28" spans="1:50" x14ac:dyDescent="0.2">
      <c r="A28" s="19">
        <v>8</v>
      </c>
      <c r="B28" s="358" t="s">
        <v>24</v>
      </c>
      <c r="C28" s="22" t="s">
        <v>63</v>
      </c>
      <c r="D28" s="135">
        <v>3</v>
      </c>
      <c r="E28" s="135"/>
      <c r="F28" s="136"/>
      <c r="G28" s="136"/>
      <c r="H28" s="136">
        <v>12</v>
      </c>
      <c r="I28" s="136"/>
      <c r="J28" s="136"/>
      <c r="K28" s="136">
        <v>120</v>
      </c>
      <c r="L28" s="136"/>
      <c r="M28" s="136"/>
      <c r="N28" s="136"/>
      <c r="O28" s="136"/>
      <c r="P28" s="136"/>
      <c r="Q28" s="136">
        <v>15</v>
      </c>
      <c r="R28" s="47">
        <f t="shared" ref="R28:R31" si="1">SUM(D28:O28)</f>
        <v>135</v>
      </c>
      <c r="S28" s="136">
        <f>SUM(D28:Q28)</f>
        <v>150</v>
      </c>
      <c r="T28" s="153" t="s">
        <v>80</v>
      </c>
      <c r="U28" s="154">
        <v>5</v>
      </c>
      <c r="V28" s="85"/>
      <c r="W28" s="85"/>
      <c r="X28" s="85"/>
      <c r="Y28" s="85"/>
      <c r="Z28" s="85"/>
      <c r="AA28" s="85"/>
      <c r="AB28" s="85"/>
      <c r="AC28" s="85"/>
      <c r="AD28" s="60"/>
      <c r="AE28" s="60"/>
      <c r="AF28" s="60"/>
      <c r="AG28" s="60"/>
      <c r="AH28" s="60"/>
      <c r="AI28" s="60"/>
      <c r="AJ28" s="60"/>
      <c r="AK28" s="60"/>
      <c r="AL28" s="127"/>
      <c r="AM28" s="165"/>
      <c r="AN28" s="133">
        <f>S28</f>
        <v>150</v>
      </c>
      <c r="AO28" s="133">
        <f>SUM(U28,AM28)</f>
        <v>5</v>
      </c>
    </row>
    <row r="29" spans="1:50" x14ac:dyDescent="0.2">
      <c r="A29" s="19">
        <v>9</v>
      </c>
      <c r="B29" s="358" t="s">
        <v>24</v>
      </c>
      <c r="C29" s="8" t="s">
        <v>81</v>
      </c>
      <c r="D29" s="85">
        <v>17</v>
      </c>
      <c r="E29" s="85"/>
      <c r="F29" s="60"/>
      <c r="G29" s="60"/>
      <c r="H29" s="60">
        <v>8</v>
      </c>
      <c r="I29" s="60"/>
      <c r="J29" s="60"/>
      <c r="K29" s="60">
        <v>40</v>
      </c>
      <c r="L29" s="60"/>
      <c r="M29" s="60"/>
      <c r="N29" s="60"/>
      <c r="O29" s="60"/>
      <c r="P29" s="60"/>
      <c r="Q29" s="60">
        <v>25</v>
      </c>
      <c r="R29" s="47">
        <f t="shared" si="1"/>
        <v>65</v>
      </c>
      <c r="S29" s="60">
        <f>SUM(D29:Q29)</f>
        <v>90</v>
      </c>
      <c r="T29" s="155" t="s">
        <v>80</v>
      </c>
      <c r="U29" s="151">
        <v>3.5</v>
      </c>
      <c r="V29" s="85"/>
      <c r="W29" s="85"/>
      <c r="X29" s="85"/>
      <c r="Y29" s="85"/>
      <c r="Z29" s="85"/>
      <c r="AA29" s="85"/>
      <c r="AB29" s="85"/>
      <c r="AC29" s="85"/>
      <c r="AD29" s="60"/>
      <c r="AE29" s="60"/>
      <c r="AF29" s="60"/>
      <c r="AG29" s="60"/>
      <c r="AH29" s="60"/>
      <c r="AI29" s="60"/>
      <c r="AJ29" s="60"/>
      <c r="AK29" s="60"/>
      <c r="AL29" s="127"/>
      <c r="AM29" s="165"/>
      <c r="AN29" s="133">
        <f>S29</f>
        <v>90</v>
      </c>
      <c r="AO29" s="133">
        <f>U29</f>
        <v>3.5</v>
      </c>
    </row>
    <row r="30" spans="1:50" x14ac:dyDescent="0.2">
      <c r="A30" s="19">
        <v>10</v>
      </c>
      <c r="B30" s="358" t="s">
        <v>24</v>
      </c>
      <c r="C30" s="8" t="s">
        <v>82</v>
      </c>
      <c r="D30" s="85">
        <v>15</v>
      </c>
      <c r="E30" s="85"/>
      <c r="F30" s="60"/>
      <c r="G30" s="60"/>
      <c r="H30" s="60">
        <v>20</v>
      </c>
      <c r="I30" s="60"/>
      <c r="J30" s="60"/>
      <c r="K30" s="60"/>
      <c r="L30" s="60"/>
      <c r="M30" s="60"/>
      <c r="N30" s="60"/>
      <c r="O30" s="60"/>
      <c r="P30" s="60"/>
      <c r="Q30" s="132">
        <v>10</v>
      </c>
      <c r="R30" s="47">
        <f t="shared" si="1"/>
        <v>35</v>
      </c>
      <c r="S30" s="60">
        <f>SUM(D30:Q30)</f>
        <v>45</v>
      </c>
      <c r="T30" s="150" t="s">
        <v>30</v>
      </c>
      <c r="U30" s="133">
        <v>2</v>
      </c>
      <c r="V30" s="85"/>
      <c r="W30" s="85"/>
      <c r="X30" s="85"/>
      <c r="Y30" s="85"/>
      <c r="Z30" s="85"/>
      <c r="AA30" s="85"/>
      <c r="AB30" s="85"/>
      <c r="AC30" s="85"/>
      <c r="AD30" s="60"/>
      <c r="AE30" s="60"/>
      <c r="AF30" s="60"/>
      <c r="AG30" s="60"/>
      <c r="AH30" s="60"/>
      <c r="AI30" s="60"/>
      <c r="AJ30" s="60"/>
      <c r="AK30" s="60"/>
      <c r="AL30" s="127"/>
      <c r="AM30" s="165"/>
      <c r="AN30" s="133">
        <f>SUM(S30,AK30)</f>
        <v>45</v>
      </c>
      <c r="AO30" s="133">
        <f>SUM(U30,AM30)</f>
        <v>2</v>
      </c>
    </row>
    <row r="31" spans="1:50" ht="13.5" thickBot="1" x14ac:dyDescent="0.25">
      <c r="A31" s="20">
        <v>11</v>
      </c>
      <c r="B31" s="359" t="s">
        <v>24</v>
      </c>
      <c r="C31" s="342" t="s">
        <v>70</v>
      </c>
      <c r="D31" s="90">
        <v>15</v>
      </c>
      <c r="E31" s="90"/>
      <c r="F31" s="75">
        <v>15</v>
      </c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4">
        <v>30</v>
      </c>
      <c r="R31" s="93">
        <f t="shared" si="1"/>
        <v>30</v>
      </c>
      <c r="S31" s="75">
        <f>SUM(D31:Q31)</f>
        <v>60</v>
      </c>
      <c r="T31" s="146" t="s">
        <v>30</v>
      </c>
      <c r="U31" s="139">
        <v>2</v>
      </c>
      <c r="V31" s="90"/>
      <c r="W31" s="90"/>
      <c r="X31" s="90"/>
      <c r="Y31" s="90"/>
      <c r="Z31" s="90"/>
      <c r="AA31" s="90"/>
      <c r="AB31" s="90"/>
      <c r="AC31" s="90"/>
      <c r="AD31" s="75"/>
      <c r="AE31" s="75"/>
      <c r="AF31" s="75"/>
      <c r="AG31" s="75"/>
      <c r="AH31" s="75"/>
      <c r="AI31" s="75"/>
      <c r="AJ31" s="75"/>
      <c r="AK31" s="75"/>
      <c r="AL31" s="140"/>
      <c r="AM31" s="167"/>
      <c r="AN31" s="128">
        <f>SUM(S31,AK31)</f>
        <v>60</v>
      </c>
      <c r="AO31" s="128">
        <f>SUM(U31,AM31)</f>
        <v>2</v>
      </c>
    </row>
    <row r="32" spans="1:50" ht="13.5" thickBot="1" x14ac:dyDescent="0.25">
      <c r="A32" s="343">
        <f>SUM(S33,AK33)</f>
        <v>0</v>
      </c>
      <c r="B32" s="344"/>
      <c r="C32" s="344"/>
      <c r="D32" s="344"/>
      <c r="E32" s="344"/>
      <c r="F32" s="344"/>
      <c r="G32" s="344"/>
      <c r="H32" s="344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  <c r="AA32" s="344"/>
      <c r="AB32" s="344"/>
      <c r="AC32" s="344"/>
      <c r="AD32" s="344"/>
      <c r="AE32" s="344"/>
      <c r="AF32" s="344"/>
      <c r="AG32" s="344"/>
      <c r="AH32" s="344"/>
      <c r="AI32" s="344"/>
      <c r="AJ32" s="344"/>
      <c r="AK32" s="344"/>
      <c r="AL32" s="344"/>
      <c r="AM32" s="344"/>
      <c r="AN32" s="344"/>
      <c r="AO32" s="345"/>
    </row>
    <row r="33" spans="1:41" s="34" customFormat="1" ht="15" thickBot="1" x14ac:dyDescent="0.25">
      <c r="A33" s="349">
        <v>12</v>
      </c>
      <c r="B33" s="360" t="s">
        <v>24</v>
      </c>
      <c r="C33" s="350" t="s">
        <v>106</v>
      </c>
      <c r="D33" s="351"/>
      <c r="E33" s="351"/>
      <c r="F33" s="352"/>
      <c r="G33" s="352"/>
      <c r="H33" s="352"/>
      <c r="I33" s="352"/>
      <c r="J33" s="352"/>
      <c r="K33" s="352"/>
      <c r="L33" s="352"/>
      <c r="M33" s="352"/>
      <c r="N33" s="352"/>
      <c r="O33" s="352"/>
      <c r="P33" s="352"/>
      <c r="Q33" s="352"/>
      <c r="R33" s="352"/>
      <c r="S33" s="352"/>
      <c r="T33" s="353"/>
      <c r="U33" s="123"/>
      <c r="V33" s="351"/>
      <c r="W33" s="351"/>
      <c r="X33" s="351"/>
      <c r="Y33" s="351"/>
      <c r="Z33" s="351"/>
      <c r="AA33" s="351"/>
      <c r="AB33" s="351"/>
      <c r="AC33" s="351"/>
      <c r="AD33" s="352"/>
      <c r="AE33" s="352"/>
      <c r="AF33" s="352"/>
      <c r="AG33" s="352"/>
      <c r="AH33" s="352"/>
      <c r="AI33" s="352"/>
      <c r="AJ33" s="352"/>
      <c r="AK33" s="352"/>
      <c r="AL33" s="354" t="s">
        <v>30</v>
      </c>
      <c r="AM33" s="355">
        <v>5</v>
      </c>
      <c r="AN33" s="246"/>
      <c r="AO33" s="123">
        <v>5</v>
      </c>
    </row>
    <row r="34" spans="1:41" ht="13.5" thickBot="1" x14ac:dyDescent="0.25">
      <c r="A34" s="346" t="s">
        <v>46</v>
      </c>
      <c r="B34" s="346"/>
      <c r="C34" s="346"/>
      <c r="D34" s="347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  <c r="V34" s="348"/>
      <c r="W34" s="348"/>
      <c r="X34" s="348"/>
      <c r="Y34" s="348"/>
      <c r="Z34" s="348"/>
      <c r="AA34" s="348"/>
      <c r="AB34" s="348"/>
      <c r="AC34" s="348"/>
      <c r="AD34" s="348"/>
      <c r="AE34" s="348"/>
      <c r="AF34" s="348"/>
      <c r="AG34" s="348"/>
      <c r="AH34" s="348"/>
      <c r="AI34" s="348"/>
      <c r="AJ34" s="348"/>
      <c r="AK34" s="348"/>
      <c r="AL34" s="348"/>
      <c r="AM34" s="348"/>
      <c r="AN34" s="348"/>
      <c r="AO34" s="348"/>
    </row>
    <row r="35" spans="1:41" ht="26.25" customHeight="1" x14ac:dyDescent="0.2">
      <c r="A35" s="18">
        <v>13</v>
      </c>
      <c r="B35" s="361" t="s">
        <v>24</v>
      </c>
      <c r="C35" s="42" t="s">
        <v>118</v>
      </c>
      <c r="D35" s="85"/>
      <c r="E35" s="85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155"/>
      <c r="U35" s="131"/>
      <c r="V35" s="85"/>
      <c r="W35" s="85"/>
      <c r="X35" s="85"/>
      <c r="Y35" s="85"/>
      <c r="Z35" s="85"/>
      <c r="AA35" s="85"/>
      <c r="AB35" s="85"/>
      <c r="AC35" s="85"/>
      <c r="AD35" s="60"/>
      <c r="AE35" s="60"/>
      <c r="AF35" s="60"/>
      <c r="AG35" s="60"/>
      <c r="AH35" s="60">
        <v>40</v>
      </c>
      <c r="AI35" s="60"/>
      <c r="AJ35" s="60">
        <f>SUM(V35:AH35)</f>
        <v>40</v>
      </c>
      <c r="AK35" s="60">
        <f t="shared" ref="AK35:AK39" si="2">SUM(V35:AI35)</f>
        <v>40</v>
      </c>
      <c r="AL35" s="140" t="s">
        <v>30</v>
      </c>
      <c r="AM35" s="166">
        <v>2</v>
      </c>
      <c r="AN35" s="125">
        <f t="shared" ref="AN35:AN40" si="3">SUM(S35,AK35)</f>
        <v>40</v>
      </c>
      <c r="AO35" s="125">
        <f>SUM(U35,AM35)</f>
        <v>2</v>
      </c>
    </row>
    <row r="36" spans="1:41" x14ac:dyDescent="0.2">
      <c r="A36" s="19">
        <v>14</v>
      </c>
      <c r="B36" s="358" t="s">
        <v>24</v>
      </c>
      <c r="C36" s="42" t="s">
        <v>47</v>
      </c>
      <c r="D36" s="85"/>
      <c r="E36" s="85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155"/>
      <c r="U36" s="133"/>
      <c r="V36" s="85"/>
      <c r="W36" s="85"/>
      <c r="X36" s="85"/>
      <c r="Y36" s="85"/>
      <c r="Z36" s="85"/>
      <c r="AA36" s="85"/>
      <c r="AB36" s="85"/>
      <c r="AC36" s="85"/>
      <c r="AD36" s="60"/>
      <c r="AE36" s="60"/>
      <c r="AF36" s="60"/>
      <c r="AG36" s="60"/>
      <c r="AH36" s="60">
        <v>240</v>
      </c>
      <c r="AI36" s="60"/>
      <c r="AJ36" s="60">
        <f t="shared" ref="AJ36:AJ39" si="4">SUM(V36:AH36)</f>
        <v>240</v>
      </c>
      <c r="AK36" s="60">
        <f t="shared" si="2"/>
        <v>240</v>
      </c>
      <c r="AL36" s="140" t="s">
        <v>30</v>
      </c>
      <c r="AM36" s="165">
        <v>8</v>
      </c>
      <c r="AN36" s="133">
        <f t="shared" si="3"/>
        <v>240</v>
      </c>
      <c r="AO36" s="133">
        <f>AM36</f>
        <v>8</v>
      </c>
    </row>
    <row r="37" spans="1:41" x14ac:dyDescent="0.2">
      <c r="A37" s="19">
        <v>15</v>
      </c>
      <c r="B37" s="358" t="s">
        <v>24</v>
      </c>
      <c r="C37" s="42" t="s">
        <v>72</v>
      </c>
      <c r="D37" s="85"/>
      <c r="E37" s="85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>
        <v>40</v>
      </c>
      <c r="Q37" s="60"/>
      <c r="R37" s="60"/>
      <c r="S37" s="60">
        <f>SUM(D37:Q37)</f>
        <v>40</v>
      </c>
      <c r="T37" s="150" t="s">
        <v>30</v>
      </c>
      <c r="U37" s="133">
        <v>1</v>
      </c>
      <c r="V37" s="85"/>
      <c r="W37" s="85"/>
      <c r="X37" s="85"/>
      <c r="Y37" s="85"/>
      <c r="Z37" s="85"/>
      <c r="AA37" s="85"/>
      <c r="AB37" s="85"/>
      <c r="AC37" s="85"/>
      <c r="AD37" s="60"/>
      <c r="AE37" s="60"/>
      <c r="AF37" s="60"/>
      <c r="AG37" s="60"/>
      <c r="AH37" s="60">
        <v>120</v>
      </c>
      <c r="AI37" s="60"/>
      <c r="AJ37" s="60">
        <f t="shared" si="4"/>
        <v>120</v>
      </c>
      <c r="AK37" s="60">
        <f t="shared" si="2"/>
        <v>120</v>
      </c>
      <c r="AL37" s="140" t="s">
        <v>30</v>
      </c>
      <c r="AM37" s="165">
        <v>4.5</v>
      </c>
      <c r="AN37" s="133">
        <f t="shared" si="3"/>
        <v>160</v>
      </c>
      <c r="AO37" s="133">
        <f>SUM(U37,AM37)</f>
        <v>5.5</v>
      </c>
    </row>
    <row r="38" spans="1:41" ht="18" customHeight="1" x14ac:dyDescent="0.2">
      <c r="A38" s="19">
        <v>16</v>
      </c>
      <c r="B38" s="358" t="s">
        <v>24</v>
      </c>
      <c r="C38" s="42" t="s">
        <v>83</v>
      </c>
      <c r="D38" s="134"/>
      <c r="E38" s="85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>
        <v>80</v>
      </c>
      <c r="Q38" s="132"/>
      <c r="R38" s="60"/>
      <c r="S38" s="60">
        <v>80</v>
      </c>
      <c r="T38" s="150" t="s">
        <v>30</v>
      </c>
      <c r="U38" s="151">
        <v>3</v>
      </c>
      <c r="V38" s="85"/>
      <c r="W38" s="85"/>
      <c r="X38" s="85"/>
      <c r="Y38" s="85"/>
      <c r="Z38" s="85"/>
      <c r="AA38" s="85"/>
      <c r="AB38" s="85"/>
      <c r="AC38" s="85"/>
      <c r="AD38" s="60"/>
      <c r="AE38" s="60"/>
      <c r="AF38" s="60"/>
      <c r="AG38" s="60"/>
      <c r="AH38" s="60">
        <v>120</v>
      </c>
      <c r="AI38" s="60"/>
      <c r="AJ38" s="60">
        <f t="shared" si="4"/>
        <v>120</v>
      </c>
      <c r="AK38" s="60">
        <f t="shared" si="2"/>
        <v>120</v>
      </c>
      <c r="AL38" s="140" t="s">
        <v>30</v>
      </c>
      <c r="AM38" s="165">
        <v>4</v>
      </c>
      <c r="AN38" s="133">
        <f t="shared" si="3"/>
        <v>200</v>
      </c>
      <c r="AO38" s="133">
        <f>SUM(U38,AM38)</f>
        <v>7</v>
      </c>
    </row>
    <row r="39" spans="1:41" ht="14.25" customHeight="1" x14ac:dyDescent="0.2">
      <c r="A39" s="19">
        <v>17</v>
      </c>
      <c r="B39" s="358" t="s">
        <v>24</v>
      </c>
      <c r="C39" s="42" t="s">
        <v>84</v>
      </c>
      <c r="D39" s="85"/>
      <c r="E39" s="85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155"/>
      <c r="U39" s="133"/>
      <c r="V39" s="85"/>
      <c r="W39" s="85"/>
      <c r="X39" s="85"/>
      <c r="Y39" s="85"/>
      <c r="Z39" s="85"/>
      <c r="AA39" s="85"/>
      <c r="AB39" s="85"/>
      <c r="AC39" s="85"/>
      <c r="AD39" s="60"/>
      <c r="AE39" s="60"/>
      <c r="AF39" s="60"/>
      <c r="AG39" s="60"/>
      <c r="AH39" s="60">
        <v>40</v>
      </c>
      <c r="AI39" s="60"/>
      <c r="AJ39" s="60">
        <f t="shared" si="4"/>
        <v>40</v>
      </c>
      <c r="AK39" s="60">
        <f t="shared" si="2"/>
        <v>40</v>
      </c>
      <c r="AL39" s="140" t="s">
        <v>30</v>
      </c>
      <c r="AM39" s="165">
        <v>2</v>
      </c>
      <c r="AN39" s="133">
        <f t="shared" si="3"/>
        <v>40</v>
      </c>
      <c r="AO39" s="133">
        <f>SUM(U39,AM39)</f>
        <v>2</v>
      </c>
    </row>
    <row r="40" spans="1:41" ht="13.5" thickBot="1" x14ac:dyDescent="0.25">
      <c r="A40" s="20">
        <v>18</v>
      </c>
      <c r="B40" s="359" t="s">
        <v>24</v>
      </c>
      <c r="C40" s="164" t="s">
        <v>85</v>
      </c>
      <c r="D40" s="90"/>
      <c r="E40" s="90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156"/>
      <c r="U40" s="139"/>
      <c r="V40" s="90"/>
      <c r="W40" s="90"/>
      <c r="X40" s="90"/>
      <c r="Y40" s="90"/>
      <c r="Z40" s="90"/>
      <c r="AA40" s="90"/>
      <c r="AB40" s="90"/>
      <c r="AC40" s="90"/>
      <c r="AD40" s="75"/>
      <c r="AE40" s="75"/>
      <c r="AF40" s="75"/>
      <c r="AG40" s="75"/>
      <c r="AH40" s="75">
        <v>40</v>
      </c>
      <c r="AI40" s="75"/>
      <c r="AJ40" s="75">
        <f t="shared" ref="AJ40" si="5">SUM(V40:AH40)</f>
        <v>40</v>
      </c>
      <c r="AK40" s="75">
        <f t="shared" ref="AK40" si="6">SUM(V40:AI40)</f>
        <v>40</v>
      </c>
      <c r="AL40" s="140" t="s">
        <v>30</v>
      </c>
      <c r="AM40" s="167">
        <v>2</v>
      </c>
      <c r="AN40" s="128">
        <f t="shared" si="3"/>
        <v>40</v>
      </c>
      <c r="AO40" s="128">
        <f t="shared" ref="AO40" si="7">SUM(U40,AM40)</f>
        <v>2</v>
      </c>
    </row>
    <row r="41" spans="1:41" ht="13.5" thickBot="1" x14ac:dyDescent="0.25">
      <c r="A41" s="283" t="s">
        <v>48</v>
      </c>
      <c r="B41" s="283"/>
      <c r="C41" s="283"/>
      <c r="D41" s="158">
        <f>SUM(D18:D40)</f>
        <v>120</v>
      </c>
      <c r="E41" s="159">
        <f>SUM(E17:E40)</f>
        <v>0</v>
      </c>
      <c r="F41" s="159">
        <f>SUM(F18:F40)</f>
        <v>40</v>
      </c>
      <c r="G41" s="159">
        <f>SUM(G18:G40)</f>
        <v>20</v>
      </c>
      <c r="H41" s="159">
        <f>SUM(H18:H40)</f>
        <v>70</v>
      </c>
      <c r="I41" s="159">
        <f>SUM(I17:I40)</f>
        <v>0</v>
      </c>
      <c r="J41" s="159">
        <f>SUM(J17:J40)</f>
        <v>0</v>
      </c>
      <c r="K41" s="159">
        <f>SUM(K18:K40)</f>
        <v>320</v>
      </c>
      <c r="L41" s="159">
        <f>SUM(L17:L40)</f>
        <v>0</v>
      </c>
      <c r="M41" s="159">
        <f>SUM(M17:M40)</f>
        <v>0</v>
      </c>
      <c r="N41" s="159">
        <f>SUM(N17:N40)</f>
        <v>0</v>
      </c>
      <c r="O41" s="159">
        <f>SUM(O17:O40)</f>
        <v>0</v>
      </c>
      <c r="P41" s="159">
        <f>SUM(P18:P40)</f>
        <v>120</v>
      </c>
      <c r="Q41" s="159">
        <f>SUM(Q18:Q40)</f>
        <v>165</v>
      </c>
      <c r="R41" s="159">
        <f>SUM(R18:R40)</f>
        <v>585</v>
      </c>
      <c r="S41" s="159">
        <f>SUM(S18:S40)</f>
        <v>855</v>
      </c>
      <c r="T41" s="160"/>
      <c r="U41" s="161">
        <f>U18+SUM(U20:U21)+SUM(U23:U25)+SUM(U27:U31)+SUM(U35:U40)</f>
        <v>32.5</v>
      </c>
      <c r="V41" s="158">
        <f>SUM(V17:V40)</f>
        <v>0</v>
      </c>
      <c r="W41" s="159">
        <f>SUM(W17:W40)</f>
        <v>0</v>
      </c>
      <c r="X41" s="159">
        <f>SUM(X17:X40)</f>
        <v>0</v>
      </c>
      <c r="Y41" s="159">
        <f>SUM(Y17:Y40)</f>
        <v>0</v>
      </c>
      <c r="Z41" s="159">
        <f>SUM(Z17:Z40)</f>
        <v>0</v>
      </c>
      <c r="AA41" s="159">
        <f>SUM(AA17:AA40)</f>
        <v>0</v>
      </c>
      <c r="AB41" s="159">
        <f>SUM(AB17:AB40)</f>
        <v>0</v>
      </c>
      <c r="AC41" s="159">
        <f>SUM(AC17:AC40)</f>
        <v>0</v>
      </c>
      <c r="AD41" s="159">
        <f>SUM(AD17:AD40)</f>
        <v>0</v>
      </c>
      <c r="AE41" s="159">
        <f>SUM(AE17:AE40)</f>
        <v>0</v>
      </c>
      <c r="AF41" s="159">
        <f>SUM(AF17:AF40)</f>
        <v>0</v>
      </c>
      <c r="AG41" s="159">
        <f>SUM(AG17:AG40)</f>
        <v>0</v>
      </c>
      <c r="AH41" s="159">
        <f>SUM(AH17:AH40)</f>
        <v>600</v>
      </c>
      <c r="AI41" s="159">
        <f>SUM(AI17:AI40)</f>
        <v>0</v>
      </c>
      <c r="AJ41" s="159">
        <f>SUM(AJ17:AJ40)</f>
        <v>600</v>
      </c>
      <c r="AK41" s="159">
        <f>SUM(AK17:AK40)</f>
        <v>600</v>
      </c>
      <c r="AL41" s="160"/>
      <c r="AM41" s="168">
        <f>SUM(AM17:AM40)</f>
        <v>27.5</v>
      </c>
      <c r="AN41" s="362">
        <f>SUM(AN18:AN40)</f>
        <v>1455</v>
      </c>
      <c r="AO41" s="161">
        <f>AO18+SUM(AO20:AO21)+SUM(AO23:AO25)+SUM(AO27:AO31)+AO33+SUM(AO35:AO40)</f>
        <v>60</v>
      </c>
    </row>
    <row r="42" spans="1:41" x14ac:dyDescent="0.2">
      <c r="A42" s="3"/>
      <c r="B42" s="3"/>
      <c r="C42" s="3" t="s">
        <v>96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/>
      <c r="AO42"/>
    </row>
    <row r="43" spans="1:41" x14ac:dyDescent="0.2">
      <c r="A43" s="3"/>
      <c r="B43" s="3"/>
      <c r="C43" s="3" t="s">
        <v>110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</row>
    <row r="45" spans="1:41" x14ac:dyDescent="0.2">
      <c r="C45" s="21"/>
      <c r="O45" s="2" t="s">
        <v>50</v>
      </c>
      <c r="AF45" s="284" t="s">
        <v>111</v>
      </c>
      <c r="AG45" s="284"/>
      <c r="AH45" s="284"/>
      <c r="AI45" s="284"/>
      <c r="AJ45" s="284"/>
      <c r="AK45" s="284"/>
      <c r="AL45" s="284"/>
    </row>
    <row r="46" spans="1:41" x14ac:dyDescent="0.2">
      <c r="C46" s="13" t="s">
        <v>51</v>
      </c>
      <c r="M46" s="1"/>
      <c r="O46" s="285" t="s">
        <v>52</v>
      </c>
      <c r="P46" s="285"/>
      <c r="Q46" s="285"/>
      <c r="R46" s="285"/>
      <c r="S46" s="285"/>
      <c r="T46" s="285"/>
      <c r="U46" s="285"/>
      <c r="AF46" s="285" t="s">
        <v>53</v>
      </c>
      <c r="AG46" s="285"/>
      <c r="AH46" s="285"/>
      <c r="AI46" s="285"/>
      <c r="AJ46" s="285"/>
      <c r="AK46" s="285"/>
      <c r="AL46" s="285"/>
    </row>
  </sheetData>
  <mergeCells count="25">
    <mergeCell ref="AJ2:AN2"/>
    <mergeCell ref="AJ4:AN4"/>
    <mergeCell ref="A5:AO5"/>
    <mergeCell ref="A15:A16"/>
    <mergeCell ref="B15:B16"/>
    <mergeCell ref="C15:C16"/>
    <mergeCell ref="D15:U15"/>
    <mergeCell ref="V15:AM15"/>
    <mergeCell ref="AN15:AN16"/>
    <mergeCell ref="AO15:AO16"/>
    <mergeCell ref="N6:T6"/>
    <mergeCell ref="A17:C17"/>
    <mergeCell ref="D17:AO17"/>
    <mergeCell ref="A19:C19"/>
    <mergeCell ref="D19:AO19"/>
    <mergeCell ref="A22:C22"/>
    <mergeCell ref="D22:AO22"/>
    <mergeCell ref="A41:C41"/>
    <mergeCell ref="AF45:AL45"/>
    <mergeCell ref="O46:U46"/>
    <mergeCell ref="AF46:AL46"/>
    <mergeCell ref="A26:C26"/>
    <mergeCell ref="D26:AO26"/>
    <mergeCell ref="A34:C34"/>
    <mergeCell ref="A32:AO32"/>
  </mergeCells>
  <pageMargins left="0.7" right="0.7" top="0.75" bottom="0.75" header="0.3" footer="0.511811023622047"/>
  <pageSetup paperSize="9" scale="41" orientation="landscape" r:id="rId1"/>
  <colBreaks count="1" manualBreakCount="1">
    <brk id="4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rok 1</vt:lpstr>
      <vt:lpstr>rok 2</vt:lpstr>
      <vt:lpstr>rok 3</vt:lpstr>
      <vt:lpstr>'rok 1'!Obszar_wydruku</vt:lpstr>
      <vt:lpstr>'rok 2'!Obszar_wydruku</vt:lpstr>
      <vt:lpstr>'rok 3'!Obszar_wydruku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</dc:creator>
  <dc:description/>
  <cp:lastModifiedBy>admin</cp:lastModifiedBy>
  <cp:revision>2</cp:revision>
  <cp:lastPrinted>2025-12-18T09:02:34Z</cp:lastPrinted>
  <dcterms:created xsi:type="dcterms:W3CDTF">2014-08-22T09:06:50Z</dcterms:created>
  <dcterms:modified xsi:type="dcterms:W3CDTF">2025-12-18T10:21:34Z</dcterms:modified>
  <dc:language>pl-PL</dc:language>
</cp:coreProperties>
</file>