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Senaty\Senaty 2026\luty 2026\od cyklu 2025_26 - zmiany w programach\Excele\Uproszczone Excele\"/>
    </mc:Choice>
  </mc:AlternateContent>
  <xr:revisionPtr revIDLastSave="0" documentId="13_ncr:1_{2B2B6F1F-39D5-4DF7-AF61-225852B6D4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k I A" sheetId="1" r:id="rId1"/>
    <sheet name="Arkusz1" sheetId="4" state="hidden" r:id="rId2"/>
    <sheet name="Rok I B" sheetId="6" r:id="rId3"/>
    <sheet name="Rok II" sheetId="2" r:id="rId4"/>
    <sheet name="Rok III A" sheetId="3" r:id="rId5"/>
    <sheet name="Rok III B" sheetId="7" r:id="rId6"/>
  </sheets>
  <definedNames>
    <definedName name="_xlnm.Print_Area" localSheetId="0">'Rok I A'!$A$1:$AO$58</definedName>
    <definedName name="_xlnm.Print_Area" localSheetId="2">'Rok I B'!$A$1:$AO$61</definedName>
    <definedName name="_xlnm.Print_Area" localSheetId="3">'Rok II'!$A$1:$AO$50</definedName>
    <definedName name="_xlnm.Print_Area" localSheetId="4">'Rok III A'!$A$1:$AO$58</definedName>
    <definedName name="Rodzaj_zajęć" localSheetId="3">'Rok II'!#REF!</definedName>
    <definedName name="Rodzaje_zajec" localSheetId="3">'Rok II'!#REF!</definedName>
    <definedName name="Rodzaje_zajęć">'Rok II'!#REF!</definedName>
    <definedName name="RodzajeZajec">'Rok II'!#REF!</definedName>
    <definedName name="RodzajZajęć">'Rok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0" i="7" l="1"/>
  <c r="AO50" i="3"/>
  <c r="AO41" i="2"/>
  <c r="AJ53" i="6"/>
  <c r="AJ53" i="1"/>
  <c r="U50" i="7"/>
  <c r="AM50" i="7"/>
  <c r="AO49" i="7"/>
  <c r="AN49" i="7"/>
  <c r="U50" i="3"/>
  <c r="AM50" i="3"/>
  <c r="AO49" i="3"/>
  <c r="AN49" i="3"/>
  <c r="P41" i="2" l="1"/>
  <c r="F50" i="3" l="1"/>
  <c r="D50" i="3"/>
  <c r="D41" i="2"/>
  <c r="D53" i="6"/>
  <c r="AO42" i="6"/>
  <c r="AK42" i="6"/>
  <c r="AJ42" i="6"/>
  <c r="S42" i="6"/>
  <c r="AN42" i="6" s="1"/>
  <c r="R42" i="6"/>
  <c r="D53" i="1"/>
  <c r="AO42" i="1"/>
  <c r="AK42" i="1"/>
  <c r="AJ42" i="1"/>
  <c r="S42" i="1"/>
  <c r="AN42" i="1" s="1"/>
  <c r="R42" i="1"/>
  <c r="P53" i="1"/>
  <c r="Q53" i="1"/>
  <c r="H53" i="1"/>
  <c r="I53" i="1"/>
  <c r="J53" i="1"/>
  <c r="K53" i="1"/>
  <c r="L53" i="1"/>
  <c r="M53" i="1"/>
  <c r="N53" i="1"/>
  <c r="O53" i="1"/>
  <c r="AJ41" i="2" l="1"/>
  <c r="AK39" i="2"/>
  <c r="AK40" i="2"/>
  <c r="AJ39" i="2"/>
  <c r="AJ40" i="2"/>
  <c r="AJ36" i="2"/>
  <c r="R41" i="2"/>
  <c r="J50" i="7"/>
  <c r="H50" i="7"/>
  <c r="F50" i="7"/>
  <c r="D50" i="7"/>
  <c r="AH50" i="7"/>
  <c r="AB50" i="7"/>
  <c r="Z50" i="7"/>
  <c r="X50" i="7"/>
  <c r="V50" i="7"/>
  <c r="P50" i="7"/>
  <c r="AO47" i="7"/>
  <c r="AK47" i="7"/>
  <c r="AN47" i="7" s="1"/>
  <c r="AO45" i="7"/>
  <c r="AO44" i="7"/>
  <c r="S44" i="7"/>
  <c r="AN44" i="7" s="1"/>
  <c r="AO43" i="7"/>
  <c r="AK43" i="7"/>
  <c r="AN43" i="7" s="1"/>
  <c r="AO42" i="7"/>
  <c r="S42" i="7"/>
  <c r="AN42" i="7" s="1"/>
  <c r="AO41" i="7"/>
  <c r="AN41" i="7"/>
  <c r="AK41" i="7"/>
  <c r="AO40" i="7"/>
  <c r="AK40" i="7"/>
  <c r="AN40" i="7" s="1"/>
  <c r="AO39" i="7"/>
  <c r="S39" i="7"/>
  <c r="AN39" i="7" s="1"/>
  <c r="AO37" i="7"/>
  <c r="AK37" i="7"/>
  <c r="AN37" i="7" s="1"/>
  <c r="AJ37" i="7"/>
  <c r="AO36" i="7"/>
  <c r="AK36" i="7"/>
  <c r="AN36" i="7" s="1"/>
  <c r="AJ36" i="7"/>
  <c r="S36" i="7"/>
  <c r="R36" i="7"/>
  <c r="AO35" i="7"/>
  <c r="AK35" i="7"/>
  <c r="AN35" i="7" s="1"/>
  <c r="AJ35" i="7"/>
  <c r="AO33" i="7"/>
  <c r="S33" i="7"/>
  <c r="AN33" i="7" s="1"/>
  <c r="R33" i="7"/>
  <c r="AO32" i="7"/>
  <c r="S32" i="7"/>
  <c r="AN32" i="7" s="1"/>
  <c r="R32" i="7"/>
  <c r="AO31" i="7"/>
  <c r="AK31" i="7"/>
  <c r="AN31" i="7" s="1"/>
  <c r="AJ31" i="7"/>
  <c r="AO30" i="7"/>
  <c r="S30" i="7"/>
  <c r="AN30" i="7" s="1"/>
  <c r="R30" i="7"/>
  <c r="AO29" i="7"/>
  <c r="S29" i="7"/>
  <c r="AN29" i="7" s="1"/>
  <c r="R29" i="7"/>
  <c r="AO28" i="7"/>
  <c r="AN28" i="7"/>
  <c r="AO27" i="7"/>
  <c r="S27" i="7"/>
  <c r="AN27" i="7" s="1"/>
  <c r="R27" i="7"/>
  <c r="AO26" i="7"/>
  <c r="S26" i="7"/>
  <c r="AN26" i="7" s="1"/>
  <c r="R26" i="7"/>
  <c r="AO25" i="7"/>
  <c r="S25" i="7"/>
  <c r="AN25" i="7" s="1"/>
  <c r="R25" i="7"/>
  <c r="AO24" i="7"/>
  <c r="S24" i="7"/>
  <c r="AN24" i="7" s="1"/>
  <c r="R24" i="7"/>
  <c r="AO23" i="7"/>
  <c r="AK23" i="7"/>
  <c r="AN23" i="7" s="1"/>
  <c r="AJ23" i="7"/>
  <c r="AO22" i="7"/>
  <c r="AK22" i="7"/>
  <c r="AJ22" i="7"/>
  <c r="S22" i="7"/>
  <c r="R22" i="7"/>
  <c r="AO21" i="7"/>
  <c r="AK21" i="7"/>
  <c r="AJ21" i="7"/>
  <c r="S21" i="7"/>
  <c r="R21" i="7"/>
  <c r="AO19" i="7"/>
  <c r="S19" i="7"/>
  <c r="AN19" i="7" s="1"/>
  <c r="R19" i="7"/>
  <c r="AO19" i="3"/>
  <c r="AN28" i="3"/>
  <c r="AO43" i="3"/>
  <c r="AK43" i="3"/>
  <c r="AN43" i="3" s="1"/>
  <c r="AK45" i="3"/>
  <c r="AK40" i="3"/>
  <c r="AN40" i="3" s="1"/>
  <c r="AO39" i="3"/>
  <c r="AO40" i="3"/>
  <c r="S39" i="3"/>
  <c r="AO44" i="3"/>
  <c r="S44" i="3"/>
  <c r="AO42" i="3"/>
  <c r="S42" i="3"/>
  <c r="AO41" i="3"/>
  <c r="AK41" i="3"/>
  <c r="AN41" i="3" s="1"/>
  <c r="AN21" i="7" l="1"/>
  <c r="AN50" i="7" s="1"/>
  <c r="AK50" i="7"/>
  <c r="AN22" i="7"/>
  <c r="S50" i="7"/>
  <c r="AN39" i="3"/>
  <c r="AJ50" i="7"/>
  <c r="R50" i="7"/>
  <c r="AN44" i="3"/>
  <c r="AN42" i="3"/>
  <c r="AO33" i="3"/>
  <c r="S33" i="3"/>
  <c r="AN33" i="3" s="1"/>
  <c r="R33" i="3"/>
  <c r="R32" i="3"/>
  <c r="S19" i="3" l="1"/>
  <c r="R19" i="3"/>
  <c r="AO39" i="2"/>
  <c r="AO40" i="2"/>
  <c r="AN40" i="2"/>
  <c r="AN39" i="2"/>
  <c r="AK41" i="2"/>
  <c r="AM41" i="2"/>
  <c r="S39" i="2"/>
  <c r="S40" i="2"/>
  <c r="S38" i="2"/>
  <c r="S41" i="2" s="1"/>
  <c r="U41" i="2"/>
  <c r="AM53" i="6"/>
  <c r="AH53" i="6"/>
  <c r="AG53" i="6"/>
  <c r="AE53" i="6"/>
  <c r="Z53" i="6"/>
  <c r="Y53" i="6"/>
  <c r="X53" i="6"/>
  <c r="V53" i="6"/>
  <c r="U53" i="6"/>
  <c r="O53" i="6"/>
  <c r="M53" i="6"/>
  <c r="I53" i="6"/>
  <c r="H53" i="6"/>
  <c r="G53" i="6"/>
  <c r="F53" i="6"/>
  <c r="AO52" i="6"/>
  <c r="AK52" i="6"/>
  <c r="AJ52" i="6"/>
  <c r="S52" i="6"/>
  <c r="R52" i="6"/>
  <c r="AO50" i="6"/>
  <c r="AK50" i="6"/>
  <c r="AO48" i="6"/>
  <c r="AK48" i="6"/>
  <c r="AN48" i="6" s="1"/>
  <c r="AO47" i="6"/>
  <c r="AK47" i="6"/>
  <c r="AN47" i="6"/>
  <c r="AO45" i="6"/>
  <c r="AK45" i="6"/>
  <c r="AJ45" i="6"/>
  <c r="S45" i="6"/>
  <c r="AN45" i="6" s="1"/>
  <c r="R45" i="6"/>
  <c r="AO44" i="6"/>
  <c r="AK44" i="6"/>
  <c r="AJ44" i="6"/>
  <c r="S44" i="6"/>
  <c r="AN44" i="6" s="1"/>
  <c r="R44" i="6"/>
  <c r="AO40" i="6"/>
  <c r="AK40" i="6"/>
  <c r="AN40" i="6" s="1"/>
  <c r="AJ40" i="6"/>
  <c r="S40" i="6"/>
  <c r="R40" i="6"/>
  <c r="AO39" i="6"/>
  <c r="S39" i="6"/>
  <c r="AN39" i="6" s="1"/>
  <c r="R39" i="6"/>
  <c r="AO37" i="6"/>
  <c r="S37" i="6"/>
  <c r="AN37" i="6" s="1"/>
  <c r="R37" i="6"/>
  <c r="AO36" i="6"/>
  <c r="S36" i="6"/>
  <c r="AN36" i="6" s="1"/>
  <c r="R36" i="6"/>
  <c r="AO35" i="6"/>
  <c r="AK35" i="6"/>
  <c r="AJ35" i="6"/>
  <c r="S35" i="6"/>
  <c r="AN35" i="6" s="1"/>
  <c r="R35" i="6"/>
  <c r="AO34" i="6"/>
  <c r="AK34" i="6"/>
  <c r="AJ34" i="6"/>
  <c r="AN34" i="6"/>
  <c r="AO33" i="6"/>
  <c r="AK33" i="6"/>
  <c r="AJ33" i="6"/>
  <c r="AO32" i="6"/>
  <c r="S32" i="6"/>
  <c r="AN32" i="6" s="1"/>
  <c r="R32" i="6"/>
  <c r="AO31" i="6"/>
  <c r="AK31" i="6"/>
  <c r="AJ31" i="6"/>
  <c r="AN31" i="6"/>
  <c r="AO30" i="6"/>
  <c r="AK30" i="6"/>
  <c r="AJ30" i="6"/>
  <c r="AN30" i="6"/>
  <c r="AO29" i="6"/>
  <c r="S29" i="6"/>
  <c r="AN29" i="6" s="1"/>
  <c r="R29" i="6"/>
  <c r="AO28" i="6"/>
  <c r="S28" i="6"/>
  <c r="AN28" i="6" s="1"/>
  <c r="R28" i="6"/>
  <c r="AO26" i="6"/>
  <c r="AK26" i="6"/>
  <c r="AJ26" i="6"/>
  <c r="AO25" i="6"/>
  <c r="S25" i="6"/>
  <c r="R25" i="6"/>
  <c r="AO24" i="6"/>
  <c r="AK24" i="6"/>
  <c r="AJ24" i="6"/>
  <c r="AO23" i="6"/>
  <c r="S23" i="6"/>
  <c r="AN23" i="6" s="1"/>
  <c r="R23" i="6"/>
  <c r="AO22" i="6"/>
  <c r="S22" i="6"/>
  <c r="AN22" i="6" s="1"/>
  <c r="R22" i="6"/>
  <c r="AO21" i="6"/>
  <c r="S21" i="6"/>
  <c r="AN21" i="6" s="1"/>
  <c r="R21" i="6"/>
  <c r="AO20" i="6"/>
  <c r="S20" i="6"/>
  <c r="AN20" i="6" s="1"/>
  <c r="R20" i="6"/>
  <c r="AO19" i="6"/>
  <c r="S19" i="6"/>
  <c r="AN19" i="6" s="1"/>
  <c r="R19" i="6"/>
  <c r="AK48" i="1"/>
  <c r="AN48" i="1" s="1"/>
  <c r="AO48" i="1"/>
  <c r="AO37" i="1"/>
  <c r="AO36" i="1"/>
  <c r="AJ36" i="1"/>
  <c r="AN19" i="3" l="1"/>
  <c r="S53" i="6"/>
  <c r="AN26" i="6"/>
  <c r="AN33" i="6"/>
  <c r="AO53" i="6"/>
  <c r="AK53" i="6"/>
  <c r="AN25" i="6"/>
  <c r="AN52" i="6"/>
  <c r="R53" i="6"/>
  <c r="AN24" i="6"/>
  <c r="AN50" i="6"/>
  <c r="AN53" i="6" l="1"/>
  <c r="R37" i="1"/>
  <c r="S37" i="1"/>
  <c r="AN37" i="1" s="1"/>
  <c r="S36" i="1"/>
  <c r="AN36" i="1" s="1"/>
  <c r="R36" i="1"/>
  <c r="AO38" i="2" l="1"/>
  <c r="AK38" i="2"/>
  <c r="R38" i="2"/>
  <c r="AO36" i="2"/>
  <c r="AK36" i="2"/>
  <c r="AN36" i="2" s="1"/>
  <c r="S36" i="2"/>
  <c r="R36" i="2"/>
  <c r="AO20" i="2"/>
  <c r="AK20" i="2"/>
  <c r="AJ20" i="2"/>
  <c r="S20" i="2"/>
  <c r="AN20" i="2" s="1"/>
  <c r="R20" i="2"/>
  <c r="AO19" i="2"/>
  <c r="AK19" i="2"/>
  <c r="AJ19" i="2"/>
  <c r="S19" i="2"/>
  <c r="R19" i="2"/>
  <c r="R22" i="2"/>
  <c r="S22" i="2"/>
  <c r="AJ22" i="2"/>
  <c r="AK22" i="2"/>
  <c r="AO22" i="2"/>
  <c r="R23" i="2"/>
  <c r="S23" i="2"/>
  <c r="AJ23" i="2"/>
  <c r="AK23" i="2"/>
  <c r="AO23" i="2"/>
  <c r="R24" i="2"/>
  <c r="S24" i="2"/>
  <c r="AJ24" i="2"/>
  <c r="AK24" i="2"/>
  <c r="AO24" i="2"/>
  <c r="R25" i="2"/>
  <c r="S25" i="2"/>
  <c r="AJ25" i="2"/>
  <c r="AK25" i="2"/>
  <c r="AO25" i="2"/>
  <c r="R26" i="2"/>
  <c r="S26" i="2"/>
  <c r="AJ26" i="2"/>
  <c r="AK26" i="2"/>
  <c r="AO26" i="2"/>
  <c r="R27" i="2"/>
  <c r="S27" i="2"/>
  <c r="AJ27" i="2"/>
  <c r="AK27" i="2"/>
  <c r="AO27" i="2"/>
  <c r="R28" i="2"/>
  <c r="S28" i="2"/>
  <c r="AJ28" i="2"/>
  <c r="AK28" i="2"/>
  <c r="AO28" i="2"/>
  <c r="R29" i="2"/>
  <c r="S29" i="2"/>
  <c r="AJ29" i="2"/>
  <c r="AK29" i="2"/>
  <c r="AO29" i="2"/>
  <c r="R30" i="2"/>
  <c r="S30" i="2"/>
  <c r="AJ30" i="2"/>
  <c r="AK30" i="2"/>
  <c r="AO30" i="2"/>
  <c r="R31" i="2"/>
  <c r="S31" i="2"/>
  <c r="AJ31" i="2"/>
  <c r="AK31" i="2"/>
  <c r="AO31" i="2"/>
  <c r="AO34" i="2"/>
  <c r="AK34" i="2"/>
  <c r="AJ34" i="2"/>
  <c r="S34" i="2"/>
  <c r="AN34" i="2" s="1"/>
  <c r="R34" i="2"/>
  <c r="AO33" i="2"/>
  <c r="AK33" i="2"/>
  <c r="AJ33" i="2"/>
  <c r="S33" i="2"/>
  <c r="R33" i="2"/>
  <c r="AO32" i="2"/>
  <c r="AK32" i="2"/>
  <c r="AJ32" i="2"/>
  <c r="S32" i="2"/>
  <c r="R32" i="2"/>
  <c r="AO52" i="1"/>
  <c r="AK52" i="1"/>
  <c r="AN52" i="1" s="1"/>
  <c r="S52" i="1"/>
  <c r="R52" i="1"/>
  <c r="AO50" i="1"/>
  <c r="AK50" i="1"/>
  <c r="S50" i="1"/>
  <c r="R50" i="1"/>
  <c r="AO47" i="1"/>
  <c r="AK47" i="1"/>
  <c r="S47" i="1"/>
  <c r="AN47" i="1" s="1"/>
  <c r="R47" i="1"/>
  <c r="AO40" i="1"/>
  <c r="AK40" i="1"/>
  <c r="AJ40" i="1"/>
  <c r="S40" i="1"/>
  <c r="R40" i="1"/>
  <c r="AO39" i="1"/>
  <c r="AK39" i="1"/>
  <c r="AJ39" i="1"/>
  <c r="S39" i="1"/>
  <c r="R39" i="1"/>
  <c r="AO35" i="1"/>
  <c r="AK35" i="1"/>
  <c r="AJ35" i="1"/>
  <c r="S35" i="1"/>
  <c r="R35" i="1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AN29" i="1" s="1"/>
  <c r="R29" i="1"/>
  <c r="AO28" i="1"/>
  <c r="AK28" i="1"/>
  <c r="AJ28" i="1"/>
  <c r="S28" i="1"/>
  <c r="R28" i="1"/>
  <c r="AO47" i="3"/>
  <c r="AK47" i="3"/>
  <c r="AN47" i="3" s="1"/>
  <c r="S19" i="1"/>
  <c r="AN19" i="1" s="1"/>
  <c r="AO22" i="3"/>
  <c r="AO23" i="3"/>
  <c r="AO24" i="3"/>
  <c r="AO25" i="3"/>
  <c r="AO26" i="3"/>
  <c r="AO27" i="3"/>
  <c r="AO28" i="3"/>
  <c r="AO29" i="3"/>
  <c r="AO30" i="3"/>
  <c r="AO31" i="3"/>
  <c r="AO32" i="3"/>
  <c r="AO35" i="3"/>
  <c r="AO36" i="3"/>
  <c r="AO37" i="3"/>
  <c r="AO45" i="3"/>
  <c r="AO21" i="3"/>
  <c r="AK22" i="3"/>
  <c r="AK23" i="3"/>
  <c r="AN23" i="3" s="1"/>
  <c r="AK31" i="3"/>
  <c r="AN31" i="3" s="1"/>
  <c r="AK35" i="3"/>
  <c r="AN35" i="3" s="1"/>
  <c r="AK36" i="3"/>
  <c r="AK37" i="3"/>
  <c r="AN37" i="3" s="1"/>
  <c r="AJ22" i="3"/>
  <c r="AJ23" i="3"/>
  <c r="AJ31" i="3"/>
  <c r="AJ35" i="3"/>
  <c r="AJ36" i="3"/>
  <c r="AJ37" i="3"/>
  <c r="S22" i="3"/>
  <c r="AN22" i="3" s="1"/>
  <c r="S24" i="3"/>
  <c r="AN24" i="3" s="1"/>
  <c r="S25" i="3"/>
  <c r="AN25" i="3" s="1"/>
  <c r="S26" i="3"/>
  <c r="AN26" i="3" s="1"/>
  <c r="S27" i="3"/>
  <c r="AN27" i="3" s="1"/>
  <c r="S29" i="3"/>
  <c r="AN29" i="3" s="1"/>
  <c r="S30" i="3"/>
  <c r="AN30" i="3" s="1"/>
  <c r="S32" i="3"/>
  <c r="AN32" i="3" s="1"/>
  <c r="S36" i="3"/>
  <c r="R22" i="3"/>
  <c r="R24" i="3"/>
  <c r="R25" i="3"/>
  <c r="R26" i="3"/>
  <c r="R27" i="3"/>
  <c r="R29" i="3"/>
  <c r="R30" i="3"/>
  <c r="R36" i="3"/>
  <c r="AO20" i="1"/>
  <c r="AO21" i="1"/>
  <c r="AO22" i="1"/>
  <c r="AO23" i="1"/>
  <c r="AO24" i="1"/>
  <c r="AO25" i="1"/>
  <c r="AO26" i="1"/>
  <c r="AO44" i="1"/>
  <c r="AO45" i="1"/>
  <c r="AK25" i="1"/>
  <c r="AK26" i="1"/>
  <c r="AK44" i="1"/>
  <c r="AK45" i="1"/>
  <c r="AK20" i="1"/>
  <c r="AK21" i="1"/>
  <c r="AK22" i="1"/>
  <c r="AK23" i="1"/>
  <c r="AJ25" i="1"/>
  <c r="AJ26" i="1"/>
  <c r="AJ44" i="1"/>
  <c r="AJ45" i="1"/>
  <c r="AJ20" i="1"/>
  <c r="AJ21" i="1"/>
  <c r="AJ22" i="1"/>
  <c r="AJ23" i="1"/>
  <c r="S20" i="1"/>
  <c r="S21" i="1"/>
  <c r="S22" i="1"/>
  <c r="S23" i="1"/>
  <c r="S24" i="1"/>
  <c r="S25" i="1"/>
  <c r="S26" i="1"/>
  <c r="S44" i="1"/>
  <c r="S45" i="1"/>
  <c r="R20" i="1"/>
  <c r="R21" i="1"/>
  <c r="R22" i="1"/>
  <c r="R23" i="1"/>
  <c r="R24" i="1"/>
  <c r="R25" i="1"/>
  <c r="R26" i="1"/>
  <c r="R44" i="1"/>
  <c r="R45" i="1"/>
  <c r="AO19" i="1"/>
  <c r="AH50" i="3"/>
  <c r="AB50" i="3"/>
  <c r="Z50" i="3"/>
  <c r="X50" i="3"/>
  <c r="V50" i="3"/>
  <c r="P50" i="3"/>
  <c r="J50" i="3"/>
  <c r="H50" i="3"/>
  <c r="AK21" i="3"/>
  <c r="AK50" i="3" s="1"/>
  <c r="AJ21" i="3"/>
  <c r="S21" i="3"/>
  <c r="R21" i="3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Q41" i="2"/>
  <c r="O41" i="2"/>
  <c r="N41" i="2"/>
  <c r="M41" i="2"/>
  <c r="L41" i="2"/>
  <c r="K41" i="2"/>
  <c r="J41" i="2"/>
  <c r="I41" i="2"/>
  <c r="H41" i="2"/>
  <c r="G41" i="2"/>
  <c r="F41" i="2"/>
  <c r="E41" i="2"/>
  <c r="R19" i="1"/>
  <c r="AJ24" i="1"/>
  <c r="AK24" i="1"/>
  <c r="E53" i="1"/>
  <c r="F53" i="1"/>
  <c r="G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M53" i="1"/>
  <c r="AJ50" i="3" l="1"/>
  <c r="S50" i="3"/>
  <c r="R50" i="3"/>
  <c r="AN50" i="1"/>
  <c r="AN40" i="1"/>
  <c r="AN20" i="1"/>
  <c r="R53" i="1"/>
  <c r="AN39" i="1"/>
  <c r="AN45" i="1"/>
  <c r="AN44" i="1"/>
  <c r="AN34" i="1"/>
  <c r="AN30" i="1"/>
  <c r="AN35" i="1"/>
  <c r="AN21" i="3"/>
  <c r="AN36" i="3"/>
  <c r="AN19" i="2"/>
  <c r="AN38" i="2"/>
  <c r="AN41" i="2" s="1"/>
  <c r="AN33" i="2"/>
  <c r="AN26" i="2"/>
  <c r="AN28" i="2"/>
  <c r="AN32" i="2"/>
  <c r="AN22" i="2"/>
  <c r="AN23" i="2"/>
  <c r="AN25" i="2"/>
  <c r="AN27" i="2"/>
  <c r="AN29" i="2"/>
  <c r="AN31" i="2"/>
  <c r="AN24" i="2"/>
  <c r="AN30" i="2"/>
  <c r="AO53" i="1"/>
  <c r="AN33" i="1"/>
  <c r="AN21" i="1"/>
  <c r="AN22" i="1"/>
  <c r="AN28" i="1"/>
  <c r="AN31" i="1"/>
  <c r="AN32" i="1"/>
  <c r="AN26" i="1"/>
  <c r="AN25" i="1"/>
  <c r="AN24" i="1"/>
  <c r="AN23" i="1"/>
  <c r="AK53" i="1"/>
  <c r="S53" i="1"/>
  <c r="AN50" i="3" l="1"/>
  <c r="AN53" i="1"/>
  <c r="D37" i="2"/>
  <c r="D49" i="1"/>
  <c r="D35" i="2"/>
  <c r="AJ37" i="1"/>
  <c r="D27" i="1"/>
  <c r="D21" i="2"/>
  <c r="D46" i="1"/>
  <c r="D43" i="1"/>
  <c r="D18" i="2"/>
  <c r="D18" i="1"/>
</calcChain>
</file>

<file path=xl/sharedStrings.xml><?xml version="1.0" encoding="utf-8"?>
<sst xmlns="http://schemas.openxmlformats.org/spreadsheetml/2006/main" count="737" uniqueCount="143">
  <si>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</si>
  <si>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</si>
  <si>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</si>
  <si>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</si>
  <si>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</si>
  <si>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</si>
  <si>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</si>
  <si>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</si>
  <si>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</si>
  <si>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</si>
  <si>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</si>
  <si>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</si>
  <si>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</si>
  <si>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</si>
  <si>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</si>
  <si>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</si>
  <si>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</si>
  <si>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</si>
  <si>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</si>
  <si>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</si>
  <si>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</si>
  <si>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</si>
  <si>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</si>
  <si>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</si>
  <si>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Anatomia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</si>
  <si>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</si>
  <si>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</si>
  <si>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</si>
  <si>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</si>
  <si>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</si>
  <si>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</si>
  <si>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</si>
  <si>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zal</t>
  </si>
  <si>
    <t>Podstawowe zabiegi medyczne</t>
  </si>
  <si>
    <t>Techniki zabiegów medycznych</t>
  </si>
  <si>
    <t>Socjologia medycyny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</si>
  <si>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</si>
  <si>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</si>
  <si>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</si>
  <si>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</si>
  <si>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</si>
  <si>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</si>
  <si>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Kwalifikowana pierwsza pomoc</t>
  </si>
  <si>
    <t>Bezpieczeństwo publiczne</t>
  </si>
  <si>
    <t>ograniczonego wyboru</t>
  </si>
  <si>
    <t>Wychowanie fizyczne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</si>
  <si>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</si>
  <si>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</si>
  <si>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</si>
  <si>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</si>
  <si>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</si>
  <si>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</si>
  <si>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</si>
  <si>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</si>
  <si>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</si>
  <si>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</si>
  <si>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</si>
  <si>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</si>
  <si>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</si>
  <si>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</si>
  <si>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</si>
  <si>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</si>
  <si>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Medycyna taktyczna</t>
  </si>
  <si>
    <t>Zajęcia sprawnościowe z elementami ratownictwa specjalistycznego</t>
  </si>
  <si>
    <t>Intensywna terapia</t>
  </si>
  <si>
    <t>Neurologia</t>
  </si>
  <si>
    <t>Neurochirurgia</t>
  </si>
  <si>
    <t>Ginekologia i położnictwo</t>
  </si>
  <si>
    <t>Pediatria</t>
  </si>
  <si>
    <t>Choroby zakaźne</t>
  </si>
  <si>
    <t>Okulistyka</t>
  </si>
  <si>
    <t>Laryngologia</t>
  </si>
  <si>
    <t>Urologia</t>
  </si>
  <si>
    <t>Przygotowanie do egzaminu dyplomowego</t>
  </si>
  <si>
    <t>Dydaktyka medyczna</t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</si>
  <si>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 stopień</t>
    </r>
  </si>
  <si>
    <r>
      <t xml:space="preserve">Kierunek </t>
    </r>
    <r>
      <rPr>
        <b/>
        <sz val="11"/>
        <color indexed="60"/>
        <rFont val="Arial"/>
        <family val="2"/>
        <charset val="238"/>
      </rPr>
      <t>RATOWNICTWO MEDYCZNE I stopień</t>
    </r>
  </si>
  <si>
    <t>C. Nauki kliniczne</t>
  </si>
  <si>
    <t>D. Praktyki zawodowe śródroczne</t>
  </si>
  <si>
    <t>D. Praktyki zawodowe wakacyjne</t>
  </si>
  <si>
    <t>Szpitalny Oddział Ratunkowy (SOR) - praktyka zawodowa (śródroczna)</t>
  </si>
  <si>
    <t>Zespół ratownictwa medycznego - praktyka zawodowa (wakacyjna)</t>
  </si>
  <si>
    <t>Zespół ratownictwa medycznego - praktyka zawodowa (śródroczna)</t>
  </si>
  <si>
    <t>D. Praktyki zawodowe  wakacyjne</t>
  </si>
  <si>
    <t>D. Praktyki zawodowe   śródroczne</t>
  </si>
  <si>
    <t>egz</t>
  </si>
  <si>
    <t>Szczegółowy Program Studiów na rok akademick 2026/2027</t>
  </si>
  <si>
    <t>dr hab. Jacek Smereka prof. UMW</t>
  </si>
  <si>
    <t>Szpitalny Oddział Ratunkowy (SOR) - praktyka zawodowa (wakacyjna)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</si>
  <si>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</si>
  <si>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</si>
  <si>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</si>
  <si>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</si>
  <si>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</si>
  <si>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</si>
  <si>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(CM)   </t>
    </r>
    <r>
      <rPr>
        <sz val="11"/>
        <rFont val="Calibri"/>
        <family val="2"/>
        <charset val="238"/>
      </rPr>
      <t>²</t>
    </r>
  </si>
  <si>
    <t>C. Godziny do dyspozycji uczelni</t>
  </si>
  <si>
    <t>Ortopedia i traumatologia narządu ruchu</t>
  </si>
  <si>
    <t>Forma studiów stacjonarne</t>
  </si>
  <si>
    <t>Rok studiów 2</t>
  </si>
  <si>
    <t>Wydział Pielęgniarstwa i Położnictwa</t>
  </si>
  <si>
    <t>Szczegółowy Program Studiów na rok akademicki 2025/2026</t>
  </si>
  <si>
    <t>Szczegółowy Program Studiów na rok akademick 2027/2028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</si>
  <si>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2025/2026</t>
    </r>
  </si>
  <si>
    <t>A. Nauki przedkliniczne</t>
  </si>
  <si>
    <t>B. Nauki społeczne i humanizm w ratownictwie medycznym</t>
  </si>
  <si>
    <t>Język migowy</t>
  </si>
  <si>
    <t>Współpraca i komunikacja w zespole</t>
  </si>
  <si>
    <t>Podstawy symulacji medycznej</t>
  </si>
  <si>
    <t>Dyspozytornia medyczna lub podmiot obsługujący Wojewódzkiego Koordynatora Ratownictwa Medycznego - praktyka zawodowa (śródroczna)</t>
  </si>
  <si>
    <t>Rok studiów 1 TOK A</t>
  </si>
  <si>
    <t>Rok studiów 1 TOK B</t>
  </si>
  <si>
    <t>Technologie komputerowe w medycynie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</si>
  <si>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</si>
  <si>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</si>
  <si>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</si>
  <si>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Toksykologia kliniczna</t>
  </si>
  <si>
    <t>Blok Operacyjny - praktyka zawodowa (wakacyjna)</t>
  </si>
  <si>
    <t>Oddział psychiatrii lub izba przyjęć szpitala psychiatrycznego - praktyka zawodowa (wakacyjna)</t>
  </si>
  <si>
    <t>1.</t>
  </si>
  <si>
    <t>Medyczne czynności ratunkowe - elementy ratownictwa górskiego</t>
  </si>
  <si>
    <t>Innowacyjne techniki symulacji w ratownictwie medycznym</t>
  </si>
  <si>
    <t>Medyczne czynności ratunkowe - elementy ratownictwa wodnego</t>
  </si>
  <si>
    <t>Zagrożenia epidemiologiczne i szczepienia ochronne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</si>
  <si>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</si>
  <si>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</si>
  <si>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</si>
  <si>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</si>
  <si>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</si>
  <si>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chirurgii ogólnej - praktyka zawodowa (śródroczna)</t>
  </si>
  <si>
    <t>Oddział chorób wewnętrznych - praktyka zawodowa (śródroczna)</t>
  </si>
  <si>
    <t>Oddział ginekologii i położnictwa - praktyka zawodowa (śródroczna)</t>
  </si>
  <si>
    <t>Rok studiów 3 TOK B</t>
  </si>
  <si>
    <t>Rok studiów 3 TOK A</t>
  </si>
  <si>
    <t>Specjalistyczne i techniczne działania ratownicze</t>
  </si>
  <si>
    <t>Ratowictwo w zagrożeniach CBRNiE</t>
  </si>
  <si>
    <t>Wykorzystywanie nowoczesnych technologii w nauczaniu</t>
  </si>
  <si>
    <t>B. Godziny do dyspozycji uczelni</t>
  </si>
  <si>
    <t>Uchwała Senatu nr 2719 z dnia 26.02.2025r.</t>
  </si>
  <si>
    <t>Uchwała Senatu nr 2719z dnia 26.02.2025r.</t>
  </si>
  <si>
    <t>zm. Uchwała Senatu nr 2728 z dnia 26.03.2025 r.</t>
  </si>
  <si>
    <t>zm. Uchwała Senatu nr 2792 z dnia 24.09.2025 r.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</si>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</sst>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17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6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5" fillId="0" borderId="0"/>
    <xf numFmtId="0" fontId="17" fillId="12" borderId="163" applyProtection="0"/>
    <xf numFmtId="0" fontId="18" fillId="13" borderId="0" applyBorder="0" applyProtection="0"/>
  </cellStyleXfs>
  <cellXfs count="522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0" fontId="0" fillId="4" borderId="0" xfId="0" applyFont="1" applyFill="1"/>
    <xf numFmtId="0" fontId="0" fillId="4" borderId="0" xfId="0" applyFill="1"/>
    <xf numFmtId="14" fontId="0" fillId="2" borderId="0" xfId="0" applyNumberFormat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164" fontId="11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0" xfId="0" applyNumberFormat="1" applyFont="1" applyFill="1" applyBorder="1"/>
    <xf numFmtId="0" fontId="3" fillId="2" borderId="11" xfId="0" applyFont="1" applyFill="1" applyBorder="1"/>
    <xf numFmtId="164" fontId="4" fillId="2" borderId="12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/>
    <xf numFmtId="0" fontId="3" fillId="2" borderId="15" xfId="0" applyFont="1" applyFill="1" applyBorder="1" applyAlignment="1">
      <alignment horizontal="center"/>
    </xf>
    <xf numFmtId="164" fontId="3" fillId="2" borderId="14" xfId="0" applyNumberFormat="1" applyFont="1" applyFill="1" applyBorder="1"/>
    <xf numFmtId="0" fontId="3" fillId="2" borderId="15" xfId="0" applyFont="1" applyFill="1" applyBorder="1"/>
    <xf numFmtId="164" fontId="4" fillId="2" borderId="16" xfId="0" applyNumberFormat="1" applyFont="1" applyFill="1" applyBorder="1"/>
    <xf numFmtId="164" fontId="4" fillId="2" borderId="17" xfId="0" applyNumberFormat="1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/>
    <xf numFmtId="164" fontId="3" fillId="2" borderId="19" xfId="0" applyNumberFormat="1" applyFont="1" applyFill="1" applyBorder="1"/>
    <xf numFmtId="0" fontId="3" fillId="2" borderId="20" xfId="0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11" fillId="2" borderId="20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3" fillId="3" borderId="25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164" fontId="4" fillId="3" borderId="27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4" fontId="4" fillId="5" borderId="12" xfId="0" applyNumberFormat="1" applyFont="1" applyFill="1" applyBorder="1" applyAlignment="1">
      <alignment horizontal="center"/>
    </xf>
    <xf numFmtId="164" fontId="3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0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4" fillId="3" borderId="34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2" borderId="16" xfId="0" applyFont="1" applyFill="1" applyBorder="1"/>
    <xf numFmtId="0" fontId="0" fillId="2" borderId="4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164" fontId="3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13" fillId="0" borderId="0" xfId="0" applyFont="1"/>
    <xf numFmtId="0" fontId="0" fillId="2" borderId="0" xfId="0" applyFont="1" applyFill="1" applyAlignment="1">
      <alignment horizontal="center"/>
    </xf>
    <xf numFmtId="0" fontId="0" fillId="2" borderId="45" xfId="0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4" fillId="2" borderId="0" xfId="0" applyFont="1" applyFill="1"/>
    <xf numFmtId="0" fontId="3" fillId="3" borderId="33" xfId="0" applyFont="1" applyFill="1" applyBorder="1" applyAlignment="1">
      <alignment wrapText="1"/>
    </xf>
    <xf numFmtId="164" fontId="3" fillId="2" borderId="48" xfId="0" applyNumberFormat="1" applyFont="1" applyFill="1" applyBorder="1" applyAlignment="1">
      <alignment horizontal="center"/>
    </xf>
    <xf numFmtId="164" fontId="3" fillId="2" borderId="52" xfId="0" applyNumberFormat="1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164" fontId="4" fillId="2" borderId="51" xfId="0" applyNumberFormat="1" applyFont="1" applyFill="1" applyBorder="1" applyAlignment="1">
      <alignment horizontal="center"/>
    </xf>
    <xf numFmtId="164" fontId="3" fillId="2" borderId="56" xfId="0" applyNumberFormat="1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wrapText="1"/>
    </xf>
    <xf numFmtId="0" fontId="4" fillId="2" borderId="5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wrapText="1"/>
    </xf>
    <xf numFmtId="0" fontId="4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wrapText="1"/>
    </xf>
    <xf numFmtId="164" fontId="4" fillId="2" borderId="64" xfId="0" applyNumberFormat="1" applyFont="1" applyFill="1" applyBorder="1" applyAlignment="1">
      <alignment horizontal="center"/>
    </xf>
    <xf numFmtId="164" fontId="3" fillId="2" borderId="57" xfId="0" applyNumberFormat="1" applyFont="1" applyFill="1" applyBorder="1" applyAlignment="1">
      <alignment horizontal="center"/>
    </xf>
    <xf numFmtId="164" fontId="3" fillId="2" borderId="65" xfId="0" applyNumberFormat="1" applyFont="1" applyFill="1" applyBorder="1" applyAlignment="1">
      <alignment horizontal="center"/>
    </xf>
    <xf numFmtId="164" fontId="3" fillId="2" borderId="66" xfId="0" applyNumberFormat="1" applyFont="1" applyFill="1" applyBorder="1" applyAlignment="1">
      <alignment horizontal="center"/>
    </xf>
    <xf numFmtId="164" fontId="3" fillId="2" borderId="58" xfId="0" applyNumberFormat="1" applyFont="1" applyFill="1" applyBorder="1" applyAlignment="1">
      <alignment horizontal="center"/>
    </xf>
    <xf numFmtId="164" fontId="3" fillId="2" borderId="60" xfId="0" applyNumberFormat="1" applyFont="1" applyFill="1" applyBorder="1" applyAlignment="1">
      <alignment horizontal="center"/>
    </xf>
    <xf numFmtId="164" fontId="3" fillId="2" borderId="62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70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36" xfId="0" applyNumberFormat="1" applyFont="1" applyFill="1" applyBorder="1"/>
    <xf numFmtId="164" fontId="4" fillId="2" borderId="23" xfId="0" applyNumberFormat="1" applyFont="1" applyFill="1" applyBorder="1"/>
    <xf numFmtId="0" fontId="4" fillId="2" borderId="67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0" fillId="8" borderId="0" xfId="0" applyFont="1" applyFill="1" applyAlignment="1">
      <alignment vertical="center"/>
    </xf>
    <xf numFmtId="0" fontId="0" fillId="10" borderId="0" xfId="0" applyFont="1" applyFill="1"/>
    <xf numFmtId="164" fontId="4" fillId="2" borderId="73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0" fillId="2" borderId="75" xfId="0" applyFont="1" applyFill="1" applyBorder="1" applyAlignment="1">
      <alignment horizontal="center" vertical="center"/>
    </xf>
    <xf numFmtId="164" fontId="3" fillId="2" borderId="75" xfId="0" applyNumberFormat="1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4" fillId="9" borderId="74" xfId="0" applyFont="1" applyFill="1" applyBorder="1" applyAlignment="1">
      <alignment horizontal="left" vertical="center" wrapText="1"/>
    </xf>
    <xf numFmtId="0" fontId="3" fillId="9" borderId="75" xfId="0" applyFont="1" applyFill="1" applyBorder="1" applyAlignment="1">
      <alignment horizontal="left" vertical="center" wrapText="1"/>
    </xf>
    <xf numFmtId="164" fontId="3" fillId="9" borderId="75" xfId="0" applyNumberFormat="1" applyFont="1" applyFill="1" applyBorder="1" applyAlignment="1">
      <alignment horizontal="center"/>
    </xf>
    <xf numFmtId="0" fontId="4" fillId="9" borderId="62" xfId="0" applyFont="1" applyFill="1" applyBorder="1" applyAlignment="1">
      <alignment horizontal="left" vertical="center" wrapText="1"/>
    </xf>
    <xf numFmtId="0" fontId="3" fillId="9" borderId="45" xfId="0" applyFont="1" applyFill="1" applyBorder="1" applyAlignment="1">
      <alignment horizontal="left" vertical="center" wrapText="1"/>
    </xf>
    <xf numFmtId="164" fontId="3" fillId="9" borderId="45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wrapText="1"/>
    </xf>
    <xf numFmtId="0" fontId="3" fillId="2" borderId="72" xfId="0" applyFont="1" applyFill="1" applyBorder="1" applyAlignment="1">
      <alignment horizontal="center"/>
    </xf>
    <xf numFmtId="164" fontId="4" fillId="2" borderId="7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4" fontId="4" fillId="2" borderId="83" xfId="0" applyNumberFormat="1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3" fillId="2" borderId="85" xfId="0" applyFont="1" applyFill="1" applyBorder="1" applyAlignment="1">
      <alignment wrapText="1"/>
    </xf>
    <xf numFmtId="164" fontId="3" fillId="2" borderId="84" xfId="0" applyNumberFormat="1" applyFont="1" applyFill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3" fillId="2" borderId="89" xfId="0" applyFont="1" applyFill="1" applyBorder="1" applyAlignment="1">
      <alignment wrapText="1"/>
    </xf>
    <xf numFmtId="0" fontId="4" fillId="2" borderId="90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3" fillId="2" borderId="72" xfId="0" applyFont="1" applyFill="1" applyBorder="1" applyAlignment="1">
      <alignment wrapText="1"/>
    </xf>
    <xf numFmtId="164" fontId="3" fillId="2" borderId="91" xfId="0" applyNumberFormat="1" applyFont="1" applyFill="1" applyBorder="1" applyAlignment="1">
      <alignment horizontal="center"/>
    </xf>
    <xf numFmtId="164" fontId="3" fillId="2" borderId="88" xfId="0" applyNumberFormat="1" applyFont="1" applyFill="1" applyBorder="1" applyAlignment="1">
      <alignment horizontal="center"/>
    </xf>
    <xf numFmtId="0" fontId="3" fillId="2" borderId="88" xfId="0" applyFont="1" applyFill="1" applyBorder="1" applyAlignment="1">
      <alignment horizontal="center"/>
    </xf>
    <xf numFmtId="164" fontId="4" fillId="2" borderId="92" xfId="0" applyNumberFormat="1" applyFont="1" applyFill="1" applyBorder="1" applyAlignment="1">
      <alignment horizontal="center"/>
    </xf>
    <xf numFmtId="164" fontId="3" fillId="2" borderId="87" xfId="0" applyNumberFormat="1" applyFont="1" applyFill="1" applyBorder="1" applyAlignment="1">
      <alignment horizontal="center"/>
    </xf>
    <xf numFmtId="164" fontId="4" fillId="2" borderId="93" xfId="0" applyNumberFormat="1" applyFont="1" applyFill="1" applyBorder="1" applyAlignment="1">
      <alignment horizontal="center"/>
    </xf>
    <xf numFmtId="164" fontId="3" fillId="2" borderId="72" xfId="0" applyNumberFormat="1" applyFont="1" applyFill="1" applyBorder="1" applyAlignment="1">
      <alignment horizontal="center"/>
    </xf>
    <xf numFmtId="164" fontId="4" fillId="2" borderId="94" xfId="0" applyNumberFormat="1" applyFont="1" applyFill="1" applyBorder="1" applyAlignment="1">
      <alignment horizontal="center"/>
    </xf>
    <xf numFmtId="164" fontId="4" fillId="2" borderId="95" xfId="0" applyNumberFormat="1" applyFont="1" applyFill="1" applyBorder="1" applyAlignment="1">
      <alignment horizontal="center"/>
    </xf>
    <xf numFmtId="164" fontId="4" fillId="2" borderId="96" xfId="0" applyNumberFormat="1" applyFont="1" applyFill="1" applyBorder="1" applyAlignment="1">
      <alignment horizontal="center"/>
    </xf>
    <xf numFmtId="164" fontId="4" fillId="2" borderId="97" xfId="0" applyNumberFormat="1" applyFont="1" applyFill="1" applyBorder="1" applyAlignment="1">
      <alignment horizontal="center"/>
    </xf>
    <xf numFmtId="164" fontId="4" fillId="2" borderId="98" xfId="0" applyNumberFormat="1" applyFont="1" applyFill="1" applyBorder="1" applyAlignment="1">
      <alignment horizontal="center"/>
    </xf>
    <xf numFmtId="164" fontId="4" fillId="2" borderId="99" xfId="0" applyNumberFormat="1" applyFont="1" applyFill="1" applyBorder="1" applyAlignment="1">
      <alignment horizontal="center"/>
    </xf>
    <xf numFmtId="164" fontId="4" fillId="2" borderId="100" xfId="0" applyNumberFormat="1" applyFont="1" applyFill="1" applyBorder="1" applyAlignment="1">
      <alignment horizontal="center"/>
    </xf>
    <xf numFmtId="164" fontId="4" fillId="2" borderId="101" xfId="0" applyNumberFormat="1" applyFont="1" applyFill="1" applyBorder="1" applyAlignment="1">
      <alignment horizontal="center"/>
    </xf>
    <xf numFmtId="164" fontId="4" fillId="2" borderId="102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4" fillId="2" borderId="103" xfId="0" applyNumberFormat="1" applyFont="1" applyFill="1" applyBorder="1" applyAlignment="1">
      <alignment horizontal="center"/>
    </xf>
    <xf numFmtId="164" fontId="4" fillId="2" borderId="104" xfId="0" applyNumberFormat="1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/>
    </xf>
    <xf numFmtId="164" fontId="4" fillId="2" borderId="108" xfId="0" applyNumberFormat="1" applyFont="1" applyFill="1" applyBorder="1" applyAlignment="1">
      <alignment horizontal="center"/>
    </xf>
    <xf numFmtId="164" fontId="4" fillId="2" borderId="109" xfId="0" applyNumberFormat="1" applyFont="1" applyFill="1" applyBorder="1" applyAlignment="1">
      <alignment horizontal="center"/>
    </xf>
    <xf numFmtId="164" fontId="4" fillId="2" borderId="110" xfId="0" applyNumberFormat="1" applyFont="1" applyFill="1" applyBorder="1" applyAlignment="1">
      <alignment horizontal="center"/>
    </xf>
    <xf numFmtId="164" fontId="4" fillId="2" borderId="55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/>
    </xf>
    <xf numFmtId="164" fontId="4" fillId="2" borderId="112" xfId="0" applyNumberFormat="1" applyFont="1" applyFill="1" applyBorder="1" applyAlignment="1">
      <alignment horizontal="center"/>
    </xf>
    <xf numFmtId="0" fontId="4" fillId="2" borderId="113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/>
    </xf>
    <xf numFmtId="0" fontId="3" fillId="2" borderId="88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2" borderId="114" xfId="0" applyNumberFormat="1" applyFont="1" applyFill="1" applyBorder="1" applyAlignment="1">
      <alignment horizontal="center"/>
    </xf>
    <xf numFmtId="164" fontId="4" fillId="2" borderId="115" xfId="0" applyNumberFormat="1" applyFont="1" applyFill="1" applyBorder="1" applyAlignment="1">
      <alignment horizontal="center"/>
    </xf>
    <xf numFmtId="164" fontId="3" fillId="4" borderId="79" xfId="0" applyNumberFormat="1" applyFont="1" applyFill="1" applyBorder="1" applyAlignment="1">
      <alignment horizontal="center"/>
    </xf>
    <xf numFmtId="164" fontId="3" fillId="4" borderId="80" xfId="0" applyNumberFormat="1" applyFont="1" applyFill="1" applyBorder="1" applyAlignment="1">
      <alignment horizontal="center"/>
    </xf>
    <xf numFmtId="164" fontId="3" fillId="4" borderId="80" xfId="0" applyNumberFormat="1" applyFont="1" applyFill="1" applyBorder="1"/>
    <xf numFmtId="164" fontId="11" fillId="4" borderId="80" xfId="0" applyNumberFormat="1" applyFont="1" applyFill="1" applyBorder="1" applyAlignment="1">
      <alignment horizontal="center"/>
    </xf>
    <xf numFmtId="0" fontId="3" fillId="4" borderId="80" xfId="0" applyFont="1" applyFill="1" applyBorder="1" applyAlignment="1">
      <alignment horizontal="center"/>
    </xf>
    <xf numFmtId="164" fontId="4" fillId="4" borderId="80" xfId="0" applyNumberFormat="1" applyFont="1" applyFill="1" applyBorder="1" applyAlignment="1">
      <alignment horizontal="center"/>
    </xf>
    <xf numFmtId="164" fontId="4" fillId="4" borderId="82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4" fillId="2" borderId="113" xfId="0" applyFont="1" applyFill="1" applyBorder="1" applyAlignment="1">
      <alignment horizontal="center"/>
    </xf>
    <xf numFmtId="0" fontId="3" fillId="2" borderId="92" xfId="0" applyFont="1" applyFill="1" applyBorder="1" applyAlignment="1">
      <alignment horizontal="center"/>
    </xf>
    <xf numFmtId="164" fontId="4" fillId="2" borderId="1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2" borderId="33" xfId="0" applyFont="1" applyFill="1" applyBorder="1" applyAlignment="1">
      <alignment wrapText="1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2" borderId="90" xfId="0" applyFont="1" applyFill="1" applyBorder="1" applyAlignment="1">
      <alignment horizontal="center"/>
    </xf>
    <xf numFmtId="0" fontId="3" fillId="2" borderId="94" xfId="0" applyFont="1" applyFill="1" applyBorder="1" applyAlignment="1">
      <alignment horizontal="center"/>
    </xf>
    <xf numFmtId="164" fontId="3" fillId="2" borderId="119" xfId="0" applyNumberFormat="1" applyFont="1" applyFill="1" applyBorder="1"/>
    <xf numFmtId="164" fontId="4" fillId="2" borderId="119" xfId="0" applyNumberFormat="1" applyFont="1" applyFill="1" applyBorder="1"/>
    <xf numFmtId="0" fontId="0" fillId="2" borderId="94" xfId="0" applyFill="1" applyBorder="1" applyAlignment="1">
      <alignment horizontal="right"/>
    </xf>
    <xf numFmtId="0" fontId="0" fillId="2" borderId="64" xfId="0" applyFill="1" applyBorder="1" applyAlignment="1">
      <alignment horizontal="right"/>
    </xf>
    <xf numFmtId="0" fontId="0" fillId="2" borderId="92" xfId="0" applyFill="1" applyBorder="1" applyAlignment="1">
      <alignment horizontal="right"/>
    </xf>
    <xf numFmtId="0" fontId="3" fillId="2" borderId="124" xfId="0" applyFont="1" applyFill="1" applyBorder="1" applyAlignment="1">
      <alignment wrapText="1"/>
    </xf>
    <xf numFmtId="0" fontId="3" fillId="2" borderId="125" xfId="0" applyFont="1" applyFill="1" applyBorder="1" applyAlignment="1">
      <alignment wrapText="1"/>
    </xf>
    <xf numFmtId="0" fontId="3" fillId="2" borderId="126" xfId="0" applyFont="1" applyFill="1" applyBorder="1" applyAlignment="1">
      <alignment wrapText="1"/>
    </xf>
    <xf numFmtId="164" fontId="3" fillId="2" borderId="127" xfId="0" applyNumberFormat="1" applyFont="1" applyFill="1" applyBorder="1" applyAlignment="1">
      <alignment horizontal="center"/>
    </xf>
    <xf numFmtId="164" fontId="3" fillId="2" borderId="128" xfId="0" applyNumberFormat="1" applyFont="1" applyFill="1" applyBorder="1" applyAlignment="1">
      <alignment horizontal="center"/>
    </xf>
    <xf numFmtId="164" fontId="3" fillId="2" borderId="118" xfId="0" applyNumberFormat="1" applyFont="1" applyFill="1" applyBorder="1"/>
    <xf numFmtId="0" fontId="3" fillId="2" borderId="6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29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164" fontId="3" fillId="2" borderId="130" xfId="0" applyNumberFormat="1" applyFont="1" applyFill="1" applyBorder="1" applyAlignment="1">
      <alignment horizontal="center"/>
    </xf>
    <xf numFmtId="164" fontId="3" fillId="2" borderId="131" xfId="0" applyNumberFormat="1" applyFont="1" applyFill="1" applyBorder="1" applyAlignment="1">
      <alignment horizontal="center"/>
    </xf>
    <xf numFmtId="164" fontId="4" fillId="2" borderId="13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/>
    </xf>
    <xf numFmtId="164" fontId="4" fillId="2" borderId="134" xfId="0" applyNumberFormat="1" applyFont="1" applyFill="1" applyBorder="1" applyAlignment="1">
      <alignment horizontal="center"/>
    </xf>
    <xf numFmtId="164" fontId="4" fillId="2" borderId="121" xfId="0" applyNumberFormat="1" applyFont="1" applyFill="1" applyBorder="1" applyAlignment="1">
      <alignment horizontal="center"/>
    </xf>
    <xf numFmtId="164" fontId="4" fillId="2" borderId="122" xfId="0" applyNumberFormat="1" applyFont="1" applyFill="1" applyBorder="1" applyAlignment="1">
      <alignment horizontal="center"/>
    </xf>
    <xf numFmtId="164" fontId="4" fillId="2" borderId="123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3" fillId="2" borderId="120" xfId="0" applyNumberFormat="1" applyFont="1" applyFill="1" applyBorder="1"/>
    <xf numFmtId="164" fontId="4" fillId="2" borderId="78" xfId="0" applyNumberFormat="1" applyFont="1" applyFill="1" applyBorder="1" applyAlignment="1">
      <alignment horizontal="center"/>
    </xf>
    <xf numFmtId="164" fontId="4" fillId="2" borderId="13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/>
    </xf>
    <xf numFmtId="164" fontId="4" fillId="2" borderId="137" xfId="0" applyNumberFormat="1" applyFont="1" applyFill="1" applyBorder="1" applyAlignment="1">
      <alignment horizontal="center"/>
    </xf>
    <xf numFmtId="164" fontId="4" fillId="2" borderId="79" xfId="0" applyNumberFormat="1" applyFont="1" applyFill="1" applyBorder="1" applyAlignment="1">
      <alignment horizontal="center"/>
    </xf>
    <xf numFmtId="164" fontId="4" fillId="2" borderId="124" xfId="0" applyNumberFormat="1" applyFont="1" applyFill="1" applyBorder="1" applyAlignment="1">
      <alignment horizontal="center"/>
    </xf>
    <xf numFmtId="164" fontId="4" fillId="2" borderId="125" xfId="0" applyNumberFormat="1" applyFont="1" applyFill="1" applyBorder="1" applyAlignment="1">
      <alignment horizontal="center"/>
    </xf>
    <xf numFmtId="164" fontId="4" fillId="2" borderId="126" xfId="0" applyNumberFormat="1" applyFont="1" applyFill="1" applyBorder="1" applyAlignment="1">
      <alignment horizontal="center"/>
    </xf>
    <xf numFmtId="164" fontId="4" fillId="2" borderId="116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/>
    <xf numFmtId="0" fontId="3" fillId="2" borderId="138" xfId="0" applyFont="1" applyFill="1" applyBorder="1" applyAlignment="1"/>
    <xf numFmtId="0" fontId="0" fillId="2" borderId="88" xfId="0" applyFont="1" applyFill="1" applyBorder="1" applyAlignment="1">
      <alignment horizontal="center" vertical="center"/>
    </xf>
    <xf numFmtId="0" fontId="0" fillId="2" borderId="139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horizontal="center"/>
    </xf>
    <xf numFmtId="0" fontId="4" fillId="9" borderId="128" xfId="0" applyFont="1" applyFill="1" applyBorder="1" applyAlignment="1">
      <alignment horizontal="left" vertical="center" wrapText="1"/>
    </xf>
    <xf numFmtId="0" fontId="0" fillId="2" borderId="72" xfId="0" applyFont="1" applyFill="1" applyBorder="1" applyAlignment="1">
      <alignment horizontal="center" vertical="center"/>
    </xf>
    <xf numFmtId="0" fontId="3" fillId="9" borderId="72" xfId="0" applyFont="1" applyFill="1" applyBorder="1" applyAlignment="1">
      <alignment horizontal="left" vertical="center" wrapText="1"/>
    </xf>
    <xf numFmtId="164" fontId="3" fillId="9" borderId="72" xfId="0" applyNumberFormat="1" applyFont="1" applyFill="1" applyBorder="1" applyAlignment="1">
      <alignment horizontal="center"/>
    </xf>
    <xf numFmtId="0" fontId="3" fillId="2" borderId="141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9" borderId="64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3" fillId="2" borderId="32" xfId="0" applyNumberFormat="1" applyFont="1" applyFill="1" applyBorder="1" applyAlignment="1">
      <alignment horizontal="center"/>
    </xf>
    <xf numFmtId="0" fontId="3" fillId="2" borderId="139" xfId="0" applyFont="1" applyFill="1" applyBorder="1" applyAlignment="1"/>
    <xf numFmtId="164" fontId="3" fillId="9" borderId="117" xfId="0" applyNumberFormat="1" applyFont="1" applyFill="1" applyBorder="1" applyAlignment="1">
      <alignment horizontal="center"/>
    </xf>
    <xf numFmtId="164" fontId="3" fillId="9" borderId="56" xfId="0" applyNumberFormat="1" applyFont="1" applyFill="1" applyBorder="1" applyAlignment="1">
      <alignment horizontal="center"/>
    </xf>
    <xf numFmtId="164" fontId="3" fillId="2" borderId="46" xfId="0" applyNumberFormat="1" applyFont="1" applyFill="1" applyBorder="1" applyAlignment="1">
      <alignment horizontal="center"/>
    </xf>
    <xf numFmtId="0" fontId="4" fillId="2" borderId="78" xfId="0" applyFont="1" applyFill="1" applyBorder="1" applyAlignment="1"/>
    <xf numFmtId="164" fontId="4" fillId="2" borderId="134" xfId="0" applyNumberFormat="1" applyFont="1" applyFill="1" applyBorder="1" applyAlignment="1">
      <alignment horizontal="center" vertical="center"/>
    </xf>
    <xf numFmtId="164" fontId="4" fillId="2" borderId="14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 vertical="center"/>
    </xf>
    <xf numFmtId="164" fontId="4" fillId="2" borderId="132" xfId="0" applyNumberFormat="1" applyFont="1" applyFill="1" applyBorder="1" applyAlignment="1">
      <alignment horizontal="center" vertical="center"/>
    </xf>
    <xf numFmtId="164" fontId="4" fillId="9" borderId="121" xfId="0" applyNumberFormat="1" applyFont="1" applyFill="1" applyBorder="1" applyAlignment="1">
      <alignment horizontal="center"/>
    </xf>
    <xf numFmtId="164" fontId="4" fillId="9" borderId="122" xfId="0" applyNumberFormat="1" applyFont="1" applyFill="1" applyBorder="1" applyAlignment="1">
      <alignment horizontal="center"/>
    </xf>
    <xf numFmtId="164" fontId="4" fillId="3" borderId="78" xfId="0" applyNumberFormat="1" applyFont="1" applyFill="1" applyBorder="1" applyAlignment="1">
      <alignment horizontal="center"/>
    </xf>
    <xf numFmtId="164" fontId="3" fillId="9" borderId="88" xfId="0" applyNumberFormat="1" applyFont="1" applyFill="1" applyBorder="1" applyAlignment="1">
      <alignment horizontal="center"/>
    </xf>
    <xf numFmtId="164" fontId="4" fillId="2" borderId="143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 applyAlignment="1">
      <alignment horizontal="center"/>
    </xf>
    <xf numFmtId="0" fontId="4" fillId="2" borderId="79" xfId="0" applyFont="1" applyFill="1" applyBorder="1" applyAlignment="1"/>
    <xf numFmtId="164" fontId="4" fillId="2" borderId="137" xfId="0" applyNumberFormat="1" applyFont="1" applyFill="1" applyBorder="1" applyAlignment="1">
      <alignment horizontal="center" vertical="center"/>
    </xf>
    <xf numFmtId="164" fontId="4" fillId="2" borderId="14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 vertical="center"/>
    </xf>
    <xf numFmtId="164" fontId="4" fillId="2" borderId="135" xfId="0" applyNumberFormat="1" applyFont="1" applyFill="1" applyBorder="1" applyAlignment="1">
      <alignment horizontal="center" vertical="center"/>
    </xf>
    <xf numFmtId="164" fontId="4" fillId="9" borderId="124" xfId="0" applyNumberFormat="1" applyFont="1" applyFill="1" applyBorder="1" applyAlignment="1">
      <alignment horizontal="center"/>
    </xf>
    <xf numFmtId="164" fontId="4" fillId="9" borderId="125" xfId="0" applyNumberFormat="1" applyFont="1" applyFill="1" applyBorder="1" applyAlignment="1">
      <alignment horizontal="center"/>
    </xf>
    <xf numFmtId="164" fontId="4" fillId="2" borderId="146" xfId="0" applyNumberFormat="1" applyFont="1" applyFill="1" applyBorder="1" applyAlignment="1">
      <alignment horizontal="center"/>
    </xf>
    <xf numFmtId="0" fontId="4" fillId="2" borderId="111" xfId="0" applyFont="1" applyFill="1" applyBorder="1" applyAlignment="1">
      <alignment horizontal="center"/>
    </xf>
    <xf numFmtId="0" fontId="4" fillId="2" borderId="112" xfId="0" applyFont="1" applyFill="1" applyBorder="1" applyAlignment="1">
      <alignment horizontal="right"/>
    </xf>
    <xf numFmtId="164" fontId="4" fillId="2" borderId="68" xfId="0" applyNumberFormat="1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164" fontId="4" fillId="2" borderId="54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51" xfId="0" applyNumberFormat="1" applyFont="1" applyFill="1" applyBorder="1" applyAlignment="1">
      <alignment horizontal="center" vertical="center"/>
    </xf>
    <xf numFmtId="164" fontId="3" fillId="9" borderId="76" xfId="0" applyNumberFormat="1" applyFont="1" applyFill="1" applyBorder="1" applyAlignment="1">
      <alignment horizontal="center"/>
    </xf>
    <xf numFmtId="164" fontId="3" fillId="9" borderId="63" xfId="0" applyNumberFormat="1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164" fontId="3" fillId="9" borderId="48" xfId="0" applyNumberFormat="1" applyFont="1" applyFill="1" applyBorder="1" applyAlignment="1">
      <alignment horizontal="center"/>
    </xf>
    <xf numFmtId="0" fontId="3" fillId="2" borderId="77" xfId="0" applyFont="1" applyFill="1" applyBorder="1" applyAlignment="1">
      <alignment horizontal="center"/>
    </xf>
    <xf numFmtId="0" fontId="4" fillId="2" borderId="147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/>
    </xf>
    <xf numFmtId="0" fontId="3" fillId="2" borderId="75" xfId="0" applyFont="1" applyFill="1" applyBorder="1" applyAlignment="1">
      <alignment wrapText="1"/>
    </xf>
    <xf numFmtId="164" fontId="4" fillId="2" borderId="148" xfId="0" applyNumberFormat="1" applyFont="1" applyFill="1" applyBorder="1" applyAlignment="1">
      <alignment horizontal="center"/>
    </xf>
    <xf numFmtId="0" fontId="4" fillId="2" borderId="149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/>
    </xf>
    <xf numFmtId="164" fontId="4" fillId="2" borderId="150" xfId="0" applyNumberFormat="1" applyFont="1" applyFill="1" applyBorder="1" applyAlignment="1">
      <alignment horizontal="center"/>
    </xf>
    <xf numFmtId="0" fontId="3" fillId="2" borderId="21" xfId="0" applyFont="1" applyFill="1" applyBorder="1"/>
    <xf numFmtId="164" fontId="4" fillId="4" borderId="140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/>
    <xf numFmtId="0" fontId="3" fillId="3" borderId="33" xfId="0" applyFont="1" applyFill="1" applyBorder="1" applyAlignment="1">
      <alignment horizontal="center"/>
    </xf>
    <xf numFmtId="164" fontId="4" fillId="5" borderId="7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5" borderId="12" xfId="0" applyFont="1" applyFill="1" applyBorder="1" applyAlignment="1">
      <alignment horizontal="center"/>
    </xf>
    <xf numFmtId="164" fontId="4" fillId="2" borderId="151" xfId="0" applyNumberFormat="1" applyFont="1" applyFill="1" applyBorder="1" applyAlignment="1">
      <alignment horizontal="center"/>
    </xf>
    <xf numFmtId="164" fontId="4" fillId="2" borderId="152" xfId="0" applyNumberFormat="1" applyFont="1" applyFill="1" applyBorder="1" applyAlignment="1">
      <alignment horizontal="center"/>
    </xf>
    <xf numFmtId="164" fontId="4" fillId="2" borderId="153" xfId="0" applyNumberFormat="1" applyFont="1" applyFill="1" applyBorder="1" applyAlignment="1">
      <alignment horizontal="center"/>
    </xf>
    <xf numFmtId="164" fontId="4" fillId="2" borderId="139" xfId="0" applyNumberFormat="1" applyFont="1" applyFill="1" applyBorder="1" applyAlignment="1">
      <alignment horizontal="center"/>
    </xf>
    <xf numFmtId="164" fontId="4" fillId="2" borderId="154" xfId="0" applyNumberFormat="1" applyFont="1" applyFill="1" applyBorder="1" applyAlignment="1">
      <alignment horizontal="center"/>
    </xf>
    <xf numFmtId="164" fontId="4" fillId="2" borderId="71" xfId="0" applyNumberFormat="1" applyFont="1" applyFill="1" applyBorder="1"/>
    <xf numFmtId="164" fontId="4" fillId="2" borderId="132" xfId="0" applyNumberFormat="1" applyFont="1" applyFill="1" applyBorder="1"/>
    <xf numFmtId="164" fontId="4" fillId="2" borderId="134" xfId="0" applyNumberFormat="1" applyFont="1" applyFill="1" applyBorder="1"/>
    <xf numFmtId="164" fontId="3" fillId="2" borderId="32" xfId="0" applyNumberFormat="1" applyFont="1" applyFill="1" applyBorder="1"/>
    <xf numFmtId="164" fontId="3" fillId="2" borderId="46" xfId="0" applyNumberFormat="1" applyFont="1" applyFill="1" applyBorder="1"/>
    <xf numFmtId="164" fontId="4" fillId="5" borderId="132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/>
    <xf numFmtId="0" fontId="3" fillId="2" borderId="138" xfId="0" applyFont="1" applyFill="1" applyBorder="1" applyAlignment="1">
      <alignment horizontal="center"/>
    </xf>
    <xf numFmtId="0" fontId="3" fillId="2" borderId="141" xfId="0" applyFont="1" applyFill="1" applyBorder="1" applyAlignment="1">
      <alignment horizontal="center"/>
    </xf>
    <xf numFmtId="0" fontId="3" fillId="2" borderId="139" xfId="0" applyFont="1" applyFill="1" applyBorder="1" applyAlignment="1">
      <alignment horizontal="center"/>
    </xf>
    <xf numFmtId="0" fontId="4" fillId="2" borderId="78" xfId="0" applyFont="1" applyFill="1" applyBorder="1" applyAlignment="1">
      <alignment horizontal="center"/>
    </xf>
    <xf numFmtId="164" fontId="4" fillId="3" borderId="132" xfId="0" applyNumberFormat="1" applyFont="1" applyFill="1" applyBorder="1" applyAlignment="1">
      <alignment horizontal="center"/>
    </xf>
    <xf numFmtId="164" fontId="3" fillId="9" borderId="129" xfId="0" applyNumberFormat="1" applyFont="1" applyFill="1" applyBorder="1" applyAlignment="1">
      <alignment horizontal="center"/>
    </xf>
    <xf numFmtId="164" fontId="3" fillId="9" borderId="130" xfId="0" applyNumberFormat="1" applyFont="1" applyFill="1" applyBorder="1" applyAlignment="1">
      <alignment horizontal="center"/>
    </xf>
    <xf numFmtId="164" fontId="3" fillId="2" borderId="159" xfId="0" applyNumberFormat="1" applyFont="1" applyFill="1" applyBorder="1" applyAlignment="1">
      <alignment horizontal="center"/>
    </xf>
    <xf numFmtId="0" fontId="4" fillId="2" borderId="141" xfId="0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 vertical="center"/>
    </xf>
    <xf numFmtId="164" fontId="4" fillId="2" borderId="112" xfId="0" applyNumberFormat="1" applyFont="1" applyFill="1" applyBorder="1" applyAlignment="1">
      <alignment horizontal="center" vertical="center"/>
    </xf>
    <xf numFmtId="164" fontId="4" fillId="2" borderId="112" xfId="0" applyNumberFormat="1" applyFont="1" applyFill="1" applyBorder="1" applyAlignment="1">
      <alignment horizontal="right"/>
    </xf>
    <xf numFmtId="0" fontId="0" fillId="0" borderId="0" xfId="0" applyFont="1" applyBorder="1"/>
    <xf numFmtId="0" fontId="1" fillId="2" borderId="13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 wrapText="1"/>
    </xf>
    <xf numFmtId="164" fontId="4" fillId="3" borderId="160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64" fontId="4" fillId="3" borderId="155" xfId="0" applyNumberFormat="1" applyFont="1" applyFill="1" applyBorder="1" applyAlignment="1">
      <alignment horizontal="center" vertical="center"/>
    </xf>
    <xf numFmtId="164" fontId="4" fillId="2" borderId="161" xfId="0" applyNumberFormat="1" applyFont="1" applyFill="1" applyBorder="1" applyAlignment="1">
      <alignment horizontal="center" vertical="center"/>
    </xf>
    <xf numFmtId="164" fontId="4" fillId="2" borderId="162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2" borderId="13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0" fillId="2" borderId="88" xfId="0" applyFont="1" applyFill="1" applyBorder="1" applyAlignment="1">
      <alignment vertical="center" wrapTex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8" xfId="0" applyFont="1" applyFill="1" applyBorder="1" applyAlignment="1">
      <alignment textRotation="90"/>
    </xf>
    <xf numFmtId="0" fontId="3" fillId="0" borderId="138" xfId="0" applyFont="1" applyFill="1" applyBorder="1" applyAlignment="1"/>
    <xf numFmtId="164" fontId="3" fillId="0" borderId="11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4" fontId="3" fillId="0" borderId="75" xfId="0" applyNumberFormat="1" applyFont="1" applyFill="1" applyBorder="1" applyAlignment="1">
      <alignment horizontal="center"/>
    </xf>
    <xf numFmtId="164" fontId="3" fillId="0" borderId="45" xfId="0" applyNumberFormat="1" applyFont="1" applyFill="1" applyBorder="1" applyAlignment="1">
      <alignment horizontal="center"/>
    </xf>
    <xf numFmtId="164" fontId="3" fillId="0" borderId="48" xfId="0" applyNumberFormat="1" applyFont="1" applyFill="1" applyBorder="1" applyAlignment="1">
      <alignment horizontal="center"/>
    </xf>
    <xf numFmtId="164" fontId="3" fillId="0" borderId="27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/>
    </xf>
    <xf numFmtId="0" fontId="3" fillId="0" borderId="138" xfId="0" applyFont="1" applyFill="1" applyBorder="1" applyAlignment="1">
      <alignment horizontal="center"/>
    </xf>
    <xf numFmtId="0" fontId="0" fillId="0" borderId="0" xfId="0" applyFill="1"/>
    <xf numFmtId="0" fontId="3" fillId="2" borderId="0" xfId="0" applyFont="1" applyFill="1"/>
    <xf numFmtId="0" fontId="16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16" fillId="0" borderId="0" xfId="0" applyFont="1"/>
    <xf numFmtId="0" fontId="3" fillId="2" borderId="0" xfId="0" applyFont="1" applyFill="1"/>
    <xf numFmtId="0" fontId="16" fillId="0" borderId="0" xfId="0" applyFont="1"/>
    <xf numFmtId="0" fontId="3" fillId="2" borderId="0" xfId="0" applyFont="1" applyFill="1"/>
    <xf numFmtId="0" fontId="16" fillId="0" borderId="0" xfId="0" applyFont="1"/>
    <xf numFmtId="0" fontId="3" fillId="2" borderId="0" xfId="0" applyFont="1" applyFill="1"/>
    <xf numFmtId="0" fontId="16" fillId="0" borderId="0" xfId="0" applyFont="1"/>
    <xf numFmtId="0" fontId="4" fillId="2" borderId="31" xfId="0" applyFont="1" applyFill="1" applyBorder="1" applyAlignment="1">
      <alignment horizontal="center" vertical="center"/>
    </xf>
    <xf numFmtId="0" fontId="4" fillId="6" borderId="79" xfId="0" applyFont="1" applyFill="1" applyBorder="1" applyAlignment="1">
      <alignment horizontal="left" vertical="center" wrapText="1"/>
    </xf>
    <xf numFmtId="0" fontId="4" fillId="6" borderId="80" xfId="0" applyFont="1" applyFill="1" applyBorder="1" applyAlignment="1">
      <alignment horizontal="left" vertical="center" wrapText="1"/>
    </xf>
    <xf numFmtId="0" fontId="4" fillId="6" borderId="8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164" fontId="3" fillId="6" borderId="37" xfId="0" applyNumberFormat="1" applyFont="1" applyFill="1" applyBorder="1" applyAlignment="1">
      <alignment horizontal="center"/>
    </xf>
    <xf numFmtId="164" fontId="3" fillId="6" borderId="47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4" fontId="3" fillId="6" borderId="73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73" xfId="0" applyNumberFormat="1" applyFont="1" applyFill="1" applyBorder="1" applyAlignment="1">
      <alignment horizontal="center"/>
    </xf>
    <xf numFmtId="164" fontId="3" fillId="4" borderId="79" xfId="0" applyNumberFormat="1" applyFont="1" applyFill="1" applyBorder="1" applyAlignment="1">
      <alignment horizontal="center"/>
    </xf>
    <xf numFmtId="164" fontId="3" fillId="4" borderId="80" xfId="0" applyNumberFormat="1" applyFont="1" applyFill="1" applyBorder="1" applyAlignment="1">
      <alignment horizontal="center"/>
    </xf>
    <xf numFmtId="164" fontId="3" fillId="4" borderId="140" xfId="0" applyNumberFormat="1" applyFont="1" applyFill="1" applyBorder="1" applyAlignment="1">
      <alignment horizontal="center"/>
    </xf>
    <xf numFmtId="164" fontId="3" fillId="4" borderId="89" xfId="0" applyNumberFormat="1" applyFont="1" applyFill="1" applyBorder="1" applyAlignment="1">
      <alignment horizontal="center"/>
    </xf>
    <xf numFmtId="164" fontId="3" fillId="4" borderId="82" xfId="0" applyNumberFormat="1" applyFont="1" applyFill="1" applyBorder="1" applyAlignment="1">
      <alignment horizontal="center"/>
    </xf>
    <xf numFmtId="164" fontId="3" fillId="6" borderId="80" xfId="0" applyNumberFormat="1" applyFont="1" applyFill="1" applyBorder="1" applyAlignment="1">
      <alignment horizontal="center"/>
    </xf>
    <xf numFmtId="164" fontId="3" fillId="6" borderId="105" xfId="0" applyNumberFormat="1" applyFont="1" applyFill="1" applyBorder="1" applyAlignment="1">
      <alignment horizontal="center"/>
    </xf>
    <xf numFmtId="164" fontId="3" fillId="6" borderId="82" xfId="0" applyNumberFormat="1" applyFont="1" applyFill="1" applyBorder="1" applyAlignment="1">
      <alignment horizontal="center"/>
    </xf>
    <xf numFmtId="0" fontId="4" fillId="4" borderId="79" xfId="0" applyFont="1" applyFill="1" applyBorder="1" applyAlignment="1">
      <alignment horizontal="left" vertical="center" wrapText="1"/>
    </xf>
    <xf numFmtId="0" fontId="4" fillId="4" borderId="80" xfId="0" applyFont="1" applyFill="1" applyBorder="1" applyAlignment="1">
      <alignment horizontal="left" vertical="center" wrapText="1"/>
    </xf>
    <xf numFmtId="0" fontId="4" fillId="4" borderId="82" xfId="0" applyFont="1" applyFill="1" applyBorder="1" applyAlignment="1">
      <alignment horizontal="left" vertical="center" wrapText="1"/>
    </xf>
    <xf numFmtId="164" fontId="3" fillId="4" borderId="105" xfId="0" applyNumberFormat="1" applyFont="1" applyFill="1" applyBorder="1" applyAlignment="1">
      <alignment horizontal="center"/>
    </xf>
    <xf numFmtId="164" fontId="3" fillId="4" borderId="106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38" xfId="0" applyFont="1" applyFill="1" applyBorder="1" applyAlignment="1">
      <alignment horizontal="right" textRotation="90"/>
    </xf>
    <xf numFmtId="0" fontId="4" fillId="2" borderId="39" xfId="0" applyFont="1" applyFill="1" applyBorder="1" applyAlignment="1">
      <alignment horizontal="right" textRotation="90"/>
    </xf>
    <xf numFmtId="0" fontId="4" fillId="2" borderId="40" xfId="0" applyFont="1" applyFill="1" applyBorder="1" applyAlignment="1">
      <alignment horizontal="right" textRotation="90"/>
    </xf>
    <xf numFmtId="0" fontId="4" fillId="2" borderId="41" xfId="0" applyFont="1" applyFill="1" applyBorder="1" applyAlignment="1">
      <alignment horizontal="right" textRotation="90"/>
    </xf>
    <xf numFmtId="0" fontId="3" fillId="2" borderId="32" xfId="0" applyFont="1" applyFill="1" applyBorder="1" applyAlignment="1">
      <alignment horizontal="center"/>
    </xf>
    <xf numFmtId="164" fontId="3" fillId="6" borderId="140" xfId="0" applyNumberFormat="1" applyFont="1" applyFill="1" applyBorder="1" applyAlignment="1">
      <alignment horizontal="center"/>
    </xf>
    <xf numFmtId="0" fontId="4" fillId="7" borderId="79" xfId="0" applyFont="1" applyFill="1" applyBorder="1" applyAlignment="1">
      <alignment horizontal="left" vertical="center" wrapText="1"/>
    </xf>
    <xf numFmtId="0" fontId="4" fillId="7" borderId="80" xfId="0" applyFont="1" applyFill="1" applyBorder="1" applyAlignment="1">
      <alignment horizontal="left" vertical="center" wrapText="1"/>
    </xf>
    <xf numFmtId="0" fontId="4" fillId="7" borderId="82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3" fillId="7" borderId="80" xfId="0" applyNumberFormat="1" applyFont="1" applyFill="1" applyBorder="1" applyAlignment="1">
      <alignment horizontal="center"/>
    </xf>
    <xf numFmtId="164" fontId="3" fillId="7" borderId="105" xfId="0" applyNumberFormat="1" applyFont="1" applyFill="1" applyBorder="1" applyAlignment="1">
      <alignment horizontal="center"/>
    </xf>
    <xf numFmtId="164" fontId="3" fillId="7" borderId="106" xfId="0" applyNumberFormat="1" applyFont="1" applyFill="1" applyBorder="1" applyAlignment="1">
      <alignment horizontal="center"/>
    </xf>
    <xf numFmtId="164" fontId="3" fillId="2" borderId="79" xfId="0" applyNumberFormat="1" applyFont="1" applyFill="1" applyBorder="1" applyAlignment="1">
      <alignment horizontal="center"/>
    </xf>
    <xf numFmtId="164" fontId="3" fillId="2" borderId="8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89" xfId="0" applyNumberFormat="1" applyFont="1" applyFill="1" applyBorder="1" applyAlignment="1">
      <alignment horizontal="center"/>
    </xf>
    <xf numFmtId="164" fontId="3" fillId="7" borderId="79" xfId="0" applyNumberFormat="1" applyFont="1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center"/>
    </xf>
    <xf numFmtId="164" fontId="3" fillId="7" borderId="89" xfId="0" applyNumberFormat="1" applyFont="1" applyFill="1" applyBorder="1" applyAlignment="1">
      <alignment horizontal="center"/>
    </xf>
    <xf numFmtId="0" fontId="4" fillId="2" borderId="118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9" borderId="79" xfId="0" applyFont="1" applyFill="1" applyBorder="1" applyAlignment="1">
      <alignment horizontal="left" vertical="center" wrapText="1"/>
    </xf>
    <xf numFmtId="0" fontId="4" fillId="9" borderId="8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textRotation="90"/>
    </xf>
    <xf numFmtId="0" fontId="4" fillId="2" borderId="39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center"/>
    </xf>
    <xf numFmtId="164" fontId="3" fillId="7" borderId="80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7" borderId="89" xfId="0" applyNumberFormat="1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7" borderId="155" xfId="0" applyFont="1" applyFill="1" applyBorder="1" applyAlignment="1">
      <alignment horizontal="left" vertical="center" wrapText="1"/>
    </xf>
    <xf numFmtId="0" fontId="4" fillId="7" borderId="105" xfId="0" applyFont="1" applyFill="1" applyBorder="1" applyAlignment="1">
      <alignment horizontal="left" vertical="center" wrapText="1"/>
    </xf>
    <xf numFmtId="164" fontId="3" fillId="7" borderId="156" xfId="0" applyNumberFormat="1" applyFont="1" applyFill="1" applyBorder="1" applyAlignment="1">
      <alignment horizontal="center"/>
    </xf>
    <xf numFmtId="0" fontId="4" fillId="7" borderId="157" xfId="0" applyFont="1" applyFill="1" applyBorder="1" applyAlignment="1">
      <alignment horizontal="left" vertical="center" wrapText="1"/>
    </xf>
    <xf numFmtId="0" fontId="4" fillId="7" borderId="140" xfId="0" applyFont="1" applyFill="1" applyBorder="1" applyAlignment="1">
      <alignment horizontal="left" vertical="center" wrapText="1"/>
    </xf>
    <xf numFmtId="164" fontId="3" fillId="7" borderId="158" xfId="0" applyNumberFormat="1" applyFont="1" applyFill="1" applyBorder="1" applyAlignment="1">
      <alignment horizontal="center"/>
    </xf>
    <xf numFmtId="164" fontId="3" fillId="7" borderId="140" xfId="0" applyNumberFormat="1" applyFont="1" applyFill="1" applyBorder="1" applyAlignment="1">
      <alignment horizontal="center"/>
    </xf>
    <xf numFmtId="164" fontId="3" fillId="4" borderId="81" xfId="0" applyNumberFormat="1" applyFont="1" applyFill="1" applyBorder="1" applyAlignment="1">
      <alignment horizontal="center"/>
    </xf>
    <xf numFmtId="164" fontId="3" fillId="7" borderId="81" xfId="0" applyNumberFormat="1" applyFont="1" applyFill="1" applyBorder="1" applyAlignment="1">
      <alignment horizontal="center" vertical="center"/>
    </xf>
    <xf numFmtId="164" fontId="3" fillId="7" borderId="140" xfId="0" applyNumberFormat="1" applyFont="1" applyFill="1" applyBorder="1" applyAlignment="1">
      <alignment horizontal="center" vertical="center"/>
    </xf>
    <xf numFmtId="164" fontId="3" fillId="7" borderId="105" xfId="0" applyNumberFormat="1" applyFont="1" applyFill="1" applyBorder="1" applyAlignment="1">
      <alignment horizontal="center" vertical="center"/>
    </xf>
    <xf numFmtId="164" fontId="3" fillId="7" borderId="106" xfId="0" applyNumberFormat="1" applyFont="1" applyFill="1" applyBorder="1" applyAlignment="1">
      <alignment horizontal="center" vertical="center"/>
    </xf>
    <xf numFmtId="164" fontId="3" fillId="7" borderId="81" xfId="0" applyNumberFormat="1" applyFont="1" applyFill="1" applyBorder="1" applyAlignment="1">
      <alignment horizontal="center"/>
    </xf>
  </cellXfs>
  <cellStyles count="4">
    <cellStyle name="Excel Built-in 20% - Accent3" xfId="3" xr:uid="{79AFB185-AF9F-4D0F-AA8D-A3E63E239578}"/>
    <cellStyle name="Excel Built-in Calculation" xfId="2" xr:uid="{85AB8CF6-3E79-4B79-A078-9C1049BF367D}"/>
    <cellStyle name="Normalny" xfId="0" builtinId="0"/>
    <cellStyle name="Normalny 2" xfId="1" xr:uid="{639D139B-9530-47F9-9E5E-55573F32FB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8C285789-E236-4053-99ED-DAD07CDA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403" name="Obraz 1">
          <a:extLst>
            <a:ext uri="{FF2B5EF4-FFF2-40B4-BE49-F238E27FC236}">
              <a16:creationId xmlns:a16="http://schemas.microsoft.com/office/drawing/2014/main" id="{25406D4E-E0BF-403B-93D3-DAFB3F50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BF2B4FA-5EDA-4E51-A4D2-F97F701C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Zeros="0" tabSelected="1" zoomScale="70" zoomScaleNormal="70" zoomScaleSheetLayoutView="100" workbookViewId="0">
      <selection activeCell="O11" sqref="O11:U11"/>
    </sheetView>
  </sheetViews>
  <sheetFormatPr defaultColWidth="11.42578125" defaultRowHeight="12.75" x14ac:dyDescent="0.2"/>
  <cols>
    <col min="1" max="1" width="4.28515625" style="11" customWidth="1"/>
    <col min="2" max="2" width="13.28515625" style="11" customWidth="1"/>
    <col min="3" max="3" width="42.42578125" style="11" customWidth="1"/>
    <col min="4" max="20" width="6.7109375" style="11" customWidth="1"/>
    <col min="21" max="21" width="6.7109375" style="13" customWidth="1"/>
    <col min="22" max="38" width="6.7109375" style="11" customWidth="1"/>
    <col min="39" max="39" width="6.7109375" style="13" customWidth="1"/>
    <col min="40" max="40" width="8.28515625" style="11" bestFit="1" customWidth="1"/>
    <col min="41" max="41" width="7.5703125" style="11" customWidth="1"/>
    <col min="42" max="16384" width="11.42578125" style="11"/>
  </cols>
  <sheetData>
    <row r="1" spans="1:41" x14ac:dyDescent="0.2">
      <c r="AO1" s="11">
        <v>5</v>
      </c>
    </row>
    <row r="2" spans="1:41" x14ac:dyDescent="0.2">
      <c r="AJ2" s="465"/>
      <c r="AK2" s="465"/>
      <c r="AL2" s="465"/>
      <c r="AM2" s="465"/>
      <c r="AN2" s="465"/>
    </row>
    <row r="4" spans="1:41" x14ac:dyDescent="0.2">
      <c r="H4" s="147"/>
      <c r="AJ4" s="465"/>
      <c r="AK4" s="465"/>
      <c r="AL4" s="465"/>
      <c r="AM4" s="465"/>
      <c r="AN4" s="465"/>
    </row>
    <row r="6" spans="1:41" s="14" customFormat="1" ht="20.100000000000001" customHeight="1" x14ac:dyDescent="0.2">
      <c r="A6" s="466" t="s">
        <v>101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</row>
    <row r="7" spans="1:41" s="14" customFormat="1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N8" s="472" t="s">
        <v>138</v>
      </c>
      <c r="O8" s="472"/>
      <c r="P8" s="472"/>
      <c r="Q8" s="472"/>
      <c r="R8" s="472"/>
      <c r="S8" s="472"/>
      <c r="T8" s="472"/>
    </row>
    <row r="9" spans="1:41" s="16" customFormat="1" ht="15" customHeight="1" x14ac:dyDescent="0.25">
      <c r="A9" s="16" t="s">
        <v>100</v>
      </c>
      <c r="N9" s="141"/>
      <c r="O9" s="16" t="s">
        <v>140</v>
      </c>
      <c r="U9" s="17"/>
      <c r="AM9" s="17"/>
    </row>
    <row r="10" spans="1:41" s="16" customFormat="1" ht="15" customHeight="1" x14ac:dyDescent="0.25">
      <c r="A10" s="16" t="s">
        <v>75</v>
      </c>
      <c r="O10" s="16" t="s">
        <v>141</v>
      </c>
      <c r="U10" s="17"/>
      <c r="AM10" s="17"/>
    </row>
    <row r="11" spans="1:41" s="16" customFormat="1" ht="15" customHeight="1" x14ac:dyDescent="0.25">
      <c r="A11" s="16" t="s">
        <v>110</v>
      </c>
      <c r="O11" s="429" t="s">
        <v>142</v>
      </c>
      <c r="P11" s="428"/>
      <c r="Q11" s="428"/>
      <c r="R11" s="428"/>
      <c r="S11" s="428"/>
      <c r="T11" s="428"/>
      <c r="U11" s="428"/>
      <c r="AM11" s="17"/>
    </row>
    <row r="12" spans="1:41" s="16" customFormat="1" ht="15" customHeight="1" x14ac:dyDescent="0.25">
      <c r="A12" s="16" t="s">
        <v>98</v>
      </c>
      <c r="U12" s="17"/>
      <c r="AM12" s="17"/>
    </row>
    <row r="13" spans="1:41" ht="15" customHeight="1" x14ac:dyDescent="0.25">
      <c r="A13" s="18" t="s">
        <v>103</v>
      </c>
    </row>
    <row r="16" spans="1:41" ht="13.5" customHeight="1" thickBot="1" x14ac:dyDescent="0.25">
      <c r="A16" s="468" t="s">
        <v>0</v>
      </c>
      <c r="B16" s="10"/>
      <c r="C16" s="470" t="s">
        <v>1</v>
      </c>
      <c r="D16" s="477" t="s">
        <v>2</v>
      </c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 t="s">
        <v>3</v>
      </c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3" t="s">
        <v>4</v>
      </c>
      <c r="AO16" s="475" t="s">
        <v>5</v>
      </c>
    </row>
    <row r="17" spans="1:41" s="23" customFormat="1" ht="267.75" thickBot="1" x14ac:dyDescent="0.25">
      <c r="A17" s="469"/>
      <c r="B17" s="29" t="s">
        <v>6</v>
      </c>
      <c r="C17" s="471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94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74"/>
      <c r="AO17" s="476"/>
    </row>
    <row r="18" spans="1:41" ht="32.25" customHeight="1" thickBot="1" x14ac:dyDescent="0.25">
      <c r="A18" s="441" t="s">
        <v>104</v>
      </c>
      <c r="B18" s="442"/>
      <c r="C18" s="443"/>
      <c r="D18" s="457">
        <f ca="1">SUM(D18:P18)</f>
        <v>0</v>
      </c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8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9"/>
    </row>
    <row r="19" spans="1:41" ht="15" x14ac:dyDescent="0.25">
      <c r="A19" s="99">
        <v>1</v>
      </c>
      <c r="B19" s="30" t="s">
        <v>23</v>
      </c>
      <c r="C19" s="102" t="s">
        <v>24</v>
      </c>
      <c r="D19" s="51">
        <v>30</v>
      </c>
      <c r="E19" s="52"/>
      <c r="F19" s="53"/>
      <c r="G19" s="53">
        <v>20</v>
      </c>
      <c r="H19" s="53"/>
      <c r="I19" s="53"/>
      <c r="J19" s="54"/>
      <c r="K19" s="54"/>
      <c r="L19" s="54"/>
      <c r="M19" s="54"/>
      <c r="N19" s="54"/>
      <c r="O19" s="54"/>
      <c r="P19" s="54"/>
      <c r="Q19" s="55"/>
      <c r="R19" s="53">
        <f t="shared" ref="R19:R47" si="0">SUM(D19:P19)</f>
        <v>50</v>
      </c>
      <c r="S19" s="53">
        <f>SUM(D19:Q19)</f>
        <v>50</v>
      </c>
      <c r="T19" s="281" t="s">
        <v>85</v>
      </c>
      <c r="U19" s="287">
        <v>3</v>
      </c>
      <c r="V19" s="57"/>
      <c r="W19" s="54"/>
      <c r="X19" s="54"/>
      <c r="Y19" s="54"/>
      <c r="Z19" s="57"/>
      <c r="AA19" s="57"/>
      <c r="AB19" s="57"/>
      <c r="AC19" s="57"/>
      <c r="AD19" s="54"/>
      <c r="AE19" s="54"/>
      <c r="AF19" s="54"/>
      <c r="AG19" s="54"/>
      <c r="AH19" s="54"/>
      <c r="AI19" s="54"/>
      <c r="AJ19" s="54">
        <v>0</v>
      </c>
      <c r="AK19" s="54"/>
      <c r="AL19" s="58"/>
      <c r="AM19" s="59"/>
      <c r="AN19" s="218">
        <f>SUM(S19,AK19)</f>
        <v>50</v>
      </c>
      <c r="AO19" s="219">
        <f>U19+AM19</f>
        <v>3</v>
      </c>
    </row>
    <row r="20" spans="1:41" ht="15" x14ac:dyDescent="0.25">
      <c r="A20" s="100">
        <v>2</v>
      </c>
      <c r="B20" s="19" t="s">
        <v>23</v>
      </c>
      <c r="C20" s="103" t="s">
        <v>25</v>
      </c>
      <c r="D20" s="60">
        <v>25</v>
      </c>
      <c r="E20" s="61"/>
      <c r="F20" s="62">
        <v>10</v>
      </c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2"/>
      <c r="R20" s="62">
        <f t="shared" si="0"/>
        <v>35</v>
      </c>
      <c r="S20" s="62">
        <f t="shared" ref="S20:S47" si="1">SUM(D20:Q20)</f>
        <v>35</v>
      </c>
      <c r="T20" s="282" t="s">
        <v>85</v>
      </c>
      <c r="U20" s="289">
        <v>2.5</v>
      </c>
      <c r="V20" s="65"/>
      <c r="W20" s="63"/>
      <c r="X20" s="63"/>
      <c r="Y20" s="63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2">
        <f t="shared" ref="AJ20:AJ45" si="2">SUM(V20:AH20)</f>
        <v>0</v>
      </c>
      <c r="AK20" s="62">
        <f t="shared" ref="AK20:AK47" si="3">SUM(V20:AI20)</f>
        <v>0</v>
      </c>
      <c r="AL20" s="66"/>
      <c r="AM20" s="67"/>
      <c r="AN20" s="220">
        <f t="shared" ref="AN20:AN47" si="4">SUM(S20,AK20)</f>
        <v>35</v>
      </c>
      <c r="AO20" s="221">
        <f t="shared" ref="AO20:AO48" si="5">U20+AM20</f>
        <v>2.5</v>
      </c>
    </row>
    <row r="21" spans="1:41" ht="15" x14ac:dyDescent="0.25">
      <c r="A21" s="100">
        <v>3</v>
      </c>
      <c r="B21" s="19" t="s">
        <v>23</v>
      </c>
      <c r="C21" s="103" t="s">
        <v>26</v>
      </c>
      <c r="D21" s="60">
        <v>25</v>
      </c>
      <c r="E21" s="61"/>
      <c r="F21" s="62">
        <v>10</v>
      </c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9"/>
      <c r="R21" s="62">
        <f t="shared" si="0"/>
        <v>35</v>
      </c>
      <c r="S21" s="62">
        <f t="shared" si="1"/>
        <v>35</v>
      </c>
      <c r="T21" s="282" t="s">
        <v>85</v>
      </c>
      <c r="U21" s="289">
        <v>2.5</v>
      </c>
      <c r="V21" s="65"/>
      <c r="W21" s="63"/>
      <c r="X21" s="63"/>
      <c r="Y21" s="63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2">
        <f t="shared" si="2"/>
        <v>0</v>
      </c>
      <c r="AK21" s="62">
        <f t="shared" si="3"/>
        <v>0</v>
      </c>
      <c r="AL21" s="66"/>
      <c r="AM21" s="67"/>
      <c r="AN21" s="220">
        <f t="shared" si="4"/>
        <v>35</v>
      </c>
      <c r="AO21" s="221">
        <f t="shared" si="5"/>
        <v>2.5</v>
      </c>
    </row>
    <row r="22" spans="1:41" ht="15" x14ac:dyDescent="0.25">
      <c r="A22" s="100">
        <v>4</v>
      </c>
      <c r="B22" s="19" t="s">
        <v>23</v>
      </c>
      <c r="C22" s="103" t="s">
        <v>27</v>
      </c>
      <c r="D22" s="60">
        <v>5</v>
      </c>
      <c r="E22" s="61"/>
      <c r="F22" s="62">
        <v>10</v>
      </c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2"/>
      <c r="R22" s="62">
        <f t="shared" si="0"/>
        <v>15</v>
      </c>
      <c r="S22" s="62">
        <f t="shared" si="1"/>
        <v>15</v>
      </c>
      <c r="T22" s="282" t="s">
        <v>32</v>
      </c>
      <c r="U22" s="289">
        <v>1</v>
      </c>
      <c r="V22" s="65"/>
      <c r="W22" s="63"/>
      <c r="X22" s="63"/>
      <c r="Y22" s="63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2">
        <f t="shared" si="2"/>
        <v>0</v>
      </c>
      <c r="AK22" s="62">
        <f t="shared" si="3"/>
        <v>0</v>
      </c>
      <c r="AL22" s="66"/>
      <c r="AM22" s="67"/>
      <c r="AN22" s="220">
        <f t="shared" si="4"/>
        <v>15</v>
      </c>
      <c r="AO22" s="221">
        <f t="shared" si="5"/>
        <v>1</v>
      </c>
    </row>
    <row r="23" spans="1:41" ht="15" x14ac:dyDescent="0.25">
      <c r="A23" s="100">
        <v>5</v>
      </c>
      <c r="B23" s="19" t="s">
        <v>23</v>
      </c>
      <c r="C23" s="103" t="s">
        <v>28</v>
      </c>
      <c r="D23" s="60">
        <v>15</v>
      </c>
      <c r="E23" s="61"/>
      <c r="F23" s="62"/>
      <c r="G23" s="62"/>
      <c r="H23" s="62"/>
      <c r="I23" s="62">
        <v>10</v>
      </c>
      <c r="J23" s="63"/>
      <c r="K23" s="63"/>
      <c r="L23" s="63"/>
      <c r="M23" s="63"/>
      <c r="N23" s="63"/>
      <c r="O23" s="63"/>
      <c r="P23" s="63"/>
      <c r="Q23" s="62"/>
      <c r="R23" s="62">
        <f t="shared" si="0"/>
        <v>25</v>
      </c>
      <c r="S23" s="62">
        <f t="shared" si="1"/>
        <v>25</v>
      </c>
      <c r="T23" s="282" t="s">
        <v>32</v>
      </c>
      <c r="U23" s="289">
        <v>1.5</v>
      </c>
      <c r="V23" s="65"/>
      <c r="W23" s="63"/>
      <c r="X23" s="63"/>
      <c r="Y23" s="63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2">
        <f t="shared" si="2"/>
        <v>0</v>
      </c>
      <c r="AK23" s="62">
        <f t="shared" si="3"/>
        <v>0</v>
      </c>
      <c r="AL23" s="66"/>
      <c r="AM23" s="67"/>
      <c r="AN23" s="220">
        <f t="shared" si="4"/>
        <v>25</v>
      </c>
      <c r="AO23" s="221">
        <f t="shared" si="5"/>
        <v>1.5</v>
      </c>
    </row>
    <row r="24" spans="1:41" ht="15" x14ac:dyDescent="0.25">
      <c r="A24" s="100">
        <v>6</v>
      </c>
      <c r="B24" s="19" t="s">
        <v>23</v>
      </c>
      <c r="C24" s="103" t="s">
        <v>29</v>
      </c>
      <c r="D24" s="60"/>
      <c r="E24" s="61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2"/>
      <c r="R24" s="62">
        <f t="shared" si="0"/>
        <v>0</v>
      </c>
      <c r="S24" s="62">
        <f t="shared" si="1"/>
        <v>0</v>
      </c>
      <c r="T24" s="282"/>
      <c r="U24" s="289"/>
      <c r="V24" s="61">
        <v>20</v>
      </c>
      <c r="W24" s="62"/>
      <c r="X24" s="62">
        <v>20</v>
      </c>
      <c r="Y24" s="62"/>
      <c r="Z24" s="65"/>
      <c r="AA24" s="65"/>
      <c r="AB24" s="65"/>
      <c r="AC24" s="65"/>
      <c r="AD24" s="63"/>
      <c r="AE24" s="63"/>
      <c r="AF24" s="63"/>
      <c r="AG24" s="63"/>
      <c r="AH24" s="63"/>
      <c r="AI24" s="69"/>
      <c r="AJ24" s="62">
        <f t="shared" si="2"/>
        <v>40</v>
      </c>
      <c r="AK24" s="62">
        <f t="shared" si="3"/>
        <v>40</v>
      </c>
      <c r="AL24" s="64" t="s">
        <v>85</v>
      </c>
      <c r="AM24" s="70">
        <v>2.5</v>
      </c>
      <c r="AN24" s="220">
        <f t="shared" si="4"/>
        <v>40</v>
      </c>
      <c r="AO24" s="221">
        <f t="shared" si="5"/>
        <v>2.5</v>
      </c>
    </row>
    <row r="25" spans="1:41" ht="15" x14ac:dyDescent="0.25">
      <c r="A25" s="100">
        <v>7</v>
      </c>
      <c r="B25" s="19" t="s">
        <v>23</v>
      </c>
      <c r="C25" s="103" t="s">
        <v>30</v>
      </c>
      <c r="D25" s="60">
        <v>10</v>
      </c>
      <c r="E25" s="61"/>
      <c r="F25" s="62">
        <v>10</v>
      </c>
      <c r="G25" s="62"/>
      <c r="H25" s="62"/>
      <c r="I25" s="62"/>
      <c r="J25" s="63"/>
      <c r="K25" s="63"/>
      <c r="L25" s="63"/>
      <c r="M25" s="63"/>
      <c r="N25" s="63"/>
      <c r="O25" s="63"/>
      <c r="P25" s="63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5"/>
      <c r="AA25" s="65"/>
      <c r="AB25" s="65"/>
      <c r="AC25" s="65"/>
      <c r="AD25" s="63"/>
      <c r="AE25" s="63"/>
      <c r="AF25" s="63"/>
      <c r="AG25" s="63"/>
      <c r="AH25" s="63"/>
      <c r="AI25" s="62"/>
      <c r="AJ25" s="62">
        <f t="shared" si="2"/>
        <v>0</v>
      </c>
      <c r="AK25" s="62">
        <f t="shared" si="3"/>
        <v>0</v>
      </c>
      <c r="AL25" s="66"/>
      <c r="AM25" s="70"/>
      <c r="AN25" s="220">
        <f t="shared" si="4"/>
        <v>20</v>
      </c>
      <c r="AO25" s="221">
        <f t="shared" si="5"/>
        <v>1</v>
      </c>
    </row>
    <row r="26" spans="1:41" ht="15.75" thickBot="1" x14ac:dyDescent="0.3">
      <c r="A26" s="101">
        <v>8</v>
      </c>
      <c r="B26" s="31" t="s">
        <v>23</v>
      </c>
      <c r="C26" s="104" t="s">
        <v>31</v>
      </c>
      <c r="D26" s="71"/>
      <c r="E26" s="72"/>
      <c r="F26" s="73"/>
      <c r="G26" s="73"/>
      <c r="H26" s="73"/>
      <c r="I26" s="73"/>
      <c r="J26" s="74"/>
      <c r="K26" s="74"/>
      <c r="L26" s="74"/>
      <c r="M26" s="74"/>
      <c r="N26" s="74"/>
      <c r="O26" s="74"/>
      <c r="P26" s="74"/>
      <c r="Q26" s="73"/>
      <c r="R26" s="73">
        <f t="shared" si="0"/>
        <v>0</v>
      </c>
      <c r="S26" s="73">
        <f t="shared" si="1"/>
        <v>0</v>
      </c>
      <c r="T26" s="363"/>
      <c r="U26" s="365"/>
      <c r="V26" s="72">
        <v>15</v>
      </c>
      <c r="W26" s="73"/>
      <c r="X26" s="73">
        <v>15</v>
      </c>
      <c r="Y26" s="73"/>
      <c r="Z26" s="75"/>
      <c r="AA26" s="75"/>
      <c r="AB26" s="75"/>
      <c r="AC26" s="75"/>
      <c r="AD26" s="74"/>
      <c r="AE26" s="74"/>
      <c r="AF26" s="74"/>
      <c r="AG26" s="74"/>
      <c r="AH26" s="74"/>
      <c r="AI26" s="73"/>
      <c r="AJ26" s="73">
        <f t="shared" si="2"/>
        <v>30</v>
      </c>
      <c r="AK26" s="73">
        <f t="shared" si="3"/>
        <v>30</v>
      </c>
      <c r="AL26" s="76" t="s">
        <v>32</v>
      </c>
      <c r="AM26" s="77">
        <v>2</v>
      </c>
      <c r="AN26" s="222">
        <f t="shared" si="4"/>
        <v>30</v>
      </c>
      <c r="AO26" s="223">
        <f t="shared" si="5"/>
        <v>2</v>
      </c>
    </row>
    <row r="27" spans="1:41" ht="32.25" customHeight="1" thickBot="1" x14ac:dyDescent="0.25">
      <c r="A27" s="441" t="s">
        <v>105</v>
      </c>
      <c r="B27" s="442"/>
      <c r="C27" s="443"/>
      <c r="D27" s="453">
        <f ca="1">SUM(D27:P27)</f>
        <v>0</v>
      </c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53"/>
      <c r="U27" s="450"/>
      <c r="V27" s="453"/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453"/>
      <c r="AI27" s="453"/>
      <c r="AJ27" s="453"/>
      <c r="AK27" s="453"/>
      <c r="AL27" s="453"/>
      <c r="AM27" s="453"/>
      <c r="AN27" s="453"/>
      <c r="AO27" s="456"/>
    </row>
    <row r="28" spans="1:41" s="27" customFormat="1" ht="15" x14ac:dyDescent="0.25">
      <c r="A28" s="200">
        <v>9</v>
      </c>
      <c r="B28" s="32" t="s">
        <v>23</v>
      </c>
      <c r="C28" s="201" t="s">
        <v>35</v>
      </c>
      <c r="D28" s="52">
        <v>25</v>
      </c>
      <c r="E28" s="52"/>
      <c r="F28" s="53">
        <v>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5"/>
      <c r="R28" s="53">
        <f t="shared" si="0"/>
        <v>30</v>
      </c>
      <c r="S28" s="53">
        <f t="shared" si="1"/>
        <v>30</v>
      </c>
      <c r="T28" s="281" t="s">
        <v>32</v>
      </c>
      <c r="U28" s="287">
        <v>2</v>
      </c>
      <c r="V28" s="52"/>
      <c r="W28" s="53"/>
      <c r="X28" s="53"/>
      <c r="Y28" s="53"/>
      <c r="Z28" s="52"/>
      <c r="AA28" s="52"/>
      <c r="AB28" s="52"/>
      <c r="AC28" s="52"/>
      <c r="AD28" s="53"/>
      <c r="AE28" s="53"/>
      <c r="AF28" s="53"/>
      <c r="AG28" s="53"/>
      <c r="AH28" s="53"/>
      <c r="AI28" s="53"/>
      <c r="AJ28" s="53">
        <f t="shared" si="2"/>
        <v>0</v>
      </c>
      <c r="AK28" s="53">
        <f t="shared" si="3"/>
        <v>0</v>
      </c>
      <c r="AL28" s="56"/>
      <c r="AM28" s="80"/>
      <c r="AN28" s="224">
        <f t="shared" si="4"/>
        <v>30</v>
      </c>
      <c r="AO28" s="225">
        <f t="shared" si="5"/>
        <v>2</v>
      </c>
    </row>
    <row r="29" spans="1:41" s="27" customFormat="1" ht="15" x14ac:dyDescent="0.25">
      <c r="A29" s="158">
        <v>10</v>
      </c>
      <c r="B29" s="26" t="s">
        <v>23</v>
      </c>
      <c r="C29" s="159" t="s">
        <v>36</v>
      </c>
      <c r="D29" s="61">
        <v>40</v>
      </c>
      <c r="E29" s="61"/>
      <c r="F29" s="62">
        <v>15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9"/>
      <c r="R29" s="62">
        <f t="shared" si="0"/>
        <v>55</v>
      </c>
      <c r="S29" s="62">
        <f t="shared" si="1"/>
        <v>55</v>
      </c>
      <c r="T29" s="282" t="s">
        <v>32</v>
      </c>
      <c r="U29" s="289">
        <v>3.5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>
        <f t="shared" si="2"/>
        <v>0</v>
      </c>
      <c r="AK29" s="62">
        <f t="shared" si="3"/>
        <v>0</v>
      </c>
      <c r="AL29" s="64"/>
      <c r="AM29" s="70"/>
      <c r="AN29" s="172">
        <f t="shared" si="4"/>
        <v>55</v>
      </c>
      <c r="AO29" s="226">
        <f t="shared" si="5"/>
        <v>3.5</v>
      </c>
    </row>
    <row r="30" spans="1:41" s="27" customFormat="1" ht="15" x14ac:dyDescent="0.25">
      <c r="A30" s="158">
        <v>11</v>
      </c>
      <c r="B30" s="26" t="s">
        <v>23</v>
      </c>
      <c r="C30" s="159" t="s">
        <v>37</v>
      </c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>
        <f t="shared" si="0"/>
        <v>0</v>
      </c>
      <c r="S30" s="62">
        <f t="shared" si="1"/>
        <v>0</v>
      </c>
      <c r="T30" s="282"/>
      <c r="U30" s="289"/>
      <c r="V30" s="61">
        <v>10</v>
      </c>
      <c r="W30" s="62"/>
      <c r="X30" s="62">
        <v>5</v>
      </c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9"/>
      <c r="AJ30" s="62">
        <f t="shared" si="2"/>
        <v>15</v>
      </c>
      <c r="AK30" s="62">
        <f t="shared" si="3"/>
        <v>15</v>
      </c>
      <c r="AL30" s="64" t="s">
        <v>32</v>
      </c>
      <c r="AM30" s="70">
        <v>1</v>
      </c>
      <c r="AN30" s="172">
        <f t="shared" si="4"/>
        <v>15</v>
      </c>
      <c r="AO30" s="226">
        <f t="shared" si="5"/>
        <v>1</v>
      </c>
    </row>
    <row r="31" spans="1:41" s="27" customFormat="1" ht="15" x14ac:dyDescent="0.25">
      <c r="A31" s="158">
        <v>12</v>
      </c>
      <c r="B31" s="26" t="s">
        <v>23</v>
      </c>
      <c r="C31" s="159" t="s">
        <v>38</v>
      </c>
      <c r="D31" s="6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>
        <f t="shared" si="0"/>
        <v>0</v>
      </c>
      <c r="S31" s="62">
        <f t="shared" si="1"/>
        <v>0</v>
      </c>
      <c r="T31" s="282"/>
      <c r="U31" s="289"/>
      <c r="V31" s="61">
        <v>30</v>
      </c>
      <c r="W31" s="62"/>
      <c r="X31" s="62">
        <v>5</v>
      </c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9"/>
      <c r="AJ31" s="62">
        <f t="shared" si="2"/>
        <v>35</v>
      </c>
      <c r="AK31" s="62">
        <f t="shared" si="3"/>
        <v>35</v>
      </c>
      <c r="AL31" s="64" t="s">
        <v>32</v>
      </c>
      <c r="AM31" s="70">
        <v>2.5</v>
      </c>
      <c r="AN31" s="172">
        <f t="shared" si="4"/>
        <v>35</v>
      </c>
      <c r="AO31" s="226">
        <f t="shared" si="5"/>
        <v>2.5</v>
      </c>
    </row>
    <row r="32" spans="1:41" s="27" customFormat="1" ht="15" x14ac:dyDescent="0.25">
      <c r="A32" s="158">
        <v>13</v>
      </c>
      <c r="B32" s="26" t="s">
        <v>23</v>
      </c>
      <c r="C32" s="159" t="s">
        <v>39</v>
      </c>
      <c r="D32" s="61">
        <v>15</v>
      </c>
      <c r="E32" s="61"/>
      <c r="F32" s="62">
        <v>10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9"/>
      <c r="R32" s="62">
        <f t="shared" si="0"/>
        <v>25</v>
      </c>
      <c r="S32" s="62">
        <f t="shared" si="1"/>
        <v>25</v>
      </c>
      <c r="T32" s="282" t="s">
        <v>32</v>
      </c>
      <c r="U32" s="289">
        <v>2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>
        <f t="shared" si="2"/>
        <v>0</v>
      </c>
      <c r="AK32" s="62">
        <f t="shared" si="3"/>
        <v>0</v>
      </c>
      <c r="AL32" s="64"/>
      <c r="AM32" s="70"/>
      <c r="AN32" s="172">
        <f t="shared" si="4"/>
        <v>25</v>
      </c>
      <c r="AO32" s="226">
        <f t="shared" si="5"/>
        <v>2</v>
      </c>
    </row>
    <row r="33" spans="1:41" s="27" customFormat="1" ht="42.75" customHeight="1" x14ac:dyDescent="0.25">
      <c r="A33" s="160">
        <v>14</v>
      </c>
      <c r="B33" s="28" t="s">
        <v>23</v>
      </c>
      <c r="C33" s="159" t="s">
        <v>40</v>
      </c>
      <c r="D33" s="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>
        <f t="shared" si="0"/>
        <v>0</v>
      </c>
      <c r="S33" s="62">
        <f t="shared" si="1"/>
        <v>0</v>
      </c>
      <c r="T33" s="282"/>
      <c r="U33" s="289"/>
      <c r="V33" s="61">
        <v>30</v>
      </c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9"/>
      <c r="AJ33" s="62">
        <f t="shared" si="2"/>
        <v>30</v>
      </c>
      <c r="AK33" s="62">
        <f t="shared" si="3"/>
        <v>30</v>
      </c>
      <c r="AL33" s="64" t="s">
        <v>32</v>
      </c>
      <c r="AM33" s="70">
        <v>2</v>
      </c>
      <c r="AN33" s="172">
        <f t="shared" si="4"/>
        <v>30</v>
      </c>
      <c r="AO33" s="226">
        <f t="shared" si="5"/>
        <v>2</v>
      </c>
    </row>
    <row r="34" spans="1:41" s="27" customFormat="1" ht="29.25" x14ac:dyDescent="0.25">
      <c r="A34" s="161">
        <v>15</v>
      </c>
      <c r="B34" s="33" t="s">
        <v>23</v>
      </c>
      <c r="C34" s="162" t="s">
        <v>41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>
        <f t="shared" si="0"/>
        <v>0</v>
      </c>
      <c r="S34" s="73">
        <f t="shared" si="1"/>
        <v>0</v>
      </c>
      <c r="T34" s="280"/>
      <c r="U34" s="326"/>
      <c r="V34" s="72">
        <v>30</v>
      </c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81"/>
      <c r="AJ34" s="73">
        <f t="shared" si="2"/>
        <v>30</v>
      </c>
      <c r="AK34" s="73">
        <f t="shared" si="3"/>
        <v>30</v>
      </c>
      <c r="AL34" s="76" t="s">
        <v>32</v>
      </c>
      <c r="AM34" s="77">
        <v>2</v>
      </c>
      <c r="AN34" s="172">
        <f t="shared" si="4"/>
        <v>30</v>
      </c>
      <c r="AO34" s="226">
        <f t="shared" si="5"/>
        <v>2</v>
      </c>
    </row>
    <row r="35" spans="1:41" s="27" customFormat="1" ht="15" x14ac:dyDescent="0.25">
      <c r="A35" s="163">
        <v>16</v>
      </c>
      <c r="B35" s="143" t="s">
        <v>23</v>
      </c>
      <c r="C35" s="164" t="s">
        <v>89</v>
      </c>
      <c r="D35" s="157"/>
      <c r="E35" s="144"/>
      <c r="F35" s="144"/>
      <c r="G35" s="144"/>
      <c r="H35" s="144"/>
      <c r="I35" s="144"/>
      <c r="J35" s="144"/>
      <c r="K35" s="144"/>
      <c r="L35" s="144"/>
      <c r="M35" s="144">
        <v>30</v>
      </c>
      <c r="N35" s="144"/>
      <c r="O35" s="144"/>
      <c r="P35" s="144"/>
      <c r="Q35" s="144"/>
      <c r="R35" s="144">
        <f t="shared" si="0"/>
        <v>30</v>
      </c>
      <c r="S35" s="144">
        <f t="shared" si="1"/>
        <v>30</v>
      </c>
      <c r="T35" s="178" t="s">
        <v>32</v>
      </c>
      <c r="U35" s="291">
        <v>2</v>
      </c>
      <c r="V35" s="157"/>
      <c r="W35" s="144"/>
      <c r="X35" s="144"/>
      <c r="Y35" s="144"/>
      <c r="Z35" s="144"/>
      <c r="AA35" s="144"/>
      <c r="AB35" s="144"/>
      <c r="AC35" s="144"/>
      <c r="AD35" s="144"/>
      <c r="AE35" s="144">
        <v>30</v>
      </c>
      <c r="AF35" s="144"/>
      <c r="AG35" s="144"/>
      <c r="AH35" s="144"/>
      <c r="AI35" s="144"/>
      <c r="AJ35" s="144">
        <f t="shared" si="2"/>
        <v>30</v>
      </c>
      <c r="AK35" s="144">
        <f t="shared" si="3"/>
        <v>30</v>
      </c>
      <c r="AL35" s="145" t="s">
        <v>32</v>
      </c>
      <c r="AM35" s="165">
        <v>2</v>
      </c>
      <c r="AN35" s="172">
        <f t="shared" si="4"/>
        <v>60</v>
      </c>
      <c r="AO35" s="226">
        <f t="shared" si="5"/>
        <v>4</v>
      </c>
    </row>
    <row r="36" spans="1:41" s="27" customFormat="1" ht="15" x14ac:dyDescent="0.25">
      <c r="A36" s="163">
        <v>17</v>
      </c>
      <c r="B36" s="143" t="s">
        <v>23</v>
      </c>
      <c r="C36" s="164" t="s">
        <v>106</v>
      </c>
      <c r="D36" s="157">
        <v>5</v>
      </c>
      <c r="E36" s="144"/>
      <c r="F36" s="144">
        <v>10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>
        <f t="shared" si="0"/>
        <v>15</v>
      </c>
      <c r="S36" s="144">
        <f t="shared" si="1"/>
        <v>15</v>
      </c>
      <c r="T36" s="178" t="s">
        <v>32</v>
      </c>
      <c r="U36" s="291">
        <v>1</v>
      </c>
      <c r="V36" s="157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>
        <f>SUM(V36:AH36)</f>
        <v>0</v>
      </c>
      <c r="AK36" s="144"/>
      <c r="AL36" s="145"/>
      <c r="AM36" s="165"/>
      <c r="AN36" s="172">
        <f>S36+AK36</f>
        <v>15</v>
      </c>
      <c r="AO36" s="226">
        <f>U36+AM36</f>
        <v>1</v>
      </c>
    </row>
    <row r="37" spans="1:41" s="27" customFormat="1" ht="15.75" thickBot="1" x14ac:dyDescent="0.3">
      <c r="A37" s="204">
        <v>18</v>
      </c>
      <c r="B37" s="205" t="s">
        <v>23</v>
      </c>
      <c r="C37" s="206" t="s">
        <v>107</v>
      </c>
      <c r="D37" s="210">
        <v>5</v>
      </c>
      <c r="E37" s="211"/>
      <c r="F37" s="211">
        <v>10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>
        <f t="shared" ref="R37" si="6">SUM(D37:P37)</f>
        <v>15</v>
      </c>
      <c r="S37" s="211">
        <f t="shared" ref="S37" si="7">SUM(D37:Q37)</f>
        <v>15</v>
      </c>
      <c r="T37" s="258" t="s">
        <v>32</v>
      </c>
      <c r="U37" s="292">
        <v>1</v>
      </c>
      <c r="V37" s="210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>
        <f ca="1">SUM(V37:AJ37)</f>
        <v>0</v>
      </c>
      <c r="AK37" s="211"/>
      <c r="AL37" s="212"/>
      <c r="AM37" s="213"/>
      <c r="AN37" s="227">
        <f>S37+AK37</f>
        <v>15</v>
      </c>
      <c r="AO37" s="228">
        <f>U37+AM37</f>
        <v>1</v>
      </c>
    </row>
    <row r="38" spans="1:41" s="24" customFormat="1" ht="32.25" customHeight="1" thickBot="1" x14ac:dyDescent="0.25">
      <c r="A38" s="460" t="s">
        <v>77</v>
      </c>
      <c r="B38" s="461"/>
      <c r="C38" s="462"/>
      <c r="D38" s="452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0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463"/>
      <c r="AO38" s="464"/>
    </row>
    <row r="39" spans="1:41" s="27" customFormat="1" ht="15.75" thickTop="1" x14ac:dyDescent="0.25">
      <c r="A39" s="99">
        <v>19</v>
      </c>
      <c r="B39" s="32" t="s">
        <v>23</v>
      </c>
      <c r="C39" s="102" t="s">
        <v>33</v>
      </c>
      <c r="D39" s="51">
        <v>18</v>
      </c>
      <c r="E39" s="52"/>
      <c r="F39" s="53"/>
      <c r="G39" s="53"/>
      <c r="H39" s="53">
        <v>30</v>
      </c>
      <c r="I39" s="53"/>
      <c r="J39" s="54"/>
      <c r="K39" s="54"/>
      <c r="L39" s="54"/>
      <c r="M39" s="54"/>
      <c r="N39" s="54"/>
      <c r="O39" s="54"/>
      <c r="P39" s="54"/>
      <c r="Q39" s="55"/>
      <c r="R39" s="53">
        <f>SUM(D39:P39)</f>
        <v>48</v>
      </c>
      <c r="S39" s="53">
        <f>SUM(D39:Q39)</f>
        <v>48</v>
      </c>
      <c r="T39" s="281" t="s">
        <v>32</v>
      </c>
      <c r="U39" s="287">
        <v>2</v>
      </c>
      <c r="V39" s="52"/>
      <c r="W39" s="53"/>
      <c r="X39" s="53"/>
      <c r="Y39" s="53"/>
      <c r="Z39" s="57"/>
      <c r="AA39" s="57"/>
      <c r="AB39" s="57"/>
      <c r="AC39" s="57"/>
      <c r="AD39" s="54"/>
      <c r="AE39" s="54"/>
      <c r="AF39" s="54"/>
      <c r="AG39" s="54"/>
      <c r="AH39" s="54"/>
      <c r="AI39" s="53"/>
      <c r="AJ39" s="53">
        <f>SUM(V39:AH39)</f>
        <v>0</v>
      </c>
      <c r="AK39" s="53">
        <f>SUM(V39:AI39)</f>
        <v>0</v>
      </c>
      <c r="AL39" s="58"/>
      <c r="AM39" s="80"/>
      <c r="AN39" s="230">
        <f>SUM(S39,AK39)</f>
        <v>48</v>
      </c>
      <c r="AO39" s="231">
        <f>U39+AM39</f>
        <v>2</v>
      </c>
    </row>
    <row r="40" spans="1:41" s="27" customFormat="1" ht="15.75" thickBot="1" x14ac:dyDescent="0.3">
      <c r="A40" s="101">
        <v>20</v>
      </c>
      <c r="B40" s="34" t="s">
        <v>23</v>
      </c>
      <c r="C40" s="104" t="s">
        <v>34</v>
      </c>
      <c r="D40" s="71">
        <v>10</v>
      </c>
      <c r="E40" s="72"/>
      <c r="F40" s="73"/>
      <c r="G40" s="73"/>
      <c r="H40" s="73">
        <v>20</v>
      </c>
      <c r="I40" s="73"/>
      <c r="J40" s="74"/>
      <c r="K40" s="74"/>
      <c r="L40" s="74"/>
      <c r="M40" s="74"/>
      <c r="N40" s="74"/>
      <c r="O40" s="74"/>
      <c r="P40" s="74"/>
      <c r="Q40" s="81"/>
      <c r="R40" s="73">
        <f>SUM(D40:P40)</f>
        <v>30</v>
      </c>
      <c r="S40" s="73">
        <f>SUM(D40:Q40)</f>
        <v>30</v>
      </c>
      <c r="T40" s="280" t="s">
        <v>32</v>
      </c>
      <c r="U40" s="288">
        <v>1.5</v>
      </c>
      <c r="V40" s="72">
        <v>10</v>
      </c>
      <c r="W40" s="73"/>
      <c r="X40" s="73"/>
      <c r="Y40" s="73"/>
      <c r="Z40" s="75">
        <v>20</v>
      </c>
      <c r="AA40" s="75"/>
      <c r="AB40" s="75"/>
      <c r="AC40" s="75"/>
      <c r="AD40" s="74"/>
      <c r="AE40" s="74"/>
      <c r="AF40" s="74"/>
      <c r="AG40" s="74"/>
      <c r="AH40" s="74"/>
      <c r="AI40" s="81"/>
      <c r="AJ40" s="73">
        <f>SUM(V40:AH40)</f>
        <v>30</v>
      </c>
      <c r="AK40" s="73">
        <f>SUM(V40:AI40)</f>
        <v>30</v>
      </c>
      <c r="AL40" s="76" t="s">
        <v>85</v>
      </c>
      <c r="AM40" s="77">
        <v>1.5</v>
      </c>
      <c r="AN40" s="243">
        <f>SUM(S40,AK40)</f>
        <v>60</v>
      </c>
      <c r="AO40" s="244">
        <f>U40+AM40</f>
        <v>3</v>
      </c>
    </row>
    <row r="41" spans="1:41" s="27" customFormat="1" ht="28.5" customHeight="1" thickBot="1" x14ac:dyDescent="0.3">
      <c r="A41" s="441" t="s">
        <v>137</v>
      </c>
      <c r="B41" s="442"/>
      <c r="C41" s="443"/>
      <c r="D41" s="245"/>
      <c r="E41" s="246"/>
      <c r="F41" s="246"/>
      <c r="G41" s="246"/>
      <c r="H41" s="246"/>
      <c r="I41" s="246"/>
      <c r="J41" s="247"/>
      <c r="K41" s="247"/>
      <c r="L41" s="247"/>
      <c r="M41" s="247"/>
      <c r="N41" s="247"/>
      <c r="O41" s="247"/>
      <c r="P41" s="247"/>
      <c r="Q41" s="248"/>
      <c r="R41" s="246"/>
      <c r="S41" s="246"/>
      <c r="T41" s="249"/>
      <c r="U41" s="242"/>
      <c r="V41" s="246"/>
      <c r="W41" s="246"/>
      <c r="X41" s="246"/>
      <c r="Y41" s="246"/>
      <c r="Z41" s="247"/>
      <c r="AA41" s="247"/>
      <c r="AB41" s="247"/>
      <c r="AC41" s="247"/>
      <c r="AD41" s="247"/>
      <c r="AE41" s="247"/>
      <c r="AF41" s="247"/>
      <c r="AG41" s="247"/>
      <c r="AH41" s="247"/>
      <c r="AI41" s="248"/>
      <c r="AJ41" s="246"/>
      <c r="AK41" s="246"/>
      <c r="AL41" s="249"/>
      <c r="AM41" s="250"/>
      <c r="AN41" s="250"/>
      <c r="AO41" s="251"/>
    </row>
    <row r="42" spans="1:41" s="27" customFormat="1" ht="27" customHeight="1" thickBot="1" x14ac:dyDescent="0.3">
      <c r="A42" s="100">
        <v>21</v>
      </c>
      <c r="B42" s="19" t="s">
        <v>23</v>
      </c>
      <c r="C42" s="103" t="s">
        <v>43</v>
      </c>
      <c r="D42" s="60">
        <v>10</v>
      </c>
      <c r="E42" s="61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>
        <f t="shared" ref="R42" si="8">SUM(D42:P42)</f>
        <v>10</v>
      </c>
      <c r="S42" s="62">
        <f t="shared" ref="S42" si="9">SUM(D42:Q42)</f>
        <v>10</v>
      </c>
      <c r="T42" s="282" t="s">
        <v>32</v>
      </c>
      <c r="U42" s="295">
        <v>0.5</v>
      </c>
      <c r="V42" s="61">
        <v>10</v>
      </c>
      <c r="W42" s="62"/>
      <c r="X42" s="62"/>
      <c r="Y42" s="62"/>
      <c r="Z42" s="61"/>
      <c r="AA42" s="61"/>
      <c r="AB42" s="61"/>
      <c r="AC42" s="61"/>
      <c r="AD42" s="62"/>
      <c r="AE42" s="62"/>
      <c r="AF42" s="62"/>
      <c r="AG42" s="62"/>
      <c r="AH42" s="62"/>
      <c r="AI42" s="62"/>
      <c r="AJ42" s="62">
        <f t="shared" ref="AJ42" si="10">SUM(V42:AH42)</f>
        <v>10</v>
      </c>
      <c r="AK42" s="62">
        <f t="shared" ref="AK42" si="11">SUM(V42:AI42)</f>
        <v>10</v>
      </c>
      <c r="AL42" s="64" t="s">
        <v>32</v>
      </c>
      <c r="AM42" s="70">
        <v>0.5</v>
      </c>
      <c r="AN42" s="220">
        <f t="shared" ref="AN42" si="12">SUM(S42,AK42)</f>
        <v>20</v>
      </c>
      <c r="AO42" s="221">
        <f t="shared" ref="AO42" si="13">U42+AM42</f>
        <v>1</v>
      </c>
    </row>
    <row r="43" spans="1:41" ht="32.25" customHeight="1" thickBot="1" x14ac:dyDescent="0.25">
      <c r="A43" s="441" t="s">
        <v>96</v>
      </c>
      <c r="B43" s="442"/>
      <c r="C43" s="443"/>
      <c r="D43" s="452">
        <f ca="1">SUM(D43:P43)</f>
        <v>0</v>
      </c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0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3"/>
      <c r="AN43" s="450"/>
      <c r="AO43" s="455"/>
    </row>
    <row r="44" spans="1:41" ht="15.75" thickTop="1" x14ac:dyDescent="0.25">
      <c r="A44" s="99">
        <v>22</v>
      </c>
      <c r="B44" s="30" t="s">
        <v>23</v>
      </c>
      <c r="C44" s="102" t="s">
        <v>42</v>
      </c>
      <c r="D44" s="51">
        <v>15</v>
      </c>
      <c r="E44" s="52"/>
      <c r="F44" s="53"/>
      <c r="G44" s="16"/>
      <c r="H44" s="53">
        <v>25</v>
      </c>
      <c r="I44" s="53"/>
      <c r="J44" s="53"/>
      <c r="K44" s="53"/>
      <c r="L44" s="53"/>
      <c r="M44" s="53"/>
      <c r="N44" s="53"/>
      <c r="O44" s="53"/>
      <c r="P44" s="53"/>
      <c r="Q44" s="53"/>
      <c r="R44" s="53">
        <f t="shared" si="0"/>
        <v>40</v>
      </c>
      <c r="S44" s="53">
        <f t="shared" si="1"/>
        <v>40</v>
      </c>
      <c r="T44" s="281" t="s">
        <v>32</v>
      </c>
      <c r="U44" s="287">
        <v>2</v>
      </c>
      <c r="V44" s="52">
        <v>25</v>
      </c>
      <c r="W44" s="53"/>
      <c r="X44" s="53"/>
      <c r="Y44" s="53"/>
      <c r="Z44" s="52">
        <v>35</v>
      </c>
      <c r="AA44" s="52"/>
      <c r="AB44" s="52"/>
      <c r="AC44" s="52"/>
      <c r="AD44" s="53"/>
      <c r="AE44" s="53"/>
      <c r="AF44" s="53"/>
      <c r="AG44" s="53"/>
      <c r="AH44" s="53"/>
      <c r="AI44" s="55"/>
      <c r="AJ44" s="53">
        <f t="shared" si="2"/>
        <v>60</v>
      </c>
      <c r="AK44" s="53">
        <f t="shared" si="3"/>
        <v>60</v>
      </c>
      <c r="AL44" s="56" t="s">
        <v>85</v>
      </c>
      <c r="AM44" s="80">
        <v>3</v>
      </c>
      <c r="AN44" s="230">
        <f t="shared" si="4"/>
        <v>100</v>
      </c>
      <c r="AO44" s="231">
        <f t="shared" si="5"/>
        <v>5</v>
      </c>
    </row>
    <row r="45" spans="1:41" ht="27" thickBot="1" x14ac:dyDescent="0.3">
      <c r="A45" s="106">
        <v>23</v>
      </c>
      <c r="B45" s="35" t="s">
        <v>44</v>
      </c>
      <c r="C45" s="107" t="s">
        <v>108</v>
      </c>
      <c r="D45" s="71">
        <v>10</v>
      </c>
      <c r="E45" s="72"/>
      <c r="F45" s="73"/>
      <c r="G45" s="73"/>
      <c r="H45" s="73">
        <v>10</v>
      </c>
      <c r="I45" s="73"/>
      <c r="J45" s="73"/>
      <c r="K45" s="73"/>
      <c r="L45" s="73"/>
      <c r="M45" s="73"/>
      <c r="N45" s="73"/>
      <c r="O45" s="73"/>
      <c r="P45" s="73"/>
      <c r="Q45" s="81"/>
      <c r="R45" s="73">
        <f t="shared" si="0"/>
        <v>20</v>
      </c>
      <c r="S45" s="73">
        <f t="shared" si="1"/>
        <v>20</v>
      </c>
      <c r="T45" s="280" t="s">
        <v>32</v>
      </c>
      <c r="U45" s="288">
        <v>1</v>
      </c>
      <c r="V45" s="72">
        <v>10</v>
      </c>
      <c r="W45" s="73"/>
      <c r="X45" s="73"/>
      <c r="Y45" s="73"/>
      <c r="Z45" s="72">
        <v>10</v>
      </c>
      <c r="AA45" s="72"/>
      <c r="AB45" s="72"/>
      <c r="AC45" s="72"/>
      <c r="AD45" s="73"/>
      <c r="AE45" s="73"/>
      <c r="AF45" s="73"/>
      <c r="AG45" s="73"/>
      <c r="AH45" s="73"/>
      <c r="AI45" s="81"/>
      <c r="AJ45" s="73">
        <f t="shared" si="2"/>
        <v>20</v>
      </c>
      <c r="AK45" s="73">
        <f t="shared" si="3"/>
        <v>20</v>
      </c>
      <c r="AL45" s="76" t="s">
        <v>32</v>
      </c>
      <c r="AM45" s="77">
        <v>1</v>
      </c>
      <c r="AN45" s="232">
        <f t="shared" si="4"/>
        <v>40</v>
      </c>
      <c r="AO45" s="233">
        <f t="shared" si="5"/>
        <v>2</v>
      </c>
    </row>
    <row r="46" spans="1:41" ht="32.25" customHeight="1" thickBot="1" x14ac:dyDescent="0.25">
      <c r="A46" s="441" t="s">
        <v>78</v>
      </c>
      <c r="B46" s="442"/>
      <c r="C46" s="443"/>
      <c r="D46" s="452">
        <f ca="1">SUM(D46:P46)</f>
        <v>0</v>
      </c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4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50"/>
      <c r="AO46" s="455"/>
    </row>
    <row r="47" spans="1:41" s="27" customFormat="1" ht="30" thickTop="1" x14ac:dyDescent="0.25">
      <c r="A47" s="207">
        <v>24</v>
      </c>
      <c r="B47" s="208" t="s">
        <v>23</v>
      </c>
      <c r="C47" s="209" t="s">
        <v>80</v>
      </c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>
        <f t="shared" si="0"/>
        <v>0</v>
      </c>
      <c r="S47" s="216">
        <f t="shared" si="1"/>
        <v>0</v>
      </c>
      <c r="T47" s="196"/>
      <c r="U47" s="197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>
        <v>90</v>
      </c>
      <c r="AI47" s="216"/>
      <c r="AJ47" s="216"/>
      <c r="AK47" s="216">
        <f t="shared" si="3"/>
        <v>90</v>
      </c>
      <c r="AL47" s="196" t="s">
        <v>32</v>
      </c>
      <c r="AM47" s="217">
        <v>3</v>
      </c>
      <c r="AN47" s="155">
        <f t="shared" si="4"/>
        <v>90</v>
      </c>
      <c r="AO47" s="154">
        <f t="shared" si="5"/>
        <v>3</v>
      </c>
    </row>
    <row r="48" spans="1:41" s="27" customFormat="1" ht="58.5" thickBot="1" x14ac:dyDescent="0.3">
      <c r="A48" s="237">
        <v>25</v>
      </c>
      <c r="B48" s="238" t="s">
        <v>23</v>
      </c>
      <c r="C48" s="239" t="s">
        <v>109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1"/>
      <c r="U48" s="152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>
        <v>30</v>
      </c>
      <c r="AI48" s="150"/>
      <c r="AJ48" s="150"/>
      <c r="AK48" s="150">
        <f>SUM(V48:AI48)</f>
        <v>30</v>
      </c>
      <c r="AL48" s="151" t="s">
        <v>32</v>
      </c>
      <c r="AM48" s="153">
        <v>1</v>
      </c>
      <c r="AN48" s="156">
        <f>R48+AK48</f>
        <v>30</v>
      </c>
      <c r="AO48" s="234">
        <f t="shared" si="5"/>
        <v>1</v>
      </c>
    </row>
    <row r="49" spans="1:41" ht="32.25" customHeight="1" thickTop="1" thickBot="1" x14ac:dyDescent="0.25">
      <c r="A49" s="441" t="s">
        <v>79</v>
      </c>
      <c r="B49" s="442"/>
      <c r="C49" s="443"/>
      <c r="D49" s="449">
        <f ca="1">SUM(D49:P49)</f>
        <v>0</v>
      </c>
      <c r="E49" s="449"/>
      <c r="F49" s="449"/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  <c r="S49" s="449"/>
      <c r="T49" s="449"/>
      <c r="U49" s="449"/>
      <c r="V49" s="449"/>
      <c r="W49" s="449"/>
      <c r="X49" s="449"/>
      <c r="Y49" s="449"/>
      <c r="Z49" s="449"/>
      <c r="AA49" s="449"/>
      <c r="AB49" s="449"/>
      <c r="AC49" s="449"/>
      <c r="AD49" s="449"/>
      <c r="AE49" s="449"/>
      <c r="AF49" s="449"/>
      <c r="AG49" s="449"/>
      <c r="AH49" s="449"/>
      <c r="AI49" s="449"/>
      <c r="AJ49" s="449"/>
      <c r="AK49" s="449"/>
      <c r="AL49" s="449"/>
      <c r="AM49" s="449"/>
      <c r="AN49" s="450"/>
      <c r="AO49" s="451"/>
    </row>
    <row r="50" spans="1:41" s="27" customFormat="1" ht="30.75" thickTop="1" thickBot="1" x14ac:dyDescent="0.3">
      <c r="A50" s="109">
        <v>26</v>
      </c>
      <c r="B50" s="36" t="s">
        <v>23</v>
      </c>
      <c r="C50" s="148" t="s">
        <v>88</v>
      </c>
      <c r="D50" s="85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3">
        <f>SUM(D50:P50)</f>
        <v>0</v>
      </c>
      <c r="S50" s="83">
        <f>SUM(D50:Q50)</f>
        <v>0</v>
      </c>
      <c r="T50" s="88"/>
      <c r="U50" s="89"/>
      <c r="V50" s="85"/>
      <c r="W50" s="87"/>
      <c r="X50" s="87"/>
      <c r="Y50" s="87"/>
      <c r="Z50" s="86"/>
      <c r="AA50" s="86"/>
      <c r="AB50" s="86"/>
      <c r="AC50" s="86"/>
      <c r="AD50" s="87"/>
      <c r="AE50" s="87"/>
      <c r="AF50" s="87"/>
      <c r="AG50" s="87"/>
      <c r="AH50" s="87">
        <v>156</v>
      </c>
      <c r="AI50" s="87"/>
      <c r="AJ50" s="83"/>
      <c r="AK50" s="83">
        <f>SUM(V50:AI50)</f>
        <v>156</v>
      </c>
      <c r="AL50" s="88" t="s">
        <v>32</v>
      </c>
      <c r="AM50" s="229">
        <v>6</v>
      </c>
      <c r="AN50" s="235">
        <f>SUM(S50,AK50)</f>
        <v>156</v>
      </c>
      <c r="AO50" s="236">
        <f>U50+AM50</f>
        <v>6</v>
      </c>
    </row>
    <row r="51" spans="1:41" ht="32.25" customHeight="1" thickTop="1" thickBot="1" x14ac:dyDescent="0.25">
      <c r="A51" s="441" t="s">
        <v>45</v>
      </c>
      <c r="B51" s="442"/>
      <c r="C51" s="443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6"/>
      <c r="V51" s="445"/>
      <c r="W51" s="445"/>
      <c r="X51" s="445"/>
      <c r="Y51" s="445"/>
      <c r="Z51" s="445"/>
      <c r="AA51" s="445"/>
      <c r="AB51" s="445"/>
      <c r="AC51" s="445"/>
      <c r="AD51" s="445"/>
      <c r="AE51" s="445"/>
      <c r="AF51" s="445"/>
      <c r="AG51" s="445"/>
      <c r="AH51" s="445"/>
      <c r="AI51" s="445"/>
      <c r="AJ51" s="445"/>
      <c r="AK51" s="445"/>
      <c r="AL51" s="445"/>
      <c r="AM51" s="445"/>
      <c r="AN51" s="447"/>
      <c r="AO51" s="448"/>
    </row>
    <row r="52" spans="1:41" ht="16.5" thickTop="1" thickBot="1" x14ac:dyDescent="0.3">
      <c r="A52" s="110">
        <v>27</v>
      </c>
      <c r="B52" s="30" t="s">
        <v>23</v>
      </c>
      <c r="C52" s="108" t="s">
        <v>45</v>
      </c>
      <c r="D52" s="91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>
        <v>30</v>
      </c>
      <c r="P52" s="93"/>
      <c r="Q52" s="93"/>
      <c r="R52" s="53">
        <f>SUM(D52:P52)</f>
        <v>30</v>
      </c>
      <c r="S52" s="53">
        <f>SUM(D52:Q52)</f>
        <v>30</v>
      </c>
      <c r="T52" s="282" t="s">
        <v>32</v>
      </c>
      <c r="U52" s="380">
        <v>0</v>
      </c>
      <c r="V52" s="92"/>
      <c r="W52" s="93"/>
      <c r="X52" s="93"/>
      <c r="Y52" s="93"/>
      <c r="Z52" s="92"/>
      <c r="AA52" s="92"/>
      <c r="AB52" s="92"/>
      <c r="AC52" s="92"/>
      <c r="AD52" s="93"/>
      <c r="AE52" s="93"/>
      <c r="AF52" s="93"/>
      <c r="AG52" s="93">
        <v>30</v>
      </c>
      <c r="AH52" s="93"/>
      <c r="AI52" s="93"/>
      <c r="AJ52" s="53"/>
      <c r="AK52" s="53">
        <f>SUM(V52:AI52)</f>
        <v>30</v>
      </c>
      <c r="AL52" s="94" t="s">
        <v>32</v>
      </c>
      <c r="AM52" s="95"/>
      <c r="AN52" s="235">
        <f>SUM(S52,AK52)</f>
        <v>60</v>
      </c>
      <c r="AO52" s="236">
        <f>U52+AM52</f>
        <v>0</v>
      </c>
    </row>
    <row r="53" spans="1:41" ht="16.5" thickTop="1" thickBot="1" x14ac:dyDescent="0.3">
      <c r="A53" s="440" t="s">
        <v>46</v>
      </c>
      <c r="B53" s="440"/>
      <c r="C53" s="440"/>
      <c r="D53" s="96">
        <f>D45+D42+D44+D40+D39+D37+D36+D32+D29+D28+D25+D23+D22+D21+D20+D19</f>
        <v>263</v>
      </c>
      <c r="E53" s="96">
        <f t="shared" ref="E53:S53" si="14">SUM(E18:E52)</f>
        <v>0</v>
      </c>
      <c r="F53" s="96">
        <f t="shared" si="14"/>
        <v>90</v>
      </c>
      <c r="G53" s="96">
        <f t="shared" si="14"/>
        <v>20</v>
      </c>
      <c r="H53" s="96">
        <f t="shared" si="14"/>
        <v>85</v>
      </c>
      <c r="I53" s="96">
        <f t="shared" si="14"/>
        <v>10</v>
      </c>
      <c r="J53" s="96">
        <f t="shared" si="14"/>
        <v>0</v>
      </c>
      <c r="K53" s="96">
        <f t="shared" si="14"/>
        <v>0</v>
      </c>
      <c r="L53" s="96">
        <f t="shared" si="14"/>
        <v>0</v>
      </c>
      <c r="M53" s="96">
        <f t="shared" si="14"/>
        <v>30</v>
      </c>
      <c r="N53" s="96">
        <f t="shared" si="14"/>
        <v>0</v>
      </c>
      <c r="O53" s="96">
        <f t="shared" si="14"/>
        <v>30</v>
      </c>
      <c r="P53" s="96">
        <f t="shared" si="14"/>
        <v>0</v>
      </c>
      <c r="Q53" s="96">
        <f t="shared" si="14"/>
        <v>0</v>
      </c>
      <c r="R53" s="96">
        <f t="shared" si="14"/>
        <v>528</v>
      </c>
      <c r="S53" s="96">
        <f t="shared" si="14"/>
        <v>528</v>
      </c>
      <c r="T53" s="378"/>
      <c r="U53" s="381">
        <f t="shared" ref="U53:AK53" si="15">SUM(U18:U52)</f>
        <v>30</v>
      </c>
      <c r="V53" s="379">
        <f t="shared" si="15"/>
        <v>190</v>
      </c>
      <c r="W53" s="96">
        <f t="shared" si="15"/>
        <v>0</v>
      </c>
      <c r="X53" s="96">
        <f t="shared" si="15"/>
        <v>45</v>
      </c>
      <c r="Y53" s="96">
        <f t="shared" si="15"/>
        <v>0</v>
      </c>
      <c r="Z53" s="96">
        <f t="shared" si="15"/>
        <v>65</v>
      </c>
      <c r="AA53" s="96">
        <f t="shared" si="15"/>
        <v>0</v>
      </c>
      <c r="AB53" s="96">
        <f t="shared" si="15"/>
        <v>0</v>
      </c>
      <c r="AC53" s="96">
        <f t="shared" si="15"/>
        <v>0</v>
      </c>
      <c r="AD53" s="96">
        <f t="shared" si="15"/>
        <v>0</v>
      </c>
      <c r="AE53" s="96">
        <f t="shared" si="15"/>
        <v>30</v>
      </c>
      <c r="AF53" s="96">
        <f t="shared" si="15"/>
        <v>0</v>
      </c>
      <c r="AG53" s="96">
        <f t="shared" si="15"/>
        <v>30</v>
      </c>
      <c r="AH53" s="96">
        <f t="shared" si="15"/>
        <v>276</v>
      </c>
      <c r="AI53" s="96">
        <f t="shared" si="15"/>
        <v>0</v>
      </c>
      <c r="AJ53" s="96">
        <f>AJ24+AJ26+AJ30+AJ31+AJ33+AJ34+AJ35+AJ40+AJ42+AJ44+AJ45</f>
        <v>330</v>
      </c>
      <c r="AK53" s="96">
        <f t="shared" si="15"/>
        <v>636</v>
      </c>
      <c r="AL53" s="96"/>
      <c r="AM53" s="97">
        <f>SUM(AM18:AM52)</f>
        <v>30</v>
      </c>
      <c r="AN53" s="78">
        <f>AN28+AN29+AN30+AN31+AN32+AN33+AN34+AN35+AN36+AN37+AN39+AN40+AN44+AN42+AN45+AN47+AN48+AN50+AN52+SUM(AN19:AN26)</f>
        <v>1164</v>
      </c>
      <c r="AO53" s="176">
        <f>SUM(U53,AM53)</f>
        <v>60</v>
      </c>
    </row>
    <row r="54" spans="1:41" x14ac:dyDescent="0.2">
      <c r="C54" s="12" t="s">
        <v>113</v>
      </c>
    </row>
    <row r="55" spans="1:41" x14ac:dyDescent="0.2">
      <c r="C55" s="12" t="s">
        <v>47</v>
      </c>
    </row>
    <row r="57" spans="1:41" x14ac:dyDescent="0.2">
      <c r="C57" s="46"/>
      <c r="O57" s="45"/>
      <c r="Q57" s="11" t="s">
        <v>87</v>
      </c>
      <c r="AF57" s="444" t="s">
        <v>114</v>
      </c>
      <c r="AG57" s="444"/>
      <c r="AH57" s="444"/>
      <c r="AI57" s="444"/>
      <c r="AJ57" s="444"/>
      <c r="AK57" s="444"/>
      <c r="AL57" s="444"/>
    </row>
    <row r="58" spans="1:41" x14ac:dyDescent="0.2">
      <c r="C58" s="20" t="s">
        <v>48</v>
      </c>
      <c r="M58" s="21"/>
      <c r="O58" s="444" t="s">
        <v>49</v>
      </c>
      <c r="P58" s="444"/>
      <c r="Q58" s="444"/>
      <c r="R58" s="444"/>
      <c r="S58" s="444"/>
      <c r="T58" s="444"/>
      <c r="U58" s="444"/>
      <c r="AF58" s="444" t="s">
        <v>50</v>
      </c>
      <c r="AG58" s="444"/>
      <c r="AH58" s="444"/>
      <c r="AI58" s="444"/>
      <c r="AJ58" s="444"/>
      <c r="AK58" s="444"/>
      <c r="AL58" s="444"/>
    </row>
    <row r="59" spans="1:41" x14ac:dyDescent="0.2">
      <c r="E59" s="13"/>
    </row>
    <row r="62" spans="1:41" x14ac:dyDescent="0.2">
      <c r="P62" s="38"/>
    </row>
  </sheetData>
  <sheetProtection selectLockedCells="1" selectUnlockedCells="1"/>
  <mergeCells count="29">
    <mergeCell ref="AJ2:AN2"/>
    <mergeCell ref="AJ4:AN4"/>
    <mergeCell ref="A6:AO6"/>
    <mergeCell ref="A16:A17"/>
    <mergeCell ref="C16:C17"/>
    <mergeCell ref="N8:T8"/>
    <mergeCell ref="AN16:AN17"/>
    <mergeCell ref="AO16:AO17"/>
    <mergeCell ref="D16:U16"/>
    <mergeCell ref="V16:AM16"/>
    <mergeCell ref="D27:AO27"/>
    <mergeCell ref="A18:C18"/>
    <mergeCell ref="D18:AO18"/>
    <mergeCell ref="A38:C38"/>
    <mergeCell ref="D38:AO38"/>
    <mergeCell ref="A27:C27"/>
    <mergeCell ref="A53:C53"/>
    <mergeCell ref="A41:C41"/>
    <mergeCell ref="AF57:AL57"/>
    <mergeCell ref="O58:U58"/>
    <mergeCell ref="AF58:AL58"/>
    <mergeCell ref="D51:AO51"/>
    <mergeCell ref="A51:C51"/>
    <mergeCell ref="D49:AO49"/>
    <mergeCell ref="A49:C49"/>
    <mergeCell ref="D46:AO46"/>
    <mergeCell ref="A43:C43"/>
    <mergeCell ref="D43:AO43"/>
    <mergeCell ref="A46:C46"/>
  </mergeCells>
  <dataValidations count="1">
    <dataValidation type="list" allowBlank="1" showErrorMessage="1" sqref="B19:B26 B52 B47:B48 B28:B37 B50 B39:B40 B42 B44:B45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38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5C40-94DA-4EC5-A4FB-BB879908288D}">
  <sheetPr>
    <pageSetUpPr fitToPage="1"/>
  </sheetPr>
  <dimension ref="A1:AO61"/>
  <sheetViews>
    <sheetView zoomScale="60" zoomScaleNormal="60" workbookViewId="0">
      <selection activeCell="O11" sqref="O11:U11"/>
    </sheetView>
  </sheetViews>
  <sheetFormatPr defaultRowHeight="12.75" x14ac:dyDescent="0.2"/>
  <cols>
    <col min="1" max="1" width="4.28515625" customWidth="1"/>
    <col min="2" max="2" width="13.28515625" customWidth="1"/>
    <col min="3" max="3" width="42.42578125" customWidth="1"/>
    <col min="4" max="39" width="6.7109375" customWidth="1"/>
    <col min="40" max="40" width="8.28515625" bestFit="1" customWidth="1"/>
    <col min="41" max="41" width="7.5703125" customWidth="1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3"/>
      <c r="AN1" s="11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465"/>
      <c r="AK2" s="465"/>
      <c r="AL2" s="465"/>
      <c r="AM2" s="465"/>
      <c r="AN2" s="465"/>
      <c r="AO2" s="11"/>
    </row>
    <row r="3" spans="1:4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3"/>
      <c r="AN3" s="11"/>
      <c r="AO3" s="11"/>
    </row>
    <row r="4" spans="1:41" x14ac:dyDescent="0.2">
      <c r="A4" s="11"/>
      <c r="B4" s="11"/>
      <c r="C4" s="11"/>
      <c r="D4" s="11"/>
      <c r="E4" s="11"/>
      <c r="F4" s="11"/>
      <c r="G4" s="11"/>
      <c r="H4" s="147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465"/>
      <c r="AK4" s="465"/>
      <c r="AL4" s="465"/>
      <c r="AM4" s="465"/>
      <c r="AN4" s="465"/>
      <c r="AO4" s="11"/>
    </row>
    <row r="5" spans="1:4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1"/>
      <c r="AO5" s="11"/>
    </row>
    <row r="6" spans="1:41" ht="15.75" x14ac:dyDescent="0.2">
      <c r="A6" s="466" t="s">
        <v>101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</row>
    <row r="7" spans="1:41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72" t="s">
        <v>139</v>
      </c>
      <c r="O8" s="472"/>
      <c r="P8" s="472"/>
      <c r="Q8" s="472"/>
      <c r="R8" s="472"/>
      <c r="S8" s="472"/>
      <c r="T8" s="472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  <c r="AN8" s="11"/>
      <c r="AO8" s="11"/>
    </row>
    <row r="9" spans="1:41" ht="15" x14ac:dyDescent="0.25">
      <c r="A9" s="16" t="s">
        <v>100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41"/>
      <c r="O9" s="16" t="s">
        <v>140</v>
      </c>
      <c r="P9" s="16"/>
      <c r="Q9" s="16"/>
      <c r="R9" s="16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16"/>
      <c r="AO9" s="16"/>
    </row>
    <row r="10" spans="1:41" ht="15" x14ac:dyDescent="0.25">
      <c r="A10" s="16" t="s">
        <v>75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 t="s">
        <v>141</v>
      </c>
      <c r="P10" s="16"/>
      <c r="Q10" s="16"/>
      <c r="R10" s="16"/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16"/>
      <c r="AO10" s="16"/>
    </row>
    <row r="11" spans="1:41" ht="15" x14ac:dyDescent="0.25">
      <c r="A11" s="16" t="s">
        <v>111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433" t="s">
        <v>142</v>
      </c>
      <c r="P11" s="432"/>
      <c r="Q11" s="432"/>
      <c r="R11" s="432"/>
      <c r="S11" s="432"/>
      <c r="T11" s="432"/>
      <c r="U11" s="432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16"/>
      <c r="AO11" s="16"/>
    </row>
    <row r="12" spans="1:41" ht="15" x14ac:dyDescent="0.25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16"/>
      <c r="AO12" s="16"/>
    </row>
    <row r="13" spans="1:41" ht="15" x14ac:dyDescent="0.25">
      <c r="A13" s="18" t="s">
        <v>103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3"/>
      <c r="AN13" s="11"/>
      <c r="AO13" s="11"/>
    </row>
    <row r="14" spans="1:4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3"/>
      <c r="AN14" s="11"/>
      <c r="AO14" s="11"/>
    </row>
    <row r="15" spans="1:41" ht="13.5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1"/>
      <c r="AO15" s="11"/>
    </row>
    <row r="16" spans="1:41" ht="15" thickBot="1" x14ac:dyDescent="0.25">
      <c r="A16" s="468" t="s">
        <v>0</v>
      </c>
      <c r="B16" s="10"/>
      <c r="C16" s="470" t="s">
        <v>1</v>
      </c>
      <c r="D16" s="477" t="s">
        <v>2</v>
      </c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 t="s">
        <v>3</v>
      </c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3" t="s">
        <v>4</v>
      </c>
      <c r="AO16" s="475" t="s">
        <v>5</v>
      </c>
    </row>
    <row r="17" spans="1:41" ht="270.75" thickBot="1" x14ac:dyDescent="0.25">
      <c r="A17" s="469"/>
      <c r="B17" s="29" t="s">
        <v>6</v>
      </c>
      <c r="C17" s="471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94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74"/>
      <c r="AO17" s="476"/>
    </row>
    <row r="18" spans="1:41" ht="27.75" customHeight="1" thickBot="1" x14ac:dyDescent="0.25">
      <c r="A18" s="441" t="s">
        <v>104</v>
      </c>
      <c r="B18" s="442"/>
      <c r="C18" s="443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9"/>
    </row>
    <row r="19" spans="1:41" ht="15" x14ac:dyDescent="0.25">
      <c r="A19" s="99">
        <v>1</v>
      </c>
      <c r="B19" s="30" t="s">
        <v>23</v>
      </c>
      <c r="C19" s="102" t="s">
        <v>24</v>
      </c>
      <c r="D19" s="51">
        <v>30</v>
      </c>
      <c r="E19" s="52"/>
      <c r="F19" s="53"/>
      <c r="G19" s="53">
        <v>20</v>
      </c>
      <c r="H19" s="53"/>
      <c r="I19" s="53"/>
      <c r="J19" s="54"/>
      <c r="K19" s="54"/>
      <c r="L19" s="54"/>
      <c r="M19" s="54"/>
      <c r="N19" s="54"/>
      <c r="O19" s="54"/>
      <c r="P19" s="54"/>
      <c r="Q19" s="55"/>
      <c r="R19" s="53">
        <f t="shared" ref="R19:R45" si="0">SUM(D19:P19)</f>
        <v>50</v>
      </c>
      <c r="S19" s="53">
        <f>SUM(D19:Q19)</f>
        <v>50</v>
      </c>
      <c r="T19" s="281" t="s">
        <v>85</v>
      </c>
      <c r="U19" s="287">
        <v>3</v>
      </c>
      <c r="V19" s="57"/>
      <c r="W19" s="54"/>
      <c r="X19" s="54"/>
      <c r="Y19" s="54"/>
      <c r="Z19" s="57"/>
      <c r="AA19" s="57"/>
      <c r="AB19" s="57"/>
      <c r="AC19" s="57"/>
      <c r="AD19" s="54"/>
      <c r="AE19" s="54"/>
      <c r="AF19" s="54"/>
      <c r="AG19" s="54"/>
      <c r="AH19" s="54"/>
      <c r="AI19" s="54"/>
      <c r="AJ19" s="54"/>
      <c r="AK19" s="54"/>
      <c r="AL19" s="368"/>
      <c r="AM19" s="376"/>
      <c r="AN19" s="253">
        <f>SUM(S19,AK19)</f>
        <v>50</v>
      </c>
      <c r="AO19" s="68">
        <f>U19+AM19</f>
        <v>3</v>
      </c>
    </row>
    <row r="20" spans="1:41" ht="15" x14ac:dyDescent="0.25">
      <c r="A20" s="100">
        <v>2</v>
      </c>
      <c r="B20" s="19" t="s">
        <v>23</v>
      </c>
      <c r="C20" s="103" t="s">
        <v>25</v>
      </c>
      <c r="D20" s="60">
        <v>25</v>
      </c>
      <c r="E20" s="61"/>
      <c r="F20" s="62">
        <v>10</v>
      </c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2"/>
      <c r="R20" s="62">
        <f t="shared" si="0"/>
        <v>35</v>
      </c>
      <c r="S20" s="62">
        <f t="shared" ref="S20:S45" si="1">SUM(D20:Q20)</f>
        <v>35</v>
      </c>
      <c r="T20" s="282" t="s">
        <v>85</v>
      </c>
      <c r="U20" s="289">
        <v>2.5</v>
      </c>
      <c r="V20" s="65"/>
      <c r="W20" s="63"/>
      <c r="X20" s="63"/>
      <c r="Y20" s="63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2"/>
      <c r="AK20" s="62"/>
      <c r="AL20" s="111"/>
      <c r="AM20" s="377"/>
      <c r="AN20" s="253">
        <f t="shared" ref="AN20:AN47" si="2">SUM(S20,AK20)</f>
        <v>35</v>
      </c>
      <c r="AO20" s="68">
        <f t="shared" ref="AO20:AO48" si="3">U20+AM20</f>
        <v>2.5</v>
      </c>
    </row>
    <row r="21" spans="1:41" ht="15" x14ac:dyDescent="0.25">
      <c r="A21" s="100">
        <v>3</v>
      </c>
      <c r="B21" s="19" t="s">
        <v>23</v>
      </c>
      <c r="C21" s="103" t="s">
        <v>26</v>
      </c>
      <c r="D21" s="60">
        <v>25</v>
      </c>
      <c r="E21" s="61"/>
      <c r="F21" s="62">
        <v>10</v>
      </c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9"/>
      <c r="R21" s="62">
        <f t="shared" si="0"/>
        <v>35</v>
      </c>
      <c r="S21" s="62">
        <f t="shared" si="1"/>
        <v>35</v>
      </c>
      <c r="T21" s="282" t="s">
        <v>85</v>
      </c>
      <c r="U21" s="289">
        <v>2.5</v>
      </c>
      <c r="V21" s="65"/>
      <c r="W21" s="63"/>
      <c r="X21" s="63"/>
      <c r="Y21" s="63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2"/>
      <c r="AK21" s="62"/>
      <c r="AL21" s="111"/>
      <c r="AM21" s="377"/>
      <c r="AN21" s="253">
        <f t="shared" si="2"/>
        <v>35</v>
      </c>
      <c r="AO21" s="68">
        <f t="shared" si="3"/>
        <v>2.5</v>
      </c>
    </row>
    <row r="22" spans="1:41" ht="15" x14ac:dyDescent="0.25">
      <c r="A22" s="100">
        <v>4</v>
      </c>
      <c r="B22" s="19" t="s">
        <v>23</v>
      </c>
      <c r="C22" s="103" t="s">
        <v>27</v>
      </c>
      <c r="D22" s="60">
        <v>5</v>
      </c>
      <c r="E22" s="61"/>
      <c r="F22" s="62">
        <v>10</v>
      </c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2"/>
      <c r="R22" s="62">
        <f t="shared" si="0"/>
        <v>15</v>
      </c>
      <c r="S22" s="62">
        <f t="shared" si="1"/>
        <v>15</v>
      </c>
      <c r="T22" s="282" t="s">
        <v>32</v>
      </c>
      <c r="U22" s="289">
        <v>1</v>
      </c>
      <c r="V22" s="65"/>
      <c r="W22" s="63"/>
      <c r="X22" s="63"/>
      <c r="Y22" s="63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2"/>
      <c r="AK22" s="62"/>
      <c r="AL22" s="111"/>
      <c r="AM22" s="377"/>
      <c r="AN22" s="253">
        <f t="shared" si="2"/>
        <v>15</v>
      </c>
      <c r="AO22" s="68">
        <f t="shared" si="3"/>
        <v>1</v>
      </c>
    </row>
    <row r="23" spans="1:41" ht="15" x14ac:dyDescent="0.25">
      <c r="A23" s="100">
        <v>5</v>
      </c>
      <c r="B23" s="19" t="s">
        <v>23</v>
      </c>
      <c r="C23" s="103" t="s">
        <v>28</v>
      </c>
      <c r="D23" s="60">
        <v>15</v>
      </c>
      <c r="E23" s="61"/>
      <c r="F23" s="62"/>
      <c r="G23" s="62"/>
      <c r="H23" s="62"/>
      <c r="I23" s="62">
        <v>10</v>
      </c>
      <c r="J23" s="63"/>
      <c r="K23" s="63"/>
      <c r="L23" s="63"/>
      <c r="M23" s="63"/>
      <c r="N23" s="63"/>
      <c r="O23" s="63"/>
      <c r="P23" s="63"/>
      <c r="Q23" s="62"/>
      <c r="R23" s="62">
        <f t="shared" si="0"/>
        <v>25</v>
      </c>
      <c r="S23" s="62">
        <f t="shared" si="1"/>
        <v>25</v>
      </c>
      <c r="T23" s="282" t="s">
        <v>32</v>
      </c>
      <c r="U23" s="289">
        <v>1.5</v>
      </c>
      <c r="V23" s="65"/>
      <c r="W23" s="63"/>
      <c r="X23" s="63"/>
      <c r="Y23" s="63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2"/>
      <c r="AK23" s="62"/>
      <c r="AL23" s="111"/>
      <c r="AM23" s="377"/>
      <c r="AN23" s="253">
        <f t="shared" si="2"/>
        <v>25</v>
      </c>
      <c r="AO23" s="68">
        <f t="shared" si="3"/>
        <v>1.5</v>
      </c>
    </row>
    <row r="24" spans="1:41" ht="15" x14ac:dyDescent="0.25">
      <c r="A24" s="100">
        <v>6</v>
      </c>
      <c r="B24" s="19" t="s">
        <v>23</v>
      </c>
      <c r="C24" s="103" t="s">
        <v>29</v>
      </c>
      <c r="D24" s="60"/>
      <c r="E24" s="61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2"/>
      <c r="R24" s="62"/>
      <c r="S24" s="62"/>
      <c r="T24" s="282"/>
      <c r="U24" s="289"/>
      <c r="V24" s="61">
        <v>20</v>
      </c>
      <c r="W24" s="62"/>
      <c r="X24" s="62">
        <v>20</v>
      </c>
      <c r="Y24" s="62"/>
      <c r="Z24" s="65"/>
      <c r="AA24" s="65"/>
      <c r="AB24" s="65"/>
      <c r="AC24" s="65"/>
      <c r="AD24" s="63"/>
      <c r="AE24" s="63"/>
      <c r="AF24" s="63"/>
      <c r="AG24" s="63"/>
      <c r="AH24" s="63"/>
      <c r="AI24" s="69"/>
      <c r="AJ24" s="62">
        <f t="shared" ref="AJ24:AJ45" si="4">SUM(V24:AH24)</f>
        <v>40</v>
      </c>
      <c r="AK24" s="62">
        <f t="shared" ref="AK24:AK47" si="5">SUM(V24:AI24)</f>
        <v>40</v>
      </c>
      <c r="AL24" s="282" t="s">
        <v>85</v>
      </c>
      <c r="AM24" s="289">
        <v>2.5</v>
      </c>
      <c r="AN24" s="253">
        <f t="shared" si="2"/>
        <v>40</v>
      </c>
      <c r="AO24" s="68">
        <f t="shared" si="3"/>
        <v>2.5</v>
      </c>
    </row>
    <row r="25" spans="1:41" ht="15" x14ac:dyDescent="0.25">
      <c r="A25" s="100">
        <v>7</v>
      </c>
      <c r="B25" s="19" t="s">
        <v>23</v>
      </c>
      <c r="C25" s="103" t="s">
        <v>30</v>
      </c>
      <c r="D25" s="60">
        <v>10</v>
      </c>
      <c r="E25" s="61"/>
      <c r="F25" s="62">
        <v>10</v>
      </c>
      <c r="G25" s="62"/>
      <c r="H25" s="62"/>
      <c r="I25" s="62"/>
      <c r="J25" s="63"/>
      <c r="K25" s="63"/>
      <c r="L25" s="63"/>
      <c r="M25" s="63"/>
      <c r="N25" s="63"/>
      <c r="O25" s="63"/>
      <c r="P25" s="63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5"/>
      <c r="AA25" s="65"/>
      <c r="AB25" s="65"/>
      <c r="AC25" s="65"/>
      <c r="AD25" s="63"/>
      <c r="AE25" s="63"/>
      <c r="AF25" s="63"/>
      <c r="AG25" s="63"/>
      <c r="AH25" s="63"/>
      <c r="AI25" s="62"/>
      <c r="AJ25" s="62"/>
      <c r="AK25" s="62"/>
      <c r="AL25" s="111"/>
      <c r="AM25" s="289"/>
      <c r="AN25" s="253">
        <f t="shared" si="2"/>
        <v>20</v>
      </c>
      <c r="AO25" s="68">
        <f t="shared" si="3"/>
        <v>1</v>
      </c>
    </row>
    <row r="26" spans="1:41" ht="15.75" thickBot="1" x14ac:dyDescent="0.3">
      <c r="A26" s="101">
        <v>8</v>
      </c>
      <c r="B26" s="31" t="s">
        <v>23</v>
      </c>
      <c r="C26" s="104" t="s">
        <v>31</v>
      </c>
      <c r="D26" s="71"/>
      <c r="E26" s="72"/>
      <c r="F26" s="73"/>
      <c r="G26" s="73"/>
      <c r="H26" s="73"/>
      <c r="I26" s="73"/>
      <c r="J26" s="74"/>
      <c r="K26" s="74"/>
      <c r="L26" s="74"/>
      <c r="M26" s="74"/>
      <c r="N26" s="74"/>
      <c r="O26" s="74"/>
      <c r="P26" s="74"/>
      <c r="Q26" s="73"/>
      <c r="R26" s="73"/>
      <c r="S26" s="73"/>
      <c r="T26" s="363"/>
      <c r="U26" s="365"/>
      <c r="V26" s="72">
        <v>15</v>
      </c>
      <c r="W26" s="73"/>
      <c r="X26" s="73">
        <v>15</v>
      </c>
      <c r="Y26" s="73"/>
      <c r="Z26" s="75"/>
      <c r="AA26" s="75"/>
      <c r="AB26" s="75"/>
      <c r="AC26" s="75"/>
      <c r="AD26" s="74"/>
      <c r="AE26" s="74"/>
      <c r="AF26" s="74"/>
      <c r="AG26" s="74"/>
      <c r="AH26" s="74"/>
      <c r="AI26" s="73"/>
      <c r="AJ26" s="73">
        <f t="shared" si="4"/>
        <v>30</v>
      </c>
      <c r="AK26" s="73">
        <f t="shared" si="5"/>
        <v>30</v>
      </c>
      <c r="AL26" s="280" t="s">
        <v>32</v>
      </c>
      <c r="AM26" s="288">
        <v>2</v>
      </c>
      <c r="AN26" s="241">
        <f t="shared" si="2"/>
        <v>30</v>
      </c>
      <c r="AO26" s="199">
        <f t="shared" si="3"/>
        <v>2</v>
      </c>
    </row>
    <row r="27" spans="1:41" ht="27.75" customHeight="1" thickBot="1" x14ac:dyDescent="0.25">
      <c r="A27" s="441" t="s">
        <v>105</v>
      </c>
      <c r="B27" s="442"/>
      <c r="C27" s="443"/>
      <c r="D27" s="453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3"/>
      <c r="R27" s="453"/>
      <c r="S27" s="453"/>
      <c r="T27" s="453"/>
      <c r="U27" s="454"/>
      <c r="V27" s="453"/>
      <c r="W27" s="453"/>
      <c r="X27" s="453"/>
      <c r="Y27" s="453"/>
      <c r="Z27" s="453"/>
      <c r="AA27" s="453"/>
      <c r="AB27" s="453"/>
      <c r="AC27" s="453"/>
      <c r="AD27" s="453"/>
      <c r="AE27" s="453"/>
      <c r="AF27" s="453"/>
      <c r="AG27" s="453"/>
      <c r="AH27" s="453"/>
      <c r="AI27" s="453"/>
      <c r="AJ27" s="453"/>
      <c r="AK27" s="453"/>
      <c r="AL27" s="453"/>
      <c r="AM27" s="454"/>
      <c r="AN27" s="453"/>
      <c r="AO27" s="456"/>
    </row>
    <row r="28" spans="1:41" ht="15" x14ac:dyDescent="0.25">
      <c r="A28" s="200">
        <v>9</v>
      </c>
      <c r="B28" s="32" t="s">
        <v>23</v>
      </c>
      <c r="C28" s="201" t="s">
        <v>35</v>
      </c>
      <c r="D28" s="52">
        <v>25</v>
      </c>
      <c r="E28" s="52"/>
      <c r="F28" s="53">
        <v>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5"/>
      <c r="R28" s="53">
        <f t="shared" si="0"/>
        <v>30</v>
      </c>
      <c r="S28" s="53">
        <f t="shared" si="1"/>
        <v>30</v>
      </c>
      <c r="T28" s="281" t="s">
        <v>32</v>
      </c>
      <c r="U28" s="287">
        <v>2</v>
      </c>
      <c r="V28" s="52"/>
      <c r="W28" s="53"/>
      <c r="X28" s="53"/>
      <c r="Y28" s="53"/>
      <c r="Z28" s="52"/>
      <c r="AA28" s="52"/>
      <c r="AB28" s="52"/>
      <c r="AC28" s="52"/>
      <c r="AD28" s="53"/>
      <c r="AE28" s="53"/>
      <c r="AF28" s="53"/>
      <c r="AG28" s="53"/>
      <c r="AH28" s="53"/>
      <c r="AI28" s="53"/>
      <c r="AJ28" s="53"/>
      <c r="AK28" s="53"/>
      <c r="AL28" s="281"/>
      <c r="AM28" s="287"/>
      <c r="AN28" s="370">
        <f t="shared" si="2"/>
        <v>30</v>
      </c>
      <c r="AO28" s="203">
        <f t="shared" si="3"/>
        <v>2</v>
      </c>
    </row>
    <row r="29" spans="1:41" ht="15" x14ac:dyDescent="0.25">
      <c r="A29" s="158">
        <v>10</v>
      </c>
      <c r="B29" s="26" t="s">
        <v>23</v>
      </c>
      <c r="C29" s="159" t="s">
        <v>36</v>
      </c>
      <c r="D29" s="61">
        <v>40</v>
      </c>
      <c r="E29" s="61"/>
      <c r="F29" s="62">
        <v>15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9"/>
      <c r="R29" s="62">
        <f t="shared" si="0"/>
        <v>55</v>
      </c>
      <c r="S29" s="62">
        <f t="shared" si="1"/>
        <v>55</v>
      </c>
      <c r="T29" s="282" t="s">
        <v>32</v>
      </c>
      <c r="U29" s="289">
        <v>3.5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89"/>
      <c r="AN29" s="371">
        <f t="shared" si="2"/>
        <v>55</v>
      </c>
      <c r="AO29" s="173">
        <f t="shared" si="3"/>
        <v>3.5</v>
      </c>
    </row>
    <row r="30" spans="1:41" ht="15" x14ac:dyDescent="0.25">
      <c r="A30" s="158">
        <v>11</v>
      </c>
      <c r="B30" s="26" t="s">
        <v>23</v>
      </c>
      <c r="C30" s="159" t="s">
        <v>37</v>
      </c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282"/>
      <c r="U30" s="289"/>
      <c r="V30" s="61">
        <v>10</v>
      </c>
      <c r="W30" s="62"/>
      <c r="X30" s="62">
        <v>5</v>
      </c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9"/>
      <c r="AJ30" s="62">
        <f t="shared" si="4"/>
        <v>15</v>
      </c>
      <c r="AK30" s="62">
        <f t="shared" si="5"/>
        <v>15</v>
      </c>
      <c r="AL30" s="282" t="s">
        <v>32</v>
      </c>
      <c r="AM30" s="289">
        <v>1</v>
      </c>
      <c r="AN30" s="371">
        <f t="shared" si="2"/>
        <v>15</v>
      </c>
      <c r="AO30" s="173">
        <f t="shared" si="3"/>
        <v>1</v>
      </c>
    </row>
    <row r="31" spans="1:41" ht="15" x14ac:dyDescent="0.25">
      <c r="A31" s="158">
        <v>12</v>
      </c>
      <c r="B31" s="26" t="s">
        <v>23</v>
      </c>
      <c r="C31" s="159" t="s">
        <v>38</v>
      </c>
      <c r="D31" s="6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30</v>
      </c>
      <c r="W31" s="62"/>
      <c r="X31" s="62">
        <v>5</v>
      </c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9"/>
      <c r="AJ31" s="62">
        <f t="shared" si="4"/>
        <v>35</v>
      </c>
      <c r="AK31" s="62">
        <f t="shared" si="5"/>
        <v>35</v>
      </c>
      <c r="AL31" s="282" t="s">
        <v>32</v>
      </c>
      <c r="AM31" s="289">
        <v>2.5</v>
      </c>
      <c r="AN31" s="371">
        <f t="shared" si="2"/>
        <v>35</v>
      </c>
      <c r="AO31" s="173">
        <f t="shared" si="3"/>
        <v>2.5</v>
      </c>
    </row>
    <row r="32" spans="1:41" ht="15" x14ac:dyDescent="0.25">
      <c r="A32" s="158">
        <v>13</v>
      </c>
      <c r="B32" s="26" t="s">
        <v>23</v>
      </c>
      <c r="C32" s="159" t="s">
        <v>39</v>
      </c>
      <c r="D32" s="61">
        <v>15</v>
      </c>
      <c r="E32" s="61"/>
      <c r="F32" s="62">
        <v>10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9"/>
      <c r="R32" s="62">
        <f t="shared" si="0"/>
        <v>25</v>
      </c>
      <c r="S32" s="62">
        <f t="shared" si="1"/>
        <v>25</v>
      </c>
      <c r="T32" s="282" t="s">
        <v>32</v>
      </c>
      <c r="U32" s="289">
        <v>2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89"/>
      <c r="AN32" s="371">
        <f t="shared" si="2"/>
        <v>25</v>
      </c>
      <c r="AO32" s="173">
        <f t="shared" si="3"/>
        <v>2</v>
      </c>
    </row>
    <row r="33" spans="1:41" ht="29.25" x14ac:dyDescent="0.25">
      <c r="A33" s="160">
        <v>14</v>
      </c>
      <c r="B33" s="28" t="s">
        <v>23</v>
      </c>
      <c r="C33" s="159" t="s">
        <v>40</v>
      </c>
      <c r="D33" s="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282"/>
      <c r="U33" s="289"/>
      <c r="V33" s="61">
        <v>30</v>
      </c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9"/>
      <c r="AJ33" s="62">
        <f t="shared" si="4"/>
        <v>30</v>
      </c>
      <c r="AK33" s="62">
        <f t="shared" si="5"/>
        <v>30</v>
      </c>
      <c r="AL33" s="282" t="s">
        <v>32</v>
      </c>
      <c r="AM33" s="289">
        <v>2</v>
      </c>
      <c r="AN33" s="371">
        <f t="shared" si="2"/>
        <v>30</v>
      </c>
      <c r="AO33" s="173">
        <f t="shared" si="3"/>
        <v>2</v>
      </c>
    </row>
    <row r="34" spans="1:41" ht="29.25" x14ac:dyDescent="0.25">
      <c r="A34" s="161">
        <v>15</v>
      </c>
      <c r="B34" s="33" t="s">
        <v>23</v>
      </c>
      <c r="C34" s="162" t="s">
        <v>41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280"/>
      <c r="U34" s="326"/>
      <c r="V34" s="72">
        <v>30</v>
      </c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81"/>
      <c r="AJ34" s="73">
        <f t="shared" si="4"/>
        <v>30</v>
      </c>
      <c r="AK34" s="73">
        <f t="shared" si="5"/>
        <v>30</v>
      </c>
      <c r="AL34" s="280" t="s">
        <v>32</v>
      </c>
      <c r="AM34" s="326">
        <v>2</v>
      </c>
      <c r="AN34" s="371">
        <f t="shared" si="2"/>
        <v>30</v>
      </c>
      <c r="AO34" s="173">
        <f t="shared" si="3"/>
        <v>2</v>
      </c>
    </row>
    <row r="35" spans="1:41" ht="15" x14ac:dyDescent="0.25">
      <c r="A35" s="163">
        <v>16</v>
      </c>
      <c r="B35" s="143" t="s">
        <v>23</v>
      </c>
      <c r="C35" s="164" t="s">
        <v>89</v>
      </c>
      <c r="D35" s="157"/>
      <c r="E35" s="144"/>
      <c r="F35" s="144"/>
      <c r="G35" s="144"/>
      <c r="H35" s="144"/>
      <c r="I35" s="144"/>
      <c r="J35" s="144"/>
      <c r="K35" s="144"/>
      <c r="L35" s="144"/>
      <c r="M35" s="144">
        <v>30</v>
      </c>
      <c r="N35" s="144"/>
      <c r="O35" s="144"/>
      <c r="P35" s="144"/>
      <c r="Q35" s="144"/>
      <c r="R35" s="144">
        <f t="shared" si="0"/>
        <v>30</v>
      </c>
      <c r="S35" s="144">
        <f t="shared" si="1"/>
        <v>30</v>
      </c>
      <c r="T35" s="178" t="s">
        <v>32</v>
      </c>
      <c r="U35" s="291">
        <v>2</v>
      </c>
      <c r="V35" s="157"/>
      <c r="W35" s="144"/>
      <c r="X35" s="144"/>
      <c r="Y35" s="144"/>
      <c r="Z35" s="144"/>
      <c r="AA35" s="144"/>
      <c r="AB35" s="144"/>
      <c r="AC35" s="144"/>
      <c r="AD35" s="144"/>
      <c r="AE35" s="144">
        <v>30</v>
      </c>
      <c r="AF35" s="144"/>
      <c r="AG35" s="144"/>
      <c r="AH35" s="144"/>
      <c r="AI35" s="144"/>
      <c r="AJ35" s="144">
        <f t="shared" si="4"/>
        <v>30</v>
      </c>
      <c r="AK35" s="144">
        <f t="shared" si="5"/>
        <v>30</v>
      </c>
      <c r="AL35" s="178" t="s">
        <v>32</v>
      </c>
      <c r="AM35" s="291">
        <v>2</v>
      </c>
      <c r="AN35" s="371">
        <f t="shared" si="2"/>
        <v>60</v>
      </c>
      <c r="AO35" s="173">
        <f t="shared" si="3"/>
        <v>4</v>
      </c>
    </row>
    <row r="36" spans="1:41" ht="15" x14ac:dyDescent="0.25">
      <c r="A36" s="163">
        <v>17</v>
      </c>
      <c r="B36" s="143" t="s">
        <v>23</v>
      </c>
      <c r="C36" s="164" t="s">
        <v>106</v>
      </c>
      <c r="D36" s="157">
        <v>5</v>
      </c>
      <c r="E36" s="144"/>
      <c r="F36" s="144">
        <v>10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>
        <f t="shared" si="0"/>
        <v>15</v>
      </c>
      <c r="S36" s="144">
        <f t="shared" si="1"/>
        <v>15</v>
      </c>
      <c r="T36" s="178" t="s">
        <v>32</v>
      </c>
      <c r="U36" s="291">
        <v>1</v>
      </c>
      <c r="V36" s="157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78"/>
      <c r="AM36" s="291"/>
      <c r="AN36" s="371">
        <f>S36+AK36</f>
        <v>15</v>
      </c>
      <c r="AO36" s="173">
        <f>U36+AM36</f>
        <v>1</v>
      </c>
    </row>
    <row r="37" spans="1:41" ht="15.75" thickBot="1" x14ac:dyDescent="0.3">
      <c r="A37" s="204">
        <v>18</v>
      </c>
      <c r="B37" s="205" t="s">
        <v>23</v>
      </c>
      <c r="C37" s="206" t="s">
        <v>107</v>
      </c>
      <c r="D37" s="210">
        <v>5</v>
      </c>
      <c r="E37" s="211"/>
      <c r="F37" s="211">
        <v>10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>
        <f t="shared" ref="R37" si="6">SUM(D37:P37)</f>
        <v>15</v>
      </c>
      <c r="S37" s="211">
        <f t="shared" ref="S37" si="7">SUM(D37:Q37)</f>
        <v>15</v>
      </c>
      <c r="T37" s="258" t="s">
        <v>32</v>
      </c>
      <c r="U37" s="292">
        <v>1</v>
      </c>
      <c r="V37" s="210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58"/>
      <c r="AM37" s="292"/>
      <c r="AN37" s="372">
        <f>S37+AK37</f>
        <v>15</v>
      </c>
      <c r="AO37" s="215">
        <f>U37+AM37</f>
        <v>1</v>
      </c>
    </row>
    <row r="38" spans="1:41" ht="27.75" customHeight="1" thickBot="1" x14ac:dyDescent="0.25">
      <c r="A38" s="460" t="s">
        <v>77</v>
      </c>
      <c r="B38" s="461"/>
      <c r="C38" s="462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4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4"/>
      <c r="AN38" s="453"/>
      <c r="AO38" s="456"/>
    </row>
    <row r="39" spans="1:41" ht="15" x14ac:dyDescent="0.25">
      <c r="A39" s="99">
        <v>19</v>
      </c>
      <c r="B39" s="32" t="s">
        <v>23</v>
      </c>
      <c r="C39" s="102" t="s">
        <v>33</v>
      </c>
      <c r="D39" s="51">
        <v>18</v>
      </c>
      <c r="E39" s="52"/>
      <c r="F39" s="53"/>
      <c r="G39" s="53"/>
      <c r="H39" s="53">
        <v>30</v>
      </c>
      <c r="I39" s="53"/>
      <c r="J39" s="54"/>
      <c r="K39" s="54"/>
      <c r="L39" s="54"/>
      <c r="M39" s="54"/>
      <c r="N39" s="54"/>
      <c r="O39" s="54"/>
      <c r="P39" s="54"/>
      <c r="Q39" s="55"/>
      <c r="R39" s="53">
        <f>SUM(D39:P39)</f>
        <v>48</v>
      </c>
      <c r="S39" s="53">
        <f>SUM(D39:Q39)</f>
        <v>48</v>
      </c>
      <c r="T39" s="281" t="s">
        <v>32</v>
      </c>
      <c r="U39" s="287">
        <v>2</v>
      </c>
      <c r="V39" s="52"/>
      <c r="W39" s="53"/>
      <c r="X39" s="53"/>
      <c r="Y39" s="53"/>
      <c r="Z39" s="57"/>
      <c r="AA39" s="57"/>
      <c r="AB39" s="57"/>
      <c r="AC39" s="57"/>
      <c r="AD39" s="54"/>
      <c r="AE39" s="54"/>
      <c r="AF39" s="54"/>
      <c r="AG39" s="54"/>
      <c r="AH39" s="54"/>
      <c r="AI39" s="53"/>
      <c r="AJ39" s="53"/>
      <c r="AK39" s="53"/>
      <c r="AL39" s="368"/>
      <c r="AM39" s="287"/>
      <c r="AN39" s="82">
        <f>SUM(S39,AK39)</f>
        <v>48</v>
      </c>
      <c r="AO39" s="82">
        <f>U39+AM39</f>
        <v>2</v>
      </c>
    </row>
    <row r="40" spans="1:41" ht="15.75" thickBot="1" x14ac:dyDescent="0.3">
      <c r="A40" s="101">
        <v>20</v>
      </c>
      <c r="B40" s="34" t="s">
        <v>23</v>
      </c>
      <c r="C40" s="104" t="s">
        <v>34</v>
      </c>
      <c r="D40" s="71">
        <v>10</v>
      </c>
      <c r="E40" s="72"/>
      <c r="F40" s="73"/>
      <c r="G40" s="73"/>
      <c r="H40" s="73">
        <v>20</v>
      </c>
      <c r="I40" s="73"/>
      <c r="J40" s="74"/>
      <c r="K40" s="74"/>
      <c r="L40" s="74"/>
      <c r="M40" s="74"/>
      <c r="N40" s="74"/>
      <c r="O40" s="74"/>
      <c r="P40" s="74"/>
      <c r="Q40" s="81"/>
      <c r="R40" s="73">
        <f>SUM(D40:P40)</f>
        <v>30</v>
      </c>
      <c r="S40" s="73">
        <f>SUM(D40:Q40)</f>
        <v>30</v>
      </c>
      <c r="T40" s="280" t="s">
        <v>32</v>
      </c>
      <c r="U40" s="288">
        <v>1.5</v>
      </c>
      <c r="V40" s="72">
        <v>10</v>
      </c>
      <c r="W40" s="73"/>
      <c r="X40" s="73"/>
      <c r="Y40" s="73"/>
      <c r="Z40" s="75">
        <v>20</v>
      </c>
      <c r="AA40" s="75"/>
      <c r="AB40" s="75"/>
      <c r="AC40" s="75"/>
      <c r="AD40" s="74"/>
      <c r="AE40" s="74"/>
      <c r="AF40" s="74"/>
      <c r="AG40" s="74"/>
      <c r="AH40" s="74"/>
      <c r="AI40" s="81"/>
      <c r="AJ40" s="73">
        <f>SUM(V40:AH40)</f>
        <v>30</v>
      </c>
      <c r="AK40" s="73">
        <f>SUM(V40:AI40)</f>
        <v>30</v>
      </c>
      <c r="AL40" s="280" t="s">
        <v>85</v>
      </c>
      <c r="AM40" s="288">
        <v>1.5</v>
      </c>
      <c r="AN40" s="181">
        <f>SUM(S40,AK40)</f>
        <v>60</v>
      </c>
      <c r="AO40" s="181">
        <f>U40+AM40</f>
        <v>3</v>
      </c>
    </row>
    <row r="41" spans="1:41" ht="27.75" customHeight="1" thickBot="1" x14ac:dyDescent="0.3">
      <c r="A41" s="441" t="s">
        <v>137</v>
      </c>
      <c r="B41" s="442"/>
      <c r="C41" s="442"/>
      <c r="D41" s="245"/>
      <c r="E41" s="246"/>
      <c r="F41" s="246"/>
      <c r="G41" s="246"/>
      <c r="H41" s="246"/>
      <c r="I41" s="246"/>
      <c r="J41" s="247"/>
      <c r="K41" s="247"/>
      <c r="L41" s="247"/>
      <c r="M41" s="247"/>
      <c r="N41" s="247"/>
      <c r="O41" s="247"/>
      <c r="P41" s="247"/>
      <c r="Q41" s="248"/>
      <c r="R41" s="246"/>
      <c r="S41" s="246"/>
      <c r="T41" s="249"/>
      <c r="U41" s="364"/>
      <c r="V41" s="246"/>
      <c r="W41" s="246"/>
      <c r="X41" s="246"/>
      <c r="Y41" s="246"/>
      <c r="Z41" s="247"/>
      <c r="AA41" s="247"/>
      <c r="AB41" s="247"/>
      <c r="AC41" s="247"/>
      <c r="AD41" s="247"/>
      <c r="AE41" s="247"/>
      <c r="AF41" s="247"/>
      <c r="AG41" s="247"/>
      <c r="AH41" s="247"/>
      <c r="AI41" s="248"/>
      <c r="AJ41" s="246"/>
      <c r="AK41" s="246"/>
      <c r="AL41" s="249"/>
      <c r="AM41" s="364"/>
      <c r="AN41" s="250"/>
      <c r="AO41" s="251"/>
    </row>
    <row r="42" spans="1:41" ht="15.75" thickBot="1" x14ac:dyDescent="0.3">
      <c r="A42" s="260">
        <v>21</v>
      </c>
      <c r="B42" s="198" t="s">
        <v>23</v>
      </c>
      <c r="C42" s="261" t="s">
        <v>43</v>
      </c>
      <c r="D42" s="262">
        <v>10</v>
      </c>
      <c r="E42" s="26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>
        <f t="shared" ref="R42" si="8">SUM(D42:P42)</f>
        <v>10</v>
      </c>
      <c r="S42" s="83">
        <f t="shared" ref="S42" si="9">SUM(D42:Q42)</f>
        <v>10</v>
      </c>
      <c r="T42" s="293" t="s">
        <v>32</v>
      </c>
      <c r="U42" s="295">
        <v>0.5</v>
      </c>
      <c r="V42" s="263">
        <v>10</v>
      </c>
      <c r="W42" s="83"/>
      <c r="X42" s="83"/>
      <c r="Y42" s="83"/>
      <c r="Z42" s="263"/>
      <c r="AA42" s="263"/>
      <c r="AB42" s="263"/>
      <c r="AC42" s="263"/>
      <c r="AD42" s="83"/>
      <c r="AE42" s="83"/>
      <c r="AF42" s="83"/>
      <c r="AG42" s="83"/>
      <c r="AH42" s="83"/>
      <c r="AI42" s="83"/>
      <c r="AJ42" s="83">
        <f t="shared" ref="AJ42" si="10">SUM(V42:AH42)</f>
        <v>10</v>
      </c>
      <c r="AK42" s="83">
        <f t="shared" ref="AK42" si="11">SUM(V42:AI42)</f>
        <v>10</v>
      </c>
      <c r="AL42" s="293" t="s">
        <v>32</v>
      </c>
      <c r="AM42" s="295">
        <v>0.5</v>
      </c>
      <c r="AN42" s="373">
        <f t="shared" ref="AN42" si="12">SUM(S42,AK42)</f>
        <v>20</v>
      </c>
      <c r="AO42" s="244">
        <f t="shared" ref="AO42" si="13">U42+AM42</f>
        <v>1</v>
      </c>
    </row>
    <row r="43" spans="1:41" ht="27.75" customHeight="1" thickBot="1" x14ac:dyDescent="0.25">
      <c r="A43" s="441" t="s">
        <v>96</v>
      </c>
      <c r="B43" s="442"/>
      <c r="C43" s="44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4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  <c r="AJ43" s="453"/>
      <c r="AK43" s="453"/>
      <c r="AL43" s="453"/>
      <c r="AM43" s="454"/>
      <c r="AN43" s="453"/>
      <c r="AO43" s="456"/>
    </row>
    <row r="44" spans="1:41" ht="15" x14ac:dyDescent="0.25">
      <c r="A44" s="99">
        <v>22</v>
      </c>
      <c r="B44" s="30" t="s">
        <v>23</v>
      </c>
      <c r="C44" s="102" t="s">
        <v>42</v>
      </c>
      <c r="D44" s="51">
        <v>15</v>
      </c>
      <c r="E44" s="52"/>
      <c r="F44" s="53"/>
      <c r="G44" s="16"/>
      <c r="H44" s="53">
        <v>25</v>
      </c>
      <c r="I44" s="53"/>
      <c r="J44" s="53"/>
      <c r="K44" s="53"/>
      <c r="L44" s="53"/>
      <c r="M44" s="53"/>
      <c r="N44" s="53"/>
      <c r="O44" s="53"/>
      <c r="P44" s="53"/>
      <c r="Q44" s="53"/>
      <c r="R44" s="53">
        <f t="shared" si="0"/>
        <v>40</v>
      </c>
      <c r="S44" s="53">
        <f t="shared" si="1"/>
        <v>40</v>
      </c>
      <c r="T44" s="281" t="s">
        <v>32</v>
      </c>
      <c r="U44" s="287">
        <v>2</v>
      </c>
      <c r="V44" s="52">
        <v>25</v>
      </c>
      <c r="W44" s="53"/>
      <c r="X44" s="53"/>
      <c r="Y44" s="53"/>
      <c r="Z44" s="52">
        <v>35</v>
      </c>
      <c r="AA44" s="52"/>
      <c r="AB44" s="52"/>
      <c r="AC44" s="52"/>
      <c r="AD44" s="53"/>
      <c r="AE44" s="53"/>
      <c r="AF44" s="53"/>
      <c r="AG44" s="53"/>
      <c r="AH44" s="53"/>
      <c r="AI44" s="55"/>
      <c r="AJ44" s="53">
        <f t="shared" si="4"/>
        <v>60</v>
      </c>
      <c r="AK44" s="53">
        <f t="shared" si="5"/>
        <v>60</v>
      </c>
      <c r="AL44" s="281" t="s">
        <v>85</v>
      </c>
      <c r="AM44" s="287">
        <v>3</v>
      </c>
      <c r="AN44" s="82">
        <f t="shared" si="2"/>
        <v>100</v>
      </c>
      <c r="AO44" s="82">
        <f t="shared" si="3"/>
        <v>5</v>
      </c>
    </row>
    <row r="45" spans="1:41" ht="27" thickBot="1" x14ac:dyDescent="0.3">
      <c r="A45" s="106">
        <v>23</v>
      </c>
      <c r="B45" s="35" t="s">
        <v>44</v>
      </c>
      <c r="C45" s="107" t="s">
        <v>112</v>
      </c>
      <c r="D45" s="71">
        <v>10</v>
      </c>
      <c r="E45" s="72"/>
      <c r="F45" s="73"/>
      <c r="G45" s="73"/>
      <c r="H45" s="73">
        <v>10</v>
      </c>
      <c r="I45" s="73"/>
      <c r="J45" s="73"/>
      <c r="K45" s="73"/>
      <c r="L45" s="73"/>
      <c r="M45" s="73"/>
      <c r="N45" s="73"/>
      <c r="O45" s="73"/>
      <c r="P45" s="73"/>
      <c r="Q45" s="81"/>
      <c r="R45" s="73">
        <f t="shared" si="0"/>
        <v>20</v>
      </c>
      <c r="S45" s="73">
        <f t="shared" si="1"/>
        <v>20</v>
      </c>
      <c r="T45" s="280" t="s">
        <v>32</v>
      </c>
      <c r="U45" s="288">
        <v>1</v>
      </c>
      <c r="V45" s="72">
        <v>10</v>
      </c>
      <c r="W45" s="73"/>
      <c r="X45" s="73"/>
      <c r="Y45" s="73"/>
      <c r="Z45" s="72">
        <v>10</v>
      </c>
      <c r="AA45" s="72"/>
      <c r="AB45" s="72"/>
      <c r="AC45" s="72"/>
      <c r="AD45" s="73"/>
      <c r="AE45" s="73"/>
      <c r="AF45" s="73"/>
      <c r="AG45" s="73"/>
      <c r="AH45" s="73"/>
      <c r="AI45" s="81"/>
      <c r="AJ45" s="73">
        <f t="shared" si="4"/>
        <v>20</v>
      </c>
      <c r="AK45" s="73">
        <f t="shared" si="5"/>
        <v>20</v>
      </c>
      <c r="AL45" s="280" t="s">
        <v>32</v>
      </c>
      <c r="AM45" s="288">
        <v>1</v>
      </c>
      <c r="AN45" s="181">
        <f t="shared" si="2"/>
        <v>40</v>
      </c>
      <c r="AO45" s="181">
        <f t="shared" si="3"/>
        <v>2</v>
      </c>
    </row>
    <row r="46" spans="1:41" ht="27.75" customHeight="1" thickBot="1" x14ac:dyDescent="0.25">
      <c r="A46" s="441" t="s">
        <v>78</v>
      </c>
      <c r="B46" s="442"/>
      <c r="C46" s="44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4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63"/>
      <c r="AJ46" s="463"/>
      <c r="AK46" s="453"/>
      <c r="AL46" s="453"/>
      <c r="AM46" s="454"/>
      <c r="AN46" s="453"/>
      <c r="AO46" s="456"/>
    </row>
    <row r="47" spans="1:41" ht="29.25" x14ac:dyDescent="0.25">
      <c r="A47" s="356">
        <v>24</v>
      </c>
      <c r="B47" s="357" t="s">
        <v>23</v>
      </c>
      <c r="C47" s="358" t="s">
        <v>80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283"/>
      <c r="U47" s="290"/>
      <c r="V47" s="285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>
        <v>90</v>
      </c>
      <c r="AI47" s="144"/>
      <c r="AJ47" s="144"/>
      <c r="AK47" s="186">
        <f t="shared" si="5"/>
        <v>90</v>
      </c>
      <c r="AL47" s="283" t="s">
        <v>32</v>
      </c>
      <c r="AM47" s="290">
        <v>3</v>
      </c>
      <c r="AN47" s="374">
        <f t="shared" si="2"/>
        <v>90</v>
      </c>
      <c r="AO47" s="359">
        <f t="shared" si="3"/>
        <v>3</v>
      </c>
    </row>
    <row r="48" spans="1:41" ht="58.5" thickBot="1" x14ac:dyDescent="0.3">
      <c r="A48" s="360">
        <v>25</v>
      </c>
      <c r="B48" s="361" t="s">
        <v>23</v>
      </c>
      <c r="C48" s="239" t="s">
        <v>109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58"/>
      <c r="U48" s="292"/>
      <c r="V48" s="210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>
        <v>30</v>
      </c>
      <c r="AI48" s="144"/>
      <c r="AJ48" s="144"/>
      <c r="AK48" s="211">
        <f>SUM(V48:AI48)</f>
        <v>30</v>
      </c>
      <c r="AL48" s="258" t="s">
        <v>32</v>
      </c>
      <c r="AM48" s="292">
        <v>1</v>
      </c>
      <c r="AN48" s="372">
        <f>R48+AK48</f>
        <v>30</v>
      </c>
      <c r="AO48" s="362">
        <f t="shared" si="3"/>
        <v>1</v>
      </c>
    </row>
    <row r="49" spans="1:41" ht="27.75" customHeight="1" thickBot="1" x14ac:dyDescent="0.25">
      <c r="A49" s="441" t="s">
        <v>79</v>
      </c>
      <c r="B49" s="442"/>
      <c r="C49" s="44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453"/>
      <c r="O49" s="453"/>
      <c r="P49" s="453"/>
      <c r="Q49" s="453"/>
      <c r="R49" s="453"/>
      <c r="S49" s="453"/>
      <c r="T49" s="453"/>
      <c r="U49" s="453"/>
      <c r="V49" s="453"/>
      <c r="W49" s="453"/>
      <c r="X49" s="453"/>
      <c r="Y49" s="453"/>
      <c r="Z49" s="453"/>
      <c r="AA49" s="453"/>
      <c r="AB49" s="453"/>
      <c r="AC49" s="453"/>
      <c r="AD49" s="453"/>
      <c r="AE49" s="453"/>
      <c r="AF49" s="453"/>
      <c r="AG49" s="453"/>
      <c r="AH49" s="453"/>
      <c r="AI49" s="454"/>
      <c r="AJ49" s="454"/>
      <c r="AK49" s="453"/>
      <c r="AL49" s="453"/>
      <c r="AM49" s="454"/>
      <c r="AN49" s="453"/>
      <c r="AO49" s="456"/>
    </row>
    <row r="50" spans="1:41" ht="30" thickBot="1" x14ac:dyDescent="0.3">
      <c r="A50" s="109">
        <v>26</v>
      </c>
      <c r="B50" s="36" t="s">
        <v>23</v>
      </c>
      <c r="C50" s="148" t="s">
        <v>88</v>
      </c>
      <c r="D50" s="85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3"/>
      <c r="S50" s="83"/>
      <c r="T50" s="366"/>
      <c r="U50" s="331"/>
      <c r="V50" s="86"/>
      <c r="W50" s="87"/>
      <c r="X50" s="87"/>
      <c r="Y50" s="87"/>
      <c r="Z50" s="86"/>
      <c r="AA50" s="86"/>
      <c r="AB50" s="86"/>
      <c r="AC50" s="86"/>
      <c r="AD50" s="87"/>
      <c r="AE50" s="87"/>
      <c r="AF50" s="87"/>
      <c r="AG50" s="87"/>
      <c r="AH50" s="87">
        <v>156</v>
      </c>
      <c r="AI50" s="87"/>
      <c r="AJ50" s="83"/>
      <c r="AK50" s="83">
        <f>SUM(V50:AI50)</f>
        <v>156</v>
      </c>
      <c r="AL50" s="366" t="s">
        <v>32</v>
      </c>
      <c r="AM50" s="331">
        <v>6</v>
      </c>
      <c r="AN50" s="84">
        <f>SUM(S50,AK50)</f>
        <v>156</v>
      </c>
      <c r="AO50" s="90">
        <f>U50+AM50</f>
        <v>6</v>
      </c>
    </row>
    <row r="51" spans="1:41" ht="27.75" customHeight="1" thickBot="1" x14ac:dyDescent="0.25">
      <c r="A51" s="441" t="s">
        <v>45</v>
      </c>
      <c r="B51" s="442"/>
      <c r="C51" s="443"/>
      <c r="D51" s="457"/>
      <c r="E51" s="457"/>
      <c r="F51" s="457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78"/>
      <c r="AN51" s="457"/>
      <c r="AO51" s="459"/>
    </row>
    <row r="52" spans="1:41" ht="15.75" thickBot="1" x14ac:dyDescent="0.3">
      <c r="A52" s="110">
        <v>27</v>
      </c>
      <c r="B52" s="30" t="s">
        <v>23</v>
      </c>
      <c r="C52" s="108" t="s">
        <v>45</v>
      </c>
      <c r="D52" s="91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>
        <v>30</v>
      </c>
      <c r="P52" s="93"/>
      <c r="Q52" s="93"/>
      <c r="R52" s="53">
        <f>SUM(D52:P52)</f>
        <v>30</v>
      </c>
      <c r="S52" s="53">
        <f>SUM(D52:Q52)</f>
        <v>30</v>
      </c>
      <c r="T52" s="281" t="s">
        <v>32</v>
      </c>
      <c r="U52" s="367"/>
      <c r="V52" s="92"/>
      <c r="W52" s="93"/>
      <c r="X52" s="93"/>
      <c r="Y52" s="93"/>
      <c r="Z52" s="92"/>
      <c r="AA52" s="92"/>
      <c r="AB52" s="92"/>
      <c r="AC52" s="92"/>
      <c r="AD52" s="93"/>
      <c r="AE52" s="93"/>
      <c r="AF52" s="93"/>
      <c r="AG52" s="93">
        <v>30</v>
      </c>
      <c r="AH52" s="93"/>
      <c r="AI52" s="93"/>
      <c r="AJ52" s="53">
        <f>SUM(V52:AH52)</f>
        <v>30</v>
      </c>
      <c r="AK52" s="53">
        <f>SUM(V52:AI52)</f>
        <v>30</v>
      </c>
      <c r="AL52" s="369" t="s">
        <v>32</v>
      </c>
      <c r="AM52" s="367"/>
      <c r="AN52" s="252">
        <f>SUM(S52,AK52)</f>
        <v>60</v>
      </c>
      <c r="AO52" s="79">
        <f>U52+AM52</f>
        <v>0</v>
      </c>
    </row>
    <row r="53" spans="1:41" ht="16.5" thickTop="1" thickBot="1" x14ac:dyDescent="0.3">
      <c r="A53" s="440" t="s">
        <v>46</v>
      </c>
      <c r="B53" s="440"/>
      <c r="C53" s="440"/>
      <c r="D53" s="96">
        <f>D19+D20+D21+D22+D23+D25+D28+D29+D32+D36+D37+D39+D40+D42+D44+D45</f>
        <v>263</v>
      </c>
      <c r="E53" s="96"/>
      <c r="F53" s="96">
        <f>SUM(F18:F52)</f>
        <v>90</v>
      </c>
      <c r="G53" s="96">
        <f>SUM(G18:G52)</f>
        <v>20</v>
      </c>
      <c r="H53" s="96">
        <f>SUM(H18:H52)</f>
        <v>85</v>
      </c>
      <c r="I53" s="96">
        <f>SUM(I18:I52)</f>
        <v>10</v>
      </c>
      <c r="J53" s="96"/>
      <c r="K53" s="96"/>
      <c r="L53" s="96"/>
      <c r="M53" s="96">
        <f>SUM(M18:M52)</f>
        <v>30</v>
      </c>
      <c r="N53" s="96"/>
      <c r="O53" s="96">
        <f>SUM(O18:O52)</f>
        <v>30</v>
      </c>
      <c r="P53" s="96"/>
      <c r="Q53" s="96"/>
      <c r="R53" s="96">
        <f>SUM(R18:R52)</f>
        <v>528</v>
      </c>
      <c r="S53" s="96">
        <f>SUM(D53:Q53)</f>
        <v>528</v>
      </c>
      <c r="T53" s="96"/>
      <c r="U53" s="175">
        <f>SUM(U18:U52)</f>
        <v>30</v>
      </c>
      <c r="V53" s="96">
        <f>SUM(V18:V52)</f>
        <v>190</v>
      </c>
      <c r="W53" s="96"/>
      <c r="X53" s="96">
        <f>SUM(X18:X52)</f>
        <v>45</v>
      </c>
      <c r="Y53" s="96">
        <f>SUM(Y18:Y52)</f>
        <v>0</v>
      </c>
      <c r="Z53" s="96">
        <f>SUM(Z18:Z52)</f>
        <v>65</v>
      </c>
      <c r="AA53" s="96"/>
      <c r="AB53" s="96"/>
      <c r="AC53" s="96"/>
      <c r="AD53" s="96"/>
      <c r="AE53" s="96">
        <f>SUM(AE18:AE52)</f>
        <v>30</v>
      </c>
      <c r="AF53" s="96"/>
      <c r="AG53" s="96">
        <f>SUM(AG18:AG52)</f>
        <v>30</v>
      </c>
      <c r="AH53" s="96">
        <f>SUM(AH18:AH52)</f>
        <v>276</v>
      </c>
      <c r="AI53" s="96"/>
      <c r="AJ53" s="96">
        <f>SUM(AJ18:AJ52)</f>
        <v>360</v>
      </c>
      <c r="AK53" s="96">
        <f>SUM(AK18:AK52)</f>
        <v>636</v>
      </c>
      <c r="AL53" s="96"/>
      <c r="AM53" s="375">
        <f>SUM(AM18:AM52)</f>
        <v>30</v>
      </c>
      <c r="AN53" s="78">
        <f>AN28+AN29+AN30+AN31+AN32+AN33+AN34+AN35+AN36+AN37+AN39+AN40+AN44+AN42+AN45+AN47+AN48+AN50+AN52+SUM(AN19:AN26)</f>
        <v>1164</v>
      </c>
      <c r="AO53" s="98">
        <f>SUM(U53,AM53)</f>
        <v>60</v>
      </c>
    </row>
    <row r="54" spans="1:41" x14ac:dyDescent="0.2">
      <c r="A54" s="11"/>
      <c r="B54" s="11"/>
      <c r="C54" s="12" t="s">
        <v>113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3"/>
      <c r="AN54" s="11"/>
      <c r="AO54" s="11"/>
    </row>
    <row r="55" spans="1:41" x14ac:dyDescent="0.2">
      <c r="A55" s="11"/>
      <c r="B55" s="11"/>
      <c r="C55" s="12" t="s">
        <v>47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3"/>
      <c r="AN55" s="11"/>
      <c r="AO55" s="11"/>
    </row>
    <row r="56" spans="1:4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3"/>
      <c r="AN56" s="11"/>
      <c r="AO56" s="11"/>
    </row>
    <row r="57" spans="1:41" x14ac:dyDescent="0.2">
      <c r="A57" s="11"/>
      <c r="B57" s="11"/>
      <c r="C57" s="4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11"/>
      <c r="Q57" s="11" t="s">
        <v>87</v>
      </c>
      <c r="R57" s="11"/>
      <c r="S57" s="11"/>
      <c r="T57" s="11"/>
      <c r="U57" s="13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444" t="s">
        <v>114</v>
      </c>
      <c r="AG57" s="444"/>
      <c r="AH57" s="444"/>
      <c r="AI57" s="444"/>
      <c r="AJ57" s="444"/>
      <c r="AK57" s="444"/>
      <c r="AL57" s="444"/>
      <c r="AM57" s="13"/>
      <c r="AN57" s="11"/>
      <c r="AO57" s="11"/>
    </row>
    <row r="58" spans="1:41" x14ac:dyDescent="0.2">
      <c r="A58" s="11"/>
      <c r="B58" s="11"/>
      <c r="C58" s="20" t="s">
        <v>48</v>
      </c>
      <c r="D58" s="11"/>
      <c r="E58" s="11"/>
      <c r="F58" s="11"/>
      <c r="G58" s="11"/>
      <c r="H58" s="11"/>
      <c r="I58" s="11"/>
      <c r="J58" s="11"/>
      <c r="K58" s="11"/>
      <c r="L58" s="11"/>
      <c r="M58" s="142"/>
      <c r="N58" s="11"/>
      <c r="O58" s="444" t="s">
        <v>49</v>
      </c>
      <c r="P58" s="444"/>
      <c r="Q58" s="444"/>
      <c r="R58" s="444"/>
      <c r="S58" s="444"/>
      <c r="T58" s="444"/>
      <c r="U58" s="444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444" t="s">
        <v>50</v>
      </c>
      <c r="AG58" s="444"/>
      <c r="AH58" s="444"/>
      <c r="AI58" s="444"/>
      <c r="AJ58" s="444"/>
      <c r="AK58" s="444"/>
      <c r="AL58" s="444"/>
      <c r="AM58" s="13"/>
      <c r="AN58" s="11"/>
      <c r="AO58" s="11"/>
    </row>
    <row r="59" spans="1:41" x14ac:dyDescent="0.2">
      <c r="A59" s="11"/>
      <c r="B59" s="11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3"/>
      <c r="AN59" s="11"/>
      <c r="AO59" s="11"/>
    </row>
    <row r="60" spans="1:4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3"/>
      <c r="AN60" s="11"/>
      <c r="AO60" s="11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3"/>
      <c r="AN61" s="11"/>
      <c r="AO61" s="11"/>
    </row>
  </sheetData>
  <mergeCells count="29">
    <mergeCell ref="AF57:AL57"/>
    <mergeCell ref="O58:U58"/>
    <mergeCell ref="AF58:AL58"/>
    <mergeCell ref="A49:C49"/>
    <mergeCell ref="D49:AO49"/>
    <mergeCell ref="A51:C51"/>
    <mergeCell ref="D51:AO51"/>
    <mergeCell ref="A53:C53"/>
    <mergeCell ref="A43:C43"/>
    <mergeCell ref="D43:AO43"/>
    <mergeCell ref="A46:C46"/>
    <mergeCell ref="D46:AO46"/>
    <mergeCell ref="A41:C41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7:C27"/>
    <mergeCell ref="D27:AO27"/>
    <mergeCell ref="A38:C38"/>
    <mergeCell ref="D38:AO38"/>
  </mergeCells>
  <dataValidations disablePrompts="1" count="1">
    <dataValidation type="list" allowBlank="1" showErrorMessage="1" sqref="B19:B26 B52 B47:B48 B28:B37 B50 B39:B40 B42 B44:B45" xr:uid="{394E7080-3C17-4E18-9C4B-FE10BB9F1FE6}">
      <formula1>RodzajeZajec</formula1>
      <formula2>0</formula2>
    </dataValidation>
  </dataValidations>
  <pageMargins left="0.25" right="0.25" top="0.75" bottom="0.75" header="0.3" footer="0.3"/>
  <pageSetup paperSize="9"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A56"/>
  <sheetViews>
    <sheetView showZeros="0" zoomScale="60" zoomScaleNormal="60" workbookViewId="0">
      <selection activeCell="O11" sqref="O11:U11"/>
    </sheetView>
  </sheetViews>
  <sheetFormatPr defaultColWidth="11.42578125" defaultRowHeight="12.75" x14ac:dyDescent="0.2"/>
  <cols>
    <col min="1" max="1" width="4.28515625" style="1" customWidth="1"/>
    <col min="2" max="2" width="13.28515625" style="1" customWidth="1"/>
    <col min="3" max="3" width="43.28515625" style="1" customWidth="1"/>
    <col min="4" max="20" width="6.7109375" style="1" customWidth="1"/>
    <col min="21" max="21" width="6.7109375" style="2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235" width="11.42578125" style="254"/>
    <col min="236" max="16384" width="11.42578125" style="1"/>
  </cols>
  <sheetData>
    <row r="2" spans="1:235" x14ac:dyDescent="0.2">
      <c r="AJ2" s="482"/>
      <c r="AK2" s="482"/>
      <c r="AL2" s="482"/>
      <c r="AM2" s="482"/>
      <c r="AN2" s="482"/>
    </row>
    <row r="4" spans="1:235" x14ac:dyDescent="0.2">
      <c r="AJ4" s="482"/>
      <c r="AK4" s="482"/>
      <c r="AL4" s="482"/>
      <c r="AM4" s="482"/>
      <c r="AN4" s="482"/>
    </row>
    <row r="6" spans="1:235" s="3" customFormat="1" ht="20.100000000000001" customHeight="1" x14ac:dyDescent="0.2">
      <c r="A6" s="483" t="s">
        <v>86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3"/>
      <c r="AC6" s="483"/>
      <c r="AD6" s="483"/>
      <c r="AE6" s="483"/>
      <c r="AF6" s="483"/>
      <c r="AG6" s="483"/>
      <c r="AH6" s="483"/>
      <c r="AI6" s="483"/>
      <c r="AJ6" s="483"/>
      <c r="AK6" s="483"/>
      <c r="AL6" s="483"/>
      <c r="AM6" s="483"/>
      <c r="AN6" s="483"/>
      <c r="AO6" s="483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6"/>
      <c r="BQ6" s="406"/>
      <c r="BR6" s="406"/>
      <c r="BS6" s="406"/>
      <c r="BT6" s="406"/>
      <c r="BU6" s="406"/>
      <c r="BV6" s="406"/>
      <c r="BW6" s="406"/>
      <c r="BX6" s="406"/>
      <c r="BY6" s="406"/>
      <c r="BZ6" s="406"/>
      <c r="CA6" s="406"/>
      <c r="CB6" s="406"/>
      <c r="CC6" s="406"/>
      <c r="CD6" s="406"/>
      <c r="CE6" s="406"/>
      <c r="CF6" s="406"/>
      <c r="CG6" s="406"/>
      <c r="CH6" s="406"/>
      <c r="CI6" s="406"/>
      <c r="CJ6" s="406"/>
      <c r="CK6" s="406"/>
      <c r="CL6" s="406"/>
      <c r="CM6" s="406"/>
      <c r="CN6" s="406"/>
      <c r="CO6" s="406"/>
      <c r="CP6" s="406"/>
      <c r="CQ6" s="406"/>
      <c r="CR6" s="406"/>
      <c r="CS6" s="406"/>
      <c r="CT6" s="406"/>
      <c r="CU6" s="406"/>
      <c r="CV6" s="406"/>
      <c r="CW6" s="406"/>
      <c r="CX6" s="406"/>
      <c r="CY6" s="406"/>
      <c r="CZ6" s="406"/>
      <c r="DA6" s="406"/>
      <c r="DB6" s="406"/>
      <c r="DC6" s="406"/>
      <c r="DD6" s="406"/>
      <c r="DE6" s="406"/>
      <c r="DF6" s="406"/>
      <c r="DG6" s="406"/>
      <c r="DH6" s="406"/>
      <c r="DI6" s="406"/>
      <c r="DJ6" s="406"/>
      <c r="DK6" s="406"/>
      <c r="DL6" s="406"/>
      <c r="DM6" s="406"/>
      <c r="DN6" s="406"/>
      <c r="DO6" s="406"/>
      <c r="DP6" s="406"/>
      <c r="DQ6" s="406"/>
      <c r="DR6" s="406"/>
      <c r="DS6" s="406"/>
      <c r="DT6" s="406"/>
      <c r="DU6" s="406"/>
      <c r="DV6" s="406"/>
      <c r="DW6" s="406"/>
      <c r="DX6" s="406"/>
      <c r="DY6" s="406"/>
      <c r="DZ6" s="406"/>
      <c r="EA6" s="406"/>
      <c r="EB6" s="406"/>
      <c r="EC6" s="406"/>
      <c r="ED6" s="406"/>
      <c r="EE6" s="406"/>
      <c r="EF6" s="406"/>
      <c r="EG6" s="406"/>
      <c r="EH6" s="406"/>
      <c r="EI6" s="406"/>
      <c r="EJ6" s="406"/>
      <c r="EK6" s="406"/>
      <c r="EL6" s="406"/>
      <c r="EM6" s="406"/>
      <c r="EN6" s="406"/>
      <c r="EO6" s="406"/>
      <c r="EP6" s="406"/>
      <c r="EQ6" s="406"/>
      <c r="ER6" s="406"/>
      <c r="ES6" s="406"/>
      <c r="ET6" s="406"/>
      <c r="EU6" s="406"/>
      <c r="EV6" s="406"/>
      <c r="EW6" s="406"/>
      <c r="EX6" s="406"/>
      <c r="EY6" s="406"/>
      <c r="EZ6" s="406"/>
      <c r="FA6" s="406"/>
      <c r="FB6" s="406"/>
      <c r="FC6" s="406"/>
      <c r="FD6" s="406"/>
      <c r="FE6" s="406"/>
      <c r="FF6" s="406"/>
      <c r="FG6" s="406"/>
      <c r="FH6" s="406"/>
      <c r="FI6" s="406"/>
      <c r="FJ6" s="406"/>
      <c r="FK6" s="406"/>
      <c r="FL6" s="406"/>
      <c r="FM6" s="406"/>
      <c r="FN6" s="406"/>
      <c r="FO6" s="406"/>
      <c r="FP6" s="406"/>
      <c r="FQ6" s="406"/>
      <c r="FR6" s="406"/>
      <c r="FS6" s="406"/>
      <c r="FT6" s="406"/>
      <c r="FU6" s="406"/>
      <c r="FV6" s="406"/>
      <c r="FW6" s="406"/>
      <c r="FX6" s="406"/>
      <c r="FY6" s="406"/>
      <c r="FZ6" s="406"/>
      <c r="GA6" s="406"/>
      <c r="GB6" s="406"/>
      <c r="GC6" s="406"/>
      <c r="GD6" s="406"/>
      <c r="GE6" s="406"/>
      <c r="GF6" s="406"/>
      <c r="GG6" s="406"/>
      <c r="GH6" s="406"/>
      <c r="GI6" s="406"/>
      <c r="GJ6" s="406"/>
      <c r="GK6" s="406"/>
      <c r="GL6" s="406"/>
      <c r="GM6" s="406"/>
      <c r="GN6" s="406"/>
      <c r="GO6" s="406"/>
      <c r="GP6" s="406"/>
      <c r="GQ6" s="406"/>
      <c r="GR6" s="406"/>
      <c r="GS6" s="406"/>
      <c r="GT6" s="406"/>
      <c r="GU6" s="406"/>
      <c r="GV6" s="406"/>
      <c r="GW6" s="406"/>
      <c r="GX6" s="406"/>
      <c r="GY6" s="406"/>
      <c r="GZ6" s="406"/>
      <c r="HA6" s="406"/>
      <c r="HB6" s="406"/>
      <c r="HC6" s="406"/>
      <c r="HD6" s="406"/>
      <c r="HE6" s="406"/>
      <c r="HF6" s="406"/>
      <c r="HG6" s="406"/>
      <c r="HH6" s="406"/>
      <c r="HI6" s="406"/>
      <c r="HJ6" s="406"/>
      <c r="HK6" s="406"/>
      <c r="HL6" s="406"/>
      <c r="HM6" s="406"/>
      <c r="HN6" s="406"/>
      <c r="HO6" s="406"/>
      <c r="HP6" s="406"/>
      <c r="HQ6" s="406"/>
      <c r="HR6" s="406"/>
      <c r="HS6" s="406"/>
      <c r="HT6" s="406"/>
      <c r="HU6" s="406"/>
      <c r="HV6" s="406"/>
      <c r="HW6" s="406"/>
      <c r="HX6" s="406"/>
      <c r="HY6" s="406"/>
      <c r="HZ6" s="406"/>
      <c r="IA6" s="406"/>
    </row>
    <row r="7" spans="1:235" s="3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6"/>
      <c r="BQ7" s="406"/>
      <c r="BR7" s="406"/>
      <c r="BS7" s="406"/>
      <c r="BT7" s="406"/>
      <c r="BU7" s="406"/>
      <c r="BV7" s="406"/>
      <c r="BW7" s="406"/>
      <c r="BX7" s="406"/>
      <c r="BY7" s="406"/>
      <c r="BZ7" s="406"/>
      <c r="CA7" s="406"/>
      <c r="CB7" s="406"/>
      <c r="CC7" s="406"/>
      <c r="CD7" s="406"/>
      <c r="CE7" s="406"/>
      <c r="CF7" s="406"/>
      <c r="CG7" s="406"/>
      <c r="CH7" s="406"/>
      <c r="CI7" s="406"/>
      <c r="CJ7" s="406"/>
      <c r="CK7" s="406"/>
      <c r="CL7" s="406"/>
      <c r="CM7" s="406"/>
      <c r="CN7" s="406"/>
      <c r="CO7" s="406"/>
      <c r="CP7" s="406"/>
      <c r="CQ7" s="406"/>
      <c r="CR7" s="406"/>
      <c r="CS7" s="406"/>
      <c r="CT7" s="406"/>
      <c r="CU7" s="406"/>
      <c r="CV7" s="406"/>
      <c r="CW7" s="406"/>
      <c r="CX7" s="406"/>
      <c r="CY7" s="406"/>
      <c r="CZ7" s="406"/>
      <c r="DA7" s="406"/>
      <c r="DB7" s="406"/>
      <c r="DC7" s="406"/>
      <c r="DD7" s="406"/>
      <c r="DE7" s="406"/>
      <c r="DF7" s="406"/>
      <c r="DG7" s="406"/>
      <c r="DH7" s="406"/>
      <c r="DI7" s="406"/>
      <c r="DJ7" s="406"/>
      <c r="DK7" s="406"/>
      <c r="DL7" s="406"/>
      <c r="DM7" s="406"/>
      <c r="DN7" s="406"/>
      <c r="DO7" s="406"/>
      <c r="DP7" s="406"/>
      <c r="DQ7" s="406"/>
      <c r="DR7" s="406"/>
      <c r="DS7" s="406"/>
      <c r="DT7" s="406"/>
      <c r="DU7" s="406"/>
      <c r="DV7" s="406"/>
      <c r="DW7" s="406"/>
      <c r="DX7" s="406"/>
      <c r="DY7" s="406"/>
      <c r="DZ7" s="406"/>
      <c r="EA7" s="406"/>
      <c r="EB7" s="406"/>
      <c r="EC7" s="406"/>
      <c r="ED7" s="406"/>
      <c r="EE7" s="406"/>
      <c r="EF7" s="406"/>
      <c r="EG7" s="406"/>
      <c r="EH7" s="406"/>
      <c r="EI7" s="406"/>
      <c r="EJ7" s="406"/>
      <c r="EK7" s="406"/>
      <c r="EL7" s="406"/>
      <c r="EM7" s="406"/>
      <c r="EN7" s="406"/>
      <c r="EO7" s="406"/>
      <c r="EP7" s="406"/>
      <c r="EQ7" s="406"/>
      <c r="ER7" s="406"/>
      <c r="ES7" s="406"/>
      <c r="ET7" s="406"/>
      <c r="EU7" s="406"/>
      <c r="EV7" s="406"/>
      <c r="EW7" s="406"/>
      <c r="EX7" s="406"/>
      <c r="EY7" s="406"/>
      <c r="EZ7" s="406"/>
      <c r="FA7" s="406"/>
      <c r="FB7" s="406"/>
      <c r="FC7" s="406"/>
      <c r="FD7" s="406"/>
      <c r="FE7" s="406"/>
      <c r="FF7" s="406"/>
      <c r="FG7" s="406"/>
      <c r="FH7" s="406"/>
      <c r="FI7" s="406"/>
      <c r="FJ7" s="406"/>
      <c r="FK7" s="406"/>
      <c r="FL7" s="406"/>
      <c r="FM7" s="406"/>
      <c r="FN7" s="406"/>
      <c r="FO7" s="406"/>
      <c r="FP7" s="406"/>
      <c r="FQ7" s="406"/>
      <c r="FR7" s="406"/>
      <c r="FS7" s="406"/>
      <c r="FT7" s="406"/>
      <c r="FU7" s="406"/>
      <c r="FV7" s="406"/>
      <c r="FW7" s="406"/>
      <c r="FX7" s="406"/>
      <c r="FY7" s="406"/>
      <c r="FZ7" s="406"/>
      <c r="GA7" s="406"/>
      <c r="GB7" s="406"/>
      <c r="GC7" s="406"/>
      <c r="GD7" s="406"/>
      <c r="GE7" s="406"/>
      <c r="GF7" s="406"/>
      <c r="GG7" s="406"/>
      <c r="GH7" s="406"/>
      <c r="GI7" s="406"/>
      <c r="GJ7" s="406"/>
      <c r="GK7" s="406"/>
      <c r="GL7" s="406"/>
      <c r="GM7" s="406"/>
      <c r="GN7" s="406"/>
      <c r="GO7" s="406"/>
      <c r="GP7" s="406"/>
      <c r="GQ7" s="406"/>
      <c r="GR7" s="406"/>
      <c r="GS7" s="406"/>
      <c r="GT7" s="406"/>
      <c r="GU7" s="406"/>
      <c r="GV7" s="406"/>
      <c r="GW7" s="406"/>
      <c r="GX7" s="406"/>
      <c r="GY7" s="406"/>
      <c r="GZ7" s="406"/>
      <c r="HA7" s="406"/>
      <c r="HB7" s="406"/>
      <c r="HC7" s="406"/>
      <c r="HD7" s="406"/>
      <c r="HE7" s="406"/>
      <c r="HF7" s="406"/>
      <c r="HG7" s="406"/>
      <c r="HH7" s="406"/>
      <c r="HI7" s="406"/>
      <c r="HJ7" s="406"/>
      <c r="HK7" s="406"/>
      <c r="HL7" s="406"/>
      <c r="HM7" s="406"/>
      <c r="HN7" s="406"/>
      <c r="HO7" s="406"/>
      <c r="HP7" s="406"/>
      <c r="HQ7" s="406"/>
      <c r="HR7" s="406"/>
      <c r="HS7" s="406"/>
      <c r="HT7" s="406"/>
      <c r="HU7" s="406"/>
      <c r="HV7" s="406"/>
      <c r="HW7" s="406"/>
      <c r="HX7" s="406"/>
      <c r="HY7" s="406"/>
      <c r="HZ7" s="406"/>
      <c r="IA7" s="406"/>
    </row>
    <row r="8" spans="1:235" x14ac:dyDescent="0.2">
      <c r="N8" s="472" t="s">
        <v>138</v>
      </c>
      <c r="O8" s="472"/>
      <c r="P8" s="472"/>
      <c r="Q8" s="472"/>
      <c r="R8" s="472"/>
      <c r="S8" s="472"/>
      <c r="T8" s="472"/>
    </row>
    <row r="9" spans="1:235" s="5" customFormat="1" ht="15" customHeight="1" x14ac:dyDescent="0.25">
      <c r="A9" s="16" t="s">
        <v>100</v>
      </c>
      <c r="N9" s="141"/>
      <c r="O9" s="141" t="s">
        <v>140</v>
      </c>
      <c r="U9" s="6"/>
      <c r="AM9" s="6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</row>
    <row r="10" spans="1:235" s="5" customFormat="1" ht="15" customHeight="1" x14ac:dyDescent="0.25">
      <c r="A10" s="5" t="s">
        <v>76</v>
      </c>
      <c r="O10" s="430" t="s">
        <v>141</v>
      </c>
      <c r="P10" s="430"/>
      <c r="Q10" s="430"/>
      <c r="R10" s="430"/>
      <c r="S10" s="430"/>
      <c r="T10" s="430"/>
      <c r="U10" s="431"/>
      <c r="AM10" s="6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  <c r="FF10" s="255"/>
      <c r="FG10" s="255"/>
      <c r="FH10" s="255"/>
      <c r="FI10" s="255"/>
      <c r="FJ10" s="255"/>
      <c r="FK10" s="255"/>
      <c r="FL10" s="255"/>
      <c r="FM10" s="255"/>
      <c r="FN10" s="255"/>
      <c r="FO10" s="255"/>
      <c r="FP10" s="255"/>
      <c r="FQ10" s="255"/>
      <c r="FR10" s="255"/>
      <c r="FS10" s="255"/>
      <c r="FT10" s="255"/>
      <c r="FU10" s="255"/>
      <c r="FV10" s="255"/>
      <c r="FW10" s="255"/>
      <c r="FX10" s="255"/>
      <c r="FY10" s="255"/>
      <c r="FZ10" s="255"/>
      <c r="GA10" s="255"/>
      <c r="GB10" s="255"/>
      <c r="GC10" s="255"/>
      <c r="GD10" s="255"/>
      <c r="GE10" s="25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</row>
    <row r="11" spans="1:235" s="5" customFormat="1" ht="15" customHeight="1" x14ac:dyDescent="0.25">
      <c r="A11" s="5" t="s">
        <v>99</v>
      </c>
      <c r="O11" s="435" t="s">
        <v>142</v>
      </c>
      <c r="P11" s="434"/>
      <c r="Q11" s="434"/>
      <c r="R11" s="434"/>
      <c r="S11" s="434"/>
      <c r="T11" s="434"/>
      <c r="U11" s="434"/>
      <c r="AM11" s="6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255"/>
      <c r="GD11" s="255"/>
      <c r="GE11" s="255"/>
      <c r="GF11" s="255"/>
      <c r="GG11" s="255"/>
      <c r="GH11" s="255"/>
      <c r="GI11" s="255"/>
      <c r="GJ11" s="255"/>
      <c r="GK11" s="255"/>
      <c r="GL11" s="255"/>
      <c r="GM11" s="255"/>
      <c r="GN11" s="255"/>
      <c r="GO11" s="255"/>
      <c r="GP11" s="255"/>
      <c r="GQ11" s="255"/>
      <c r="GR11" s="255"/>
      <c r="GS11" s="255"/>
      <c r="GT11" s="255"/>
      <c r="GU11" s="255"/>
      <c r="GV11" s="255"/>
      <c r="GW11" s="255"/>
      <c r="GX11" s="255"/>
      <c r="GY11" s="255"/>
      <c r="GZ11" s="255"/>
      <c r="HA11" s="255"/>
      <c r="HB11" s="255"/>
      <c r="HC11" s="255"/>
      <c r="HD11" s="255"/>
      <c r="HE11" s="255"/>
      <c r="HF11" s="255"/>
      <c r="HG11" s="255"/>
      <c r="HH11" s="255"/>
      <c r="HI11" s="255"/>
      <c r="HJ11" s="255"/>
      <c r="HK11" s="255"/>
      <c r="HL11" s="255"/>
      <c r="HM11" s="255"/>
      <c r="HN11" s="255"/>
      <c r="HO11" s="255"/>
      <c r="HP11" s="255"/>
      <c r="HQ11" s="255"/>
      <c r="HR11" s="255"/>
      <c r="HS11" s="255"/>
      <c r="HT11" s="255"/>
      <c r="HU11" s="255"/>
      <c r="HV11" s="255"/>
      <c r="HW11" s="255"/>
      <c r="HX11" s="255"/>
      <c r="HY11" s="255"/>
      <c r="HZ11" s="255"/>
      <c r="IA11" s="255"/>
    </row>
    <row r="12" spans="1:235" s="5" customFormat="1" ht="15" customHeight="1" x14ac:dyDescent="0.25">
      <c r="A12" s="5" t="s">
        <v>98</v>
      </c>
      <c r="U12" s="6"/>
      <c r="AM12" s="6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  <c r="EI12" s="255"/>
      <c r="EJ12" s="255"/>
      <c r="EK12" s="255"/>
      <c r="EL12" s="255"/>
      <c r="EM12" s="255"/>
      <c r="EN12" s="255"/>
      <c r="EO12" s="255"/>
      <c r="EP12" s="255"/>
      <c r="EQ12" s="255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255"/>
      <c r="GD12" s="255"/>
      <c r="GE12" s="255"/>
      <c r="GF12" s="255"/>
      <c r="GG12" s="255"/>
      <c r="GH12" s="255"/>
      <c r="GI12" s="255"/>
      <c r="GJ12" s="255"/>
      <c r="GK12" s="255"/>
      <c r="GL12" s="255"/>
      <c r="GM12" s="255"/>
      <c r="GN12" s="255"/>
      <c r="GO12" s="255"/>
      <c r="GP12" s="255"/>
      <c r="GQ12" s="255"/>
      <c r="GR12" s="255"/>
      <c r="GS12" s="255"/>
      <c r="GT12" s="255"/>
      <c r="GU12" s="255"/>
      <c r="GV12" s="255"/>
      <c r="GW12" s="255"/>
      <c r="GX12" s="255"/>
      <c r="GY12" s="255"/>
      <c r="GZ12" s="255"/>
      <c r="HA12" s="255"/>
      <c r="HB12" s="255"/>
      <c r="HC12" s="255"/>
      <c r="HD12" s="255"/>
      <c r="HE12" s="255"/>
      <c r="HF12" s="255"/>
      <c r="HG12" s="255"/>
      <c r="HH12" s="255"/>
      <c r="HI12" s="255"/>
      <c r="HJ12" s="255"/>
      <c r="HK12" s="255"/>
      <c r="HL12" s="255"/>
      <c r="HM12" s="255"/>
      <c r="HN12" s="255"/>
      <c r="HO12" s="255"/>
      <c r="HP12" s="255"/>
      <c r="HQ12" s="255"/>
      <c r="HR12" s="255"/>
      <c r="HS12" s="255"/>
      <c r="HT12" s="255"/>
      <c r="HU12" s="255"/>
      <c r="HV12" s="255"/>
      <c r="HW12" s="255"/>
      <c r="HX12" s="255"/>
      <c r="HY12" s="255"/>
      <c r="HZ12" s="255"/>
      <c r="IA12" s="255"/>
    </row>
    <row r="13" spans="1:235" ht="15" customHeight="1" x14ac:dyDescent="0.25">
      <c r="A13" s="7" t="s">
        <v>115</v>
      </c>
    </row>
    <row r="15" spans="1:235" ht="13.5" thickBot="1" x14ac:dyDescent="0.25"/>
    <row r="16" spans="1:235" ht="13.5" customHeight="1" thickBot="1" x14ac:dyDescent="0.25">
      <c r="A16" s="468" t="s">
        <v>0</v>
      </c>
      <c r="B16" s="10"/>
      <c r="C16" s="470" t="s">
        <v>1</v>
      </c>
      <c r="D16" s="477" t="s">
        <v>2</v>
      </c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 t="s">
        <v>3</v>
      </c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3" t="s">
        <v>4</v>
      </c>
      <c r="AO16" s="473" t="s">
        <v>5</v>
      </c>
    </row>
    <row r="17" spans="1:235" ht="264" thickBot="1" x14ac:dyDescent="0.25">
      <c r="A17" s="469"/>
      <c r="B17" s="37" t="s">
        <v>6</v>
      </c>
      <c r="C17" s="471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91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91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74"/>
      <c r="AO17" s="474"/>
    </row>
    <row r="18" spans="1:235" ht="36" customHeight="1" thickBot="1" x14ac:dyDescent="0.25">
      <c r="A18" s="479" t="s">
        <v>105</v>
      </c>
      <c r="B18" s="480"/>
      <c r="C18" s="481"/>
      <c r="D18" s="485">
        <f ca="1">SUM(D18:P18)</f>
        <v>0</v>
      </c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  <c r="AA18" s="485"/>
      <c r="AB18" s="485"/>
      <c r="AC18" s="485"/>
      <c r="AD18" s="485"/>
      <c r="AE18" s="485"/>
      <c r="AF18" s="485"/>
      <c r="AG18" s="485"/>
      <c r="AH18" s="485"/>
      <c r="AI18" s="485"/>
      <c r="AJ18" s="485"/>
      <c r="AK18" s="485"/>
      <c r="AL18" s="485"/>
      <c r="AM18" s="485"/>
      <c r="AN18" s="486"/>
      <c r="AO18" s="487"/>
    </row>
    <row r="19" spans="1:235" customFormat="1" ht="15" customHeight="1" thickTop="1" x14ac:dyDescent="0.25">
      <c r="A19" s="99">
        <v>1</v>
      </c>
      <c r="B19" s="32" t="s">
        <v>23</v>
      </c>
      <c r="C19" s="102" t="s">
        <v>89</v>
      </c>
      <c r="D19" s="166"/>
      <c r="E19" s="168"/>
      <c r="F19" s="167"/>
      <c r="G19" s="167"/>
      <c r="H19" s="167"/>
      <c r="I19" s="167"/>
      <c r="J19" s="167"/>
      <c r="K19" s="167"/>
      <c r="L19" s="167"/>
      <c r="M19" s="167">
        <v>30</v>
      </c>
      <c r="N19" s="167"/>
      <c r="O19" s="167"/>
      <c r="P19" s="167"/>
      <c r="Q19" s="167"/>
      <c r="R19" s="167">
        <f>SUM(D19:P19)</f>
        <v>30</v>
      </c>
      <c r="S19" s="167">
        <f>SUM(D19:Q19)</f>
        <v>30</v>
      </c>
      <c r="T19" s="279" t="s">
        <v>32</v>
      </c>
      <c r="U19" s="287">
        <v>2</v>
      </c>
      <c r="V19" s="168"/>
      <c r="W19" s="167"/>
      <c r="X19" s="167"/>
      <c r="Y19" s="167"/>
      <c r="Z19" s="168"/>
      <c r="AA19" s="168"/>
      <c r="AB19" s="168"/>
      <c r="AC19" s="168"/>
      <c r="AD19" s="167"/>
      <c r="AE19" s="167">
        <v>30</v>
      </c>
      <c r="AF19" s="167"/>
      <c r="AG19" s="167"/>
      <c r="AH19" s="167"/>
      <c r="AI19" s="167"/>
      <c r="AJ19" s="167">
        <f>SUM(V19:AH19)</f>
        <v>30</v>
      </c>
      <c r="AK19" s="167">
        <f>SUM(V19:AI19)</f>
        <v>30</v>
      </c>
      <c r="AL19" s="279" t="s">
        <v>85</v>
      </c>
      <c r="AM19" s="296">
        <v>2</v>
      </c>
      <c r="AN19" s="155">
        <f>S19+AK19</f>
        <v>60</v>
      </c>
      <c r="AO19" s="154">
        <f>U19+AM19</f>
        <v>4</v>
      </c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</row>
    <row r="20" spans="1:235" ht="30.75" customHeight="1" thickBot="1" x14ac:dyDescent="0.3">
      <c r="A20" s="106">
        <v>2</v>
      </c>
      <c r="B20" s="112" t="s">
        <v>23</v>
      </c>
      <c r="C20" s="104" t="s">
        <v>63</v>
      </c>
      <c r="D20" s="170"/>
      <c r="E20" s="72"/>
      <c r="F20" s="73"/>
      <c r="G20" s="73">
        <v>30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>
        <f>SUM(D20:P20)</f>
        <v>30</v>
      </c>
      <c r="S20" s="73">
        <f>SUM(D20:Q20)</f>
        <v>30</v>
      </c>
      <c r="T20" s="280" t="s">
        <v>32</v>
      </c>
      <c r="U20" s="288">
        <v>2</v>
      </c>
      <c r="V20" s="72"/>
      <c r="W20" s="73"/>
      <c r="X20" s="73"/>
      <c r="Y20" s="73">
        <v>30</v>
      </c>
      <c r="Z20" s="72"/>
      <c r="AA20" s="72"/>
      <c r="AB20" s="72"/>
      <c r="AC20" s="72"/>
      <c r="AD20" s="73"/>
      <c r="AE20" s="73"/>
      <c r="AF20" s="73"/>
      <c r="AG20" s="73"/>
      <c r="AH20" s="73"/>
      <c r="AI20" s="73"/>
      <c r="AJ20" s="73">
        <f>SUM(V20:AH20)</f>
        <v>30</v>
      </c>
      <c r="AK20" s="73">
        <f>SUM(V20:AI20)</f>
        <v>30</v>
      </c>
      <c r="AL20" s="280" t="s">
        <v>32</v>
      </c>
      <c r="AM20" s="297">
        <v>2</v>
      </c>
      <c r="AN20" s="156">
        <f>S20+AK20</f>
        <v>60</v>
      </c>
      <c r="AO20" s="234">
        <f>U20+AM20</f>
        <v>4</v>
      </c>
    </row>
    <row r="21" spans="1:235" customFormat="1" ht="36" customHeight="1" thickBot="1" x14ac:dyDescent="0.25">
      <c r="A21" s="479" t="s">
        <v>77</v>
      </c>
      <c r="B21" s="480"/>
      <c r="C21" s="480"/>
      <c r="D21" s="492">
        <f ca="1">SUM(D21:P21)</f>
        <v>0</v>
      </c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  <c r="T21" s="485"/>
      <c r="U21" s="485"/>
      <c r="V21" s="485"/>
      <c r="W21" s="485"/>
      <c r="X21" s="485"/>
      <c r="Y21" s="485"/>
      <c r="Z21" s="485"/>
      <c r="AA21" s="485"/>
      <c r="AB21" s="485"/>
      <c r="AC21" s="485"/>
      <c r="AD21" s="485"/>
      <c r="AE21" s="485"/>
      <c r="AF21" s="485"/>
      <c r="AG21" s="485"/>
      <c r="AH21" s="485"/>
      <c r="AI21" s="485"/>
      <c r="AJ21" s="485"/>
      <c r="AK21" s="485"/>
      <c r="AL21" s="485"/>
      <c r="AM21" s="485"/>
      <c r="AN21" s="493"/>
      <c r="AO21" s="494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56"/>
      <c r="GY21" s="256"/>
      <c r="GZ21" s="256"/>
      <c r="HA21" s="256"/>
      <c r="HB21" s="256"/>
      <c r="HC21" s="256"/>
      <c r="HD21" s="256"/>
      <c r="HE21" s="256"/>
      <c r="HF21" s="256"/>
      <c r="HG21" s="256"/>
      <c r="HH21" s="256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  <c r="HW21" s="256"/>
      <c r="HX21" s="256"/>
      <c r="HY21" s="256"/>
      <c r="HZ21" s="256"/>
      <c r="IA21" s="256"/>
    </row>
    <row r="22" spans="1:235" customFormat="1" ht="15" customHeight="1" thickTop="1" x14ac:dyDescent="0.25">
      <c r="A22" s="99">
        <v>3</v>
      </c>
      <c r="B22" s="32" t="s">
        <v>23</v>
      </c>
      <c r="C22" s="102" t="s">
        <v>51</v>
      </c>
      <c r="D22" s="202">
        <v>25</v>
      </c>
      <c r="E22" s="52"/>
      <c r="F22" s="53">
        <v>10</v>
      </c>
      <c r="G22" s="53"/>
      <c r="H22" s="53">
        <v>35</v>
      </c>
      <c r="I22" s="53"/>
      <c r="J22" s="53"/>
      <c r="K22" s="53"/>
      <c r="L22" s="53"/>
      <c r="M22" s="53"/>
      <c r="N22" s="53"/>
      <c r="O22" s="53"/>
      <c r="P22" s="53"/>
      <c r="Q22" s="55"/>
      <c r="R22" s="53">
        <f t="shared" ref="R22:R38" si="0">SUM(D22:P22)</f>
        <v>70</v>
      </c>
      <c r="S22" s="53">
        <f t="shared" ref="S22:S34" si="1">SUM(D22:Q22)</f>
        <v>70</v>
      </c>
      <c r="T22" s="281" t="s">
        <v>32</v>
      </c>
      <c r="U22" s="287">
        <v>3.5</v>
      </c>
      <c r="V22" s="52">
        <v>35</v>
      </c>
      <c r="W22" s="53"/>
      <c r="X22" s="53">
        <v>10</v>
      </c>
      <c r="Y22" s="53"/>
      <c r="Z22" s="52">
        <v>35</v>
      </c>
      <c r="AA22" s="52"/>
      <c r="AB22" s="52"/>
      <c r="AC22" s="52"/>
      <c r="AD22" s="53"/>
      <c r="AE22" s="53"/>
      <c r="AF22" s="53"/>
      <c r="AG22" s="53"/>
      <c r="AH22" s="53"/>
      <c r="AI22" s="55"/>
      <c r="AJ22" s="53">
        <f t="shared" ref="AJ22:AJ34" si="2">SUM(V22:AH22)</f>
        <v>80</v>
      </c>
      <c r="AK22" s="53">
        <f t="shared" ref="AK22:AK40" si="3">SUM(V22:AI22)</f>
        <v>80</v>
      </c>
      <c r="AL22" s="281" t="s">
        <v>32</v>
      </c>
      <c r="AM22" s="296">
        <v>4</v>
      </c>
      <c r="AN22" s="155">
        <f>S22+AK22</f>
        <v>150</v>
      </c>
      <c r="AO22" s="154">
        <f>U22+AM22</f>
        <v>7.5</v>
      </c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256"/>
      <c r="GE22" s="256"/>
      <c r="GF22" s="256"/>
      <c r="GG22" s="256"/>
      <c r="GH22" s="256"/>
      <c r="GI22" s="256"/>
      <c r="GJ22" s="256"/>
      <c r="GK22" s="256"/>
      <c r="GL22" s="256"/>
      <c r="GM22" s="256"/>
      <c r="GN22" s="256"/>
      <c r="GO22" s="256"/>
      <c r="GP22" s="256"/>
      <c r="GQ22" s="256"/>
      <c r="GR22" s="256"/>
      <c r="GS22" s="256"/>
      <c r="GT22" s="256"/>
      <c r="GU22" s="256"/>
      <c r="GV22" s="256"/>
      <c r="GW22" s="256"/>
      <c r="GX22" s="256"/>
      <c r="GY22" s="256"/>
      <c r="GZ22" s="256"/>
      <c r="HA22" s="256"/>
      <c r="HB22" s="256"/>
      <c r="HC22" s="256"/>
      <c r="HD22" s="256"/>
      <c r="HE22" s="256"/>
      <c r="HF22" s="256"/>
      <c r="HG22" s="256"/>
      <c r="HH22" s="256"/>
      <c r="HI22" s="256"/>
      <c r="HJ22" s="256"/>
      <c r="HK22" s="256"/>
      <c r="HL22" s="256"/>
      <c r="HM22" s="256"/>
      <c r="HN22" s="256"/>
      <c r="HO22" s="256"/>
      <c r="HP22" s="256"/>
      <c r="HQ22" s="256"/>
      <c r="HR22" s="256"/>
      <c r="HS22" s="256"/>
      <c r="HT22" s="256"/>
      <c r="HU22" s="256"/>
      <c r="HV22" s="256"/>
      <c r="HW22" s="256"/>
      <c r="HX22" s="256"/>
      <c r="HY22" s="256"/>
      <c r="HZ22" s="256"/>
      <c r="IA22" s="256"/>
    </row>
    <row r="23" spans="1:235" customFormat="1" ht="15" customHeight="1" x14ac:dyDescent="0.25">
      <c r="A23" s="100">
        <v>4</v>
      </c>
      <c r="B23" s="26" t="s">
        <v>23</v>
      </c>
      <c r="C23" s="103" t="s">
        <v>52</v>
      </c>
      <c r="D23" s="169">
        <v>20</v>
      </c>
      <c r="E23" s="61"/>
      <c r="F23" s="62"/>
      <c r="G23" s="62"/>
      <c r="H23" s="62"/>
      <c r="I23" s="62"/>
      <c r="J23" s="62">
        <v>40</v>
      </c>
      <c r="K23" s="62"/>
      <c r="L23" s="62"/>
      <c r="M23" s="62"/>
      <c r="N23" s="62"/>
      <c r="O23" s="62"/>
      <c r="P23" s="62"/>
      <c r="Q23" s="69"/>
      <c r="R23" s="62">
        <f t="shared" si="0"/>
        <v>60</v>
      </c>
      <c r="S23" s="62">
        <f t="shared" si="1"/>
        <v>60</v>
      </c>
      <c r="T23" s="282" t="s">
        <v>32</v>
      </c>
      <c r="U23" s="289">
        <v>2.5</v>
      </c>
      <c r="V23" s="61">
        <v>20</v>
      </c>
      <c r="W23" s="62"/>
      <c r="X23" s="62"/>
      <c r="Y23" s="62"/>
      <c r="Z23" s="61"/>
      <c r="AA23" s="61"/>
      <c r="AB23" s="61">
        <v>40</v>
      </c>
      <c r="AC23" s="61"/>
      <c r="AD23" s="62"/>
      <c r="AE23" s="62"/>
      <c r="AF23" s="62"/>
      <c r="AG23" s="62"/>
      <c r="AH23" s="62"/>
      <c r="AI23" s="69"/>
      <c r="AJ23" s="62">
        <f t="shared" si="2"/>
        <v>60</v>
      </c>
      <c r="AK23" s="62">
        <f t="shared" si="3"/>
        <v>60</v>
      </c>
      <c r="AL23" s="282" t="s">
        <v>32</v>
      </c>
      <c r="AM23" s="298">
        <v>2.5</v>
      </c>
      <c r="AN23" s="172">
        <f t="shared" ref="AN23:AN34" si="4">S23+AK23</f>
        <v>120</v>
      </c>
      <c r="AO23" s="226">
        <f t="shared" ref="AO23:AO34" si="5">U23+AM23</f>
        <v>5</v>
      </c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</row>
    <row r="24" spans="1:235" customFormat="1" ht="15" customHeight="1" x14ac:dyDescent="0.25">
      <c r="A24" s="100">
        <v>5</v>
      </c>
      <c r="B24" s="26" t="s">
        <v>23</v>
      </c>
      <c r="C24" s="103" t="s">
        <v>53</v>
      </c>
      <c r="D24" s="169">
        <v>25</v>
      </c>
      <c r="E24" s="61"/>
      <c r="F24" s="62"/>
      <c r="G24" s="62"/>
      <c r="H24" s="62">
        <v>30</v>
      </c>
      <c r="I24" s="62"/>
      <c r="J24" s="62"/>
      <c r="K24" s="62"/>
      <c r="L24" s="62"/>
      <c r="M24" s="62"/>
      <c r="N24" s="62"/>
      <c r="O24" s="62"/>
      <c r="P24" s="62"/>
      <c r="Q24" s="69"/>
      <c r="R24" s="62">
        <f t="shared" si="0"/>
        <v>55</v>
      </c>
      <c r="S24" s="62">
        <f t="shared" si="1"/>
        <v>55</v>
      </c>
      <c r="T24" s="282" t="s">
        <v>85</v>
      </c>
      <c r="U24" s="289">
        <v>2.5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>
        <f t="shared" si="2"/>
        <v>0</v>
      </c>
      <c r="AK24" s="62">
        <f t="shared" si="3"/>
        <v>0</v>
      </c>
      <c r="AL24" s="282"/>
      <c r="AM24" s="298"/>
      <c r="AN24" s="172">
        <f t="shared" si="4"/>
        <v>55</v>
      </c>
      <c r="AO24" s="226">
        <f t="shared" si="5"/>
        <v>2.5</v>
      </c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</row>
    <row r="25" spans="1:235" customFormat="1" ht="15" customHeight="1" x14ac:dyDescent="0.25">
      <c r="A25" s="100">
        <v>6</v>
      </c>
      <c r="B25" s="26" t="s">
        <v>23</v>
      </c>
      <c r="C25" s="103" t="s">
        <v>54</v>
      </c>
      <c r="D25" s="169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>
        <f t="shared" si="0"/>
        <v>0</v>
      </c>
      <c r="S25" s="62">
        <f t="shared" si="1"/>
        <v>0</v>
      </c>
      <c r="T25" s="282"/>
      <c r="U25" s="289"/>
      <c r="V25" s="61">
        <v>35</v>
      </c>
      <c r="W25" s="62"/>
      <c r="X25" s="62"/>
      <c r="Y25" s="62"/>
      <c r="Z25" s="61">
        <v>30</v>
      </c>
      <c r="AA25" s="61"/>
      <c r="AB25" s="61"/>
      <c r="AC25" s="61"/>
      <c r="AD25" s="62"/>
      <c r="AE25" s="62"/>
      <c r="AF25" s="62"/>
      <c r="AG25" s="62"/>
      <c r="AH25" s="62"/>
      <c r="AI25" s="69"/>
      <c r="AJ25" s="62">
        <f t="shared" si="2"/>
        <v>65</v>
      </c>
      <c r="AK25" s="62">
        <f t="shared" si="3"/>
        <v>65</v>
      </c>
      <c r="AL25" s="282" t="s">
        <v>85</v>
      </c>
      <c r="AM25" s="298">
        <v>3</v>
      </c>
      <c r="AN25" s="172">
        <f t="shared" si="4"/>
        <v>65</v>
      </c>
      <c r="AO25" s="226">
        <f t="shared" si="5"/>
        <v>3</v>
      </c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  <c r="EF25" s="256"/>
      <c r="EG25" s="256"/>
      <c r="EH25" s="256"/>
      <c r="EI25" s="256"/>
      <c r="EJ25" s="256"/>
      <c r="EK25" s="256"/>
      <c r="EL25" s="256"/>
      <c r="EM25" s="256"/>
      <c r="EN25" s="256"/>
      <c r="EO25" s="256"/>
      <c r="EP25" s="256"/>
      <c r="EQ25" s="256"/>
      <c r="ER25" s="256"/>
      <c r="ES25" s="256"/>
      <c r="ET25" s="256"/>
      <c r="EU25" s="256"/>
      <c r="EV25" s="256"/>
      <c r="EW25" s="256"/>
      <c r="EX25" s="256"/>
      <c r="EY25" s="256"/>
      <c r="EZ25" s="256"/>
      <c r="FA25" s="256"/>
      <c r="FB25" s="256"/>
      <c r="FC25" s="256"/>
      <c r="FD25" s="256"/>
      <c r="FE25" s="256"/>
      <c r="FF25" s="256"/>
      <c r="FG25" s="256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6"/>
      <c r="FU25" s="256"/>
      <c r="FV25" s="256"/>
      <c r="FW25" s="256"/>
      <c r="FX25" s="256"/>
      <c r="FY25" s="256"/>
      <c r="FZ25" s="256"/>
      <c r="GA25" s="256"/>
      <c r="GB25" s="256"/>
      <c r="GC25" s="256"/>
      <c r="GD25" s="256"/>
      <c r="GE25" s="256"/>
      <c r="GF25" s="256"/>
      <c r="GG25" s="256"/>
      <c r="GH25" s="256"/>
      <c r="GI25" s="256"/>
      <c r="GJ25" s="256"/>
      <c r="GK25" s="256"/>
      <c r="GL25" s="256"/>
      <c r="GM25" s="256"/>
      <c r="GN25" s="256"/>
      <c r="GO25" s="256"/>
      <c r="GP25" s="256"/>
      <c r="GQ25" s="256"/>
      <c r="GR25" s="256"/>
      <c r="GS25" s="256"/>
      <c r="GT25" s="256"/>
      <c r="GU25" s="256"/>
      <c r="GV25" s="256"/>
      <c r="GW25" s="256"/>
      <c r="GX25" s="256"/>
      <c r="GY25" s="256"/>
      <c r="GZ25" s="256"/>
      <c r="HA25" s="256"/>
      <c r="HB25" s="256"/>
      <c r="HC25" s="256"/>
      <c r="HD25" s="256"/>
      <c r="HE25" s="256"/>
      <c r="HF25" s="256"/>
      <c r="HG25" s="256"/>
      <c r="HH25" s="256"/>
      <c r="HI25" s="256"/>
      <c r="HJ25" s="256"/>
      <c r="HK25" s="256"/>
      <c r="HL25" s="256"/>
      <c r="HM25" s="256"/>
      <c r="HN25" s="256"/>
      <c r="HO25" s="256"/>
      <c r="HP25" s="256"/>
      <c r="HQ25" s="256"/>
      <c r="HR25" s="256"/>
      <c r="HS25" s="256"/>
      <c r="HT25" s="256"/>
      <c r="HU25" s="256"/>
      <c r="HV25" s="256"/>
      <c r="HW25" s="256"/>
      <c r="HX25" s="256"/>
      <c r="HY25" s="256"/>
      <c r="HZ25" s="256"/>
      <c r="IA25" s="256"/>
    </row>
    <row r="26" spans="1:235" customFormat="1" ht="15" customHeight="1" x14ac:dyDescent="0.25">
      <c r="A26" s="100">
        <v>7</v>
      </c>
      <c r="B26" s="26" t="s">
        <v>23</v>
      </c>
      <c r="C26" s="103" t="s">
        <v>55</v>
      </c>
      <c r="D26" s="169">
        <v>20</v>
      </c>
      <c r="E26" s="61"/>
      <c r="F26" s="62"/>
      <c r="G26" s="62"/>
      <c r="H26" s="62"/>
      <c r="I26" s="62"/>
      <c r="J26" s="62">
        <v>25</v>
      </c>
      <c r="K26" s="62"/>
      <c r="L26" s="62"/>
      <c r="M26" s="62"/>
      <c r="N26" s="62"/>
      <c r="O26" s="62"/>
      <c r="P26" s="62"/>
      <c r="Q26" s="69"/>
      <c r="R26" s="62">
        <f t="shared" si="0"/>
        <v>45</v>
      </c>
      <c r="S26" s="62">
        <f t="shared" si="1"/>
        <v>45</v>
      </c>
      <c r="T26" s="282" t="s">
        <v>32</v>
      </c>
      <c r="U26" s="289">
        <v>2</v>
      </c>
      <c r="V26" s="61">
        <v>20</v>
      </c>
      <c r="W26" s="62"/>
      <c r="X26" s="62"/>
      <c r="Y26" s="62"/>
      <c r="Z26" s="61"/>
      <c r="AA26" s="61"/>
      <c r="AB26" s="61">
        <v>25</v>
      </c>
      <c r="AC26" s="61"/>
      <c r="AD26" s="62"/>
      <c r="AE26" s="62"/>
      <c r="AF26" s="62"/>
      <c r="AG26" s="62"/>
      <c r="AH26" s="62"/>
      <c r="AI26" s="69"/>
      <c r="AJ26" s="62">
        <f t="shared" si="2"/>
        <v>45</v>
      </c>
      <c r="AK26" s="62">
        <f t="shared" si="3"/>
        <v>45</v>
      </c>
      <c r="AL26" s="282" t="s">
        <v>85</v>
      </c>
      <c r="AM26" s="298">
        <v>2</v>
      </c>
      <c r="AN26" s="172">
        <f t="shared" si="4"/>
        <v>90</v>
      </c>
      <c r="AO26" s="226">
        <f t="shared" si="5"/>
        <v>4</v>
      </c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  <c r="EF26" s="256"/>
      <c r="EG26" s="256"/>
      <c r="EH26" s="256"/>
      <c r="EI26" s="256"/>
      <c r="EJ26" s="256"/>
      <c r="EK26" s="256"/>
      <c r="EL26" s="256"/>
      <c r="EM26" s="256"/>
      <c r="EN26" s="256"/>
      <c r="EO26" s="256"/>
      <c r="EP26" s="256"/>
      <c r="EQ26" s="256"/>
      <c r="ER26" s="256"/>
      <c r="ES26" s="256"/>
      <c r="ET26" s="256"/>
      <c r="EU26" s="256"/>
      <c r="EV26" s="256"/>
      <c r="EW26" s="256"/>
      <c r="EX26" s="256"/>
      <c r="EY26" s="256"/>
      <c r="EZ26" s="256"/>
      <c r="FA26" s="256"/>
      <c r="FB26" s="256"/>
      <c r="FC26" s="256"/>
      <c r="FD26" s="256"/>
      <c r="FE26" s="256"/>
      <c r="FF26" s="256"/>
      <c r="FG26" s="256"/>
      <c r="FH26" s="256"/>
      <c r="FI26" s="256"/>
      <c r="FJ26" s="256"/>
      <c r="FK26" s="256"/>
      <c r="FL26" s="256"/>
      <c r="FM26" s="256"/>
      <c r="FN26" s="256"/>
      <c r="FO26" s="256"/>
      <c r="FP26" s="256"/>
      <c r="FQ26" s="256"/>
      <c r="FR26" s="256"/>
      <c r="FS26" s="256"/>
      <c r="FT26" s="256"/>
      <c r="FU26" s="256"/>
      <c r="FV26" s="256"/>
      <c r="FW26" s="256"/>
      <c r="FX26" s="256"/>
      <c r="FY26" s="256"/>
      <c r="FZ26" s="256"/>
      <c r="GA26" s="256"/>
      <c r="GB26" s="256"/>
      <c r="GC26" s="256"/>
      <c r="GD26" s="256"/>
      <c r="GE26" s="256"/>
      <c r="GF26" s="256"/>
      <c r="GG26" s="256"/>
      <c r="GH26" s="256"/>
      <c r="GI26" s="256"/>
      <c r="GJ26" s="256"/>
      <c r="GK26" s="256"/>
      <c r="GL26" s="256"/>
      <c r="GM26" s="256"/>
      <c r="GN26" s="256"/>
      <c r="GO26" s="256"/>
      <c r="GP26" s="256"/>
      <c r="GQ26" s="256"/>
      <c r="GR26" s="256"/>
      <c r="GS26" s="256"/>
      <c r="GT26" s="256"/>
      <c r="GU26" s="256"/>
      <c r="GV26" s="256"/>
      <c r="GW26" s="256"/>
      <c r="GX26" s="256"/>
      <c r="GY26" s="256"/>
      <c r="GZ26" s="256"/>
      <c r="HA26" s="256"/>
      <c r="HB26" s="256"/>
      <c r="HC26" s="256"/>
      <c r="HD26" s="256"/>
      <c r="HE26" s="256"/>
      <c r="HF26" s="256"/>
      <c r="HG26" s="256"/>
      <c r="HH26" s="256"/>
      <c r="HI26" s="256"/>
      <c r="HJ26" s="256"/>
      <c r="HK26" s="256"/>
      <c r="HL26" s="256"/>
      <c r="HM26" s="256"/>
      <c r="HN26" s="256"/>
      <c r="HO26" s="256"/>
      <c r="HP26" s="256"/>
      <c r="HQ26" s="256"/>
      <c r="HR26" s="256"/>
      <c r="HS26" s="256"/>
      <c r="HT26" s="256"/>
      <c r="HU26" s="256"/>
      <c r="HV26" s="256"/>
      <c r="HW26" s="256"/>
      <c r="HX26" s="256"/>
      <c r="HY26" s="256"/>
      <c r="HZ26" s="256"/>
      <c r="IA26" s="256"/>
    </row>
    <row r="27" spans="1:235" customFormat="1" ht="15" customHeight="1" x14ac:dyDescent="0.25">
      <c r="A27" s="100">
        <v>8</v>
      </c>
      <c r="B27" s="26" t="s">
        <v>23</v>
      </c>
      <c r="C27" s="111" t="s">
        <v>56</v>
      </c>
      <c r="D27" s="169">
        <v>20</v>
      </c>
      <c r="E27" s="61"/>
      <c r="F27" s="62"/>
      <c r="G27" s="62"/>
      <c r="H27" s="62"/>
      <c r="I27" s="62"/>
      <c r="J27" s="62">
        <v>25</v>
      </c>
      <c r="K27" s="62"/>
      <c r="L27" s="62"/>
      <c r="M27" s="62"/>
      <c r="N27" s="62"/>
      <c r="O27" s="62"/>
      <c r="P27" s="62"/>
      <c r="Q27" s="69"/>
      <c r="R27" s="62">
        <f t="shared" si="0"/>
        <v>45</v>
      </c>
      <c r="S27" s="62">
        <f t="shared" si="1"/>
        <v>45</v>
      </c>
      <c r="T27" s="282" t="s">
        <v>32</v>
      </c>
      <c r="U27" s="289">
        <v>2</v>
      </c>
      <c r="V27" s="61">
        <v>20</v>
      </c>
      <c r="W27" s="62"/>
      <c r="X27" s="62"/>
      <c r="Y27" s="62"/>
      <c r="Z27" s="61"/>
      <c r="AA27" s="61"/>
      <c r="AB27" s="61">
        <v>25</v>
      </c>
      <c r="AC27" s="61"/>
      <c r="AD27" s="62"/>
      <c r="AE27" s="62"/>
      <c r="AF27" s="62"/>
      <c r="AG27" s="62"/>
      <c r="AH27" s="62"/>
      <c r="AI27" s="69"/>
      <c r="AJ27" s="62">
        <f t="shared" si="2"/>
        <v>45</v>
      </c>
      <c r="AK27" s="62">
        <f t="shared" si="3"/>
        <v>45</v>
      </c>
      <c r="AL27" s="282" t="s">
        <v>85</v>
      </c>
      <c r="AM27" s="298">
        <v>2</v>
      </c>
      <c r="AN27" s="172">
        <f t="shared" si="4"/>
        <v>90</v>
      </c>
      <c r="AO27" s="226">
        <f t="shared" si="5"/>
        <v>4</v>
      </c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  <c r="EF27" s="256"/>
      <c r="EG27" s="256"/>
      <c r="EH27" s="256"/>
      <c r="EI27" s="256"/>
      <c r="EJ27" s="256"/>
      <c r="EK27" s="256"/>
      <c r="EL27" s="256"/>
      <c r="EM27" s="256"/>
      <c r="EN27" s="256"/>
      <c r="EO27" s="256"/>
      <c r="EP27" s="256"/>
      <c r="EQ27" s="256"/>
      <c r="ER27" s="256"/>
      <c r="ES27" s="256"/>
      <c r="ET27" s="256"/>
      <c r="EU27" s="256"/>
      <c r="EV27" s="256"/>
      <c r="EW27" s="256"/>
      <c r="EX27" s="256"/>
      <c r="EY27" s="256"/>
      <c r="EZ27" s="256"/>
      <c r="FA27" s="256"/>
      <c r="FB27" s="256"/>
      <c r="FC27" s="256"/>
      <c r="FD27" s="256"/>
      <c r="FE27" s="256"/>
      <c r="FF27" s="256"/>
      <c r="FG27" s="256"/>
      <c r="FH27" s="256"/>
      <c r="FI27" s="256"/>
      <c r="FJ27" s="256"/>
      <c r="FK27" s="256"/>
      <c r="FL27" s="256"/>
      <c r="FM27" s="256"/>
      <c r="FN27" s="256"/>
      <c r="FO27" s="256"/>
      <c r="FP27" s="256"/>
      <c r="FQ27" s="256"/>
      <c r="FR27" s="256"/>
      <c r="FS27" s="256"/>
      <c r="FT27" s="256"/>
      <c r="FU27" s="256"/>
      <c r="FV27" s="256"/>
      <c r="FW27" s="256"/>
      <c r="FX27" s="256"/>
      <c r="FY27" s="256"/>
      <c r="FZ27" s="256"/>
      <c r="GA27" s="256"/>
      <c r="GB27" s="256"/>
      <c r="GC27" s="256"/>
      <c r="GD27" s="256"/>
      <c r="GE27" s="256"/>
      <c r="GF27" s="256"/>
      <c r="GG27" s="256"/>
      <c r="GH27" s="256"/>
      <c r="GI27" s="256"/>
      <c r="GJ27" s="256"/>
      <c r="GK27" s="256"/>
      <c r="GL27" s="256"/>
      <c r="GM27" s="256"/>
      <c r="GN27" s="256"/>
      <c r="GO27" s="256"/>
      <c r="GP27" s="256"/>
      <c r="GQ27" s="256"/>
      <c r="GR27" s="256"/>
      <c r="GS27" s="256"/>
      <c r="GT27" s="256"/>
      <c r="GU27" s="256"/>
      <c r="GV27" s="256"/>
      <c r="GW27" s="256"/>
      <c r="GX27" s="256"/>
      <c r="GY27" s="256"/>
      <c r="GZ27" s="256"/>
      <c r="HA27" s="256"/>
      <c r="HB27" s="256"/>
      <c r="HC27" s="256"/>
      <c r="HD27" s="256"/>
      <c r="HE27" s="256"/>
      <c r="HF27" s="256"/>
      <c r="HG27" s="256"/>
      <c r="HH27" s="256"/>
      <c r="HI27" s="256"/>
      <c r="HJ27" s="256"/>
      <c r="HK27" s="256"/>
      <c r="HL27" s="256"/>
      <c r="HM27" s="256"/>
      <c r="HN27" s="256"/>
      <c r="HO27" s="256"/>
      <c r="HP27" s="256"/>
      <c r="HQ27" s="256"/>
      <c r="HR27" s="256"/>
      <c r="HS27" s="256"/>
      <c r="HT27" s="256"/>
      <c r="HU27" s="256"/>
      <c r="HV27" s="256"/>
      <c r="HW27" s="256"/>
      <c r="HX27" s="256"/>
      <c r="HY27" s="256"/>
      <c r="HZ27" s="256"/>
      <c r="IA27" s="256"/>
    </row>
    <row r="28" spans="1:235" s="174" customFormat="1" ht="15" customHeight="1" x14ac:dyDescent="0.25">
      <c r="A28" s="100">
        <v>9</v>
      </c>
      <c r="B28" s="26" t="s">
        <v>23</v>
      </c>
      <c r="C28" s="103" t="s">
        <v>57</v>
      </c>
      <c r="D28" s="169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>
        <f t="shared" si="0"/>
        <v>0</v>
      </c>
      <c r="S28" s="62">
        <f t="shared" si="1"/>
        <v>0</v>
      </c>
      <c r="T28" s="282"/>
      <c r="U28" s="289"/>
      <c r="V28" s="61">
        <v>20</v>
      </c>
      <c r="W28" s="62"/>
      <c r="X28" s="62"/>
      <c r="Y28" s="62"/>
      <c r="Z28" s="61"/>
      <c r="AA28" s="61"/>
      <c r="AB28" s="61">
        <v>15</v>
      </c>
      <c r="AC28" s="61"/>
      <c r="AD28" s="62"/>
      <c r="AE28" s="62"/>
      <c r="AF28" s="62"/>
      <c r="AG28" s="62"/>
      <c r="AH28" s="62"/>
      <c r="AI28" s="62"/>
      <c r="AJ28" s="62">
        <f t="shared" si="2"/>
        <v>35</v>
      </c>
      <c r="AK28" s="62">
        <f t="shared" si="3"/>
        <v>35</v>
      </c>
      <c r="AL28" s="282" t="s">
        <v>32</v>
      </c>
      <c r="AM28" s="298">
        <v>1.5</v>
      </c>
      <c r="AN28" s="172">
        <f t="shared" si="4"/>
        <v>35</v>
      </c>
      <c r="AO28" s="226">
        <f t="shared" si="5"/>
        <v>1.5</v>
      </c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</row>
    <row r="29" spans="1:235" customFormat="1" ht="15" customHeight="1" x14ac:dyDescent="0.25">
      <c r="A29" s="100">
        <v>10</v>
      </c>
      <c r="B29" s="26" t="s">
        <v>23</v>
      </c>
      <c r="C29" s="103" t="s">
        <v>58</v>
      </c>
      <c r="D29" s="169">
        <v>18</v>
      </c>
      <c r="E29" s="61"/>
      <c r="F29" s="62"/>
      <c r="G29" s="62"/>
      <c r="H29" s="62"/>
      <c r="I29" s="62"/>
      <c r="J29" s="62">
        <v>15</v>
      </c>
      <c r="K29" s="62"/>
      <c r="L29" s="62"/>
      <c r="M29" s="62"/>
      <c r="N29" s="62"/>
      <c r="O29" s="62"/>
      <c r="P29" s="62"/>
      <c r="Q29" s="69"/>
      <c r="R29" s="62">
        <f t="shared" si="0"/>
        <v>33</v>
      </c>
      <c r="S29" s="62">
        <f t="shared" si="1"/>
        <v>33</v>
      </c>
      <c r="T29" s="282" t="s">
        <v>32</v>
      </c>
      <c r="U29" s="289">
        <v>1.5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>
        <f t="shared" si="2"/>
        <v>0</v>
      </c>
      <c r="AK29" s="62">
        <f t="shared" si="3"/>
        <v>0</v>
      </c>
      <c r="AL29" s="282"/>
      <c r="AM29" s="298"/>
      <c r="AN29" s="172">
        <f t="shared" si="4"/>
        <v>33</v>
      </c>
      <c r="AO29" s="226">
        <f t="shared" si="5"/>
        <v>1.5</v>
      </c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</row>
    <row r="30" spans="1:235" customFormat="1" ht="15" customHeight="1" x14ac:dyDescent="0.25">
      <c r="A30" s="100">
        <v>11</v>
      </c>
      <c r="B30" s="26" t="s">
        <v>23</v>
      </c>
      <c r="C30" s="103" t="s">
        <v>59</v>
      </c>
      <c r="D30" s="169">
        <v>18</v>
      </c>
      <c r="E30" s="61"/>
      <c r="F30" s="62"/>
      <c r="G30" s="62"/>
      <c r="H30" s="62"/>
      <c r="I30" s="62">
        <v>15</v>
      </c>
      <c r="J30" s="62"/>
      <c r="K30" s="62"/>
      <c r="L30" s="62"/>
      <c r="M30" s="62"/>
      <c r="N30" s="62"/>
      <c r="O30" s="62"/>
      <c r="P30" s="62"/>
      <c r="Q30" s="69"/>
      <c r="R30" s="62">
        <f t="shared" si="0"/>
        <v>33</v>
      </c>
      <c r="S30" s="62">
        <f t="shared" si="1"/>
        <v>33</v>
      </c>
      <c r="T30" s="282" t="s">
        <v>32</v>
      </c>
      <c r="U30" s="289">
        <v>1.5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>
        <f t="shared" si="2"/>
        <v>0</v>
      </c>
      <c r="AK30" s="62">
        <f t="shared" si="3"/>
        <v>0</v>
      </c>
      <c r="AL30" s="282"/>
      <c r="AM30" s="298"/>
      <c r="AN30" s="172">
        <f t="shared" si="4"/>
        <v>33</v>
      </c>
      <c r="AO30" s="226">
        <f t="shared" si="5"/>
        <v>1.5</v>
      </c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</row>
    <row r="31" spans="1:235" customFormat="1" ht="15" customHeight="1" x14ac:dyDescent="0.25">
      <c r="A31" s="100">
        <v>12</v>
      </c>
      <c r="B31" s="26" t="s">
        <v>23</v>
      </c>
      <c r="C31" s="103" t="s">
        <v>60</v>
      </c>
      <c r="D31" s="169">
        <v>15</v>
      </c>
      <c r="E31" s="61"/>
      <c r="F31" s="62"/>
      <c r="G31" s="62"/>
      <c r="H31" s="62">
        <v>40</v>
      </c>
      <c r="I31" s="62"/>
      <c r="J31" s="62"/>
      <c r="K31" s="62"/>
      <c r="L31" s="62"/>
      <c r="M31" s="62"/>
      <c r="N31" s="62"/>
      <c r="O31" s="62"/>
      <c r="P31" s="62"/>
      <c r="Q31" s="69"/>
      <c r="R31" s="62">
        <f t="shared" si="0"/>
        <v>55</v>
      </c>
      <c r="S31" s="62">
        <f t="shared" si="1"/>
        <v>55</v>
      </c>
      <c r="T31" s="282" t="s">
        <v>85</v>
      </c>
      <c r="U31" s="289">
        <v>2.5</v>
      </c>
      <c r="V31" s="61"/>
      <c r="W31" s="62"/>
      <c r="X31" s="62"/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2"/>
      <c r="AJ31" s="62">
        <f t="shared" si="2"/>
        <v>0</v>
      </c>
      <c r="AK31" s="62">
        <f t="shared" si="3"/>
        <v>0</v>
      </c>
      <c r="AL31" s="282"/>
      <c r="AM31" s="298"/>
      <c r="AN31" s="172">
        <f t="shared" si="4"/>
        <v>55</v>
      </c>
      <c r="AO31" s="226">
        <f t="shared" si="5"/>
        <v>2.5</v>
      </c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  <c r="EF31" s="256"/>
      <c r="EG31" s="256"/>
      <c r="EH31" s="256"/>
      <c r="EI31" s="256"/>
      <c r="EJ31" s="256"/>
      <c r="EK31" s="256"/>
      <c r="EL31" s="256"/>
      <c r="EM31" s="256"/>
      <c r="EN31" s="256"/>
      <c r="EO31" s="256"/>
      <c r="EP31" s="256"/>
      <c r="EQ31" s="256"/>
      <c r="ER31" s="256"/>
      <c r="ES31" s="256"/>
      <c r="ET31" s="256"/>
      <c r="EU31" s="256"/>
      <c r="EV31" s="256"/>
      <c r="EW31" s="256"/>
      <c r="EX31" s="256"/>
      <c r="EY31" s="256"/>
      <c r="EZ31" s="256"/>
      <c r="FA31" s="256"/>
      <c r="FB31" s="256"/>
      <c r="FC31" s="256"/>
      <c r="FD31" s="256"/>
      <c r="FE31" s="256"/>
      <c r="FF31" s="256"/>
      <c r="FG31" s="256"/>
      <c r="FH31" s="256"/>
      <c r="FI31" s="256"/>
      <c r="FJ31" s="256"/>
      <c r="FK31" s="256"/>
      <c r="FL31" s="256"/>
      <c r="FM31" s="256"/>
      <c r="FN31" s="256"/>
      <c r="FO31" s="256"/>
      <c r="FP31" s="256"/>
      <c r="FQ31" s="256"/>
      <c r="FR31" s="256"/>
      <c r="FS31" s="256"/>
      <c r="FT31" s="256"/>
      <c r="FU31" s="256"/>
      <c r="FV31" s="256"/>
      <c r="FW31" s="256"/>
      <c r="FX31" s="256"/>
      <c r="FY31" s="256"/>
      <c r="FZ31" s="256"/>
      <c r="GA31" s="256"/>
      <c r="GB31" s="256"/>
      <c r="GC31" s="256"/>
      <c r="GD31" s="256"/>
      <c r="GE31" s="256"/>
      <c r="GF31" s="256"/>
      <c r="GG31" s="256"/>
      <c r="GH31" s="256"/>
      <c r="GI31" s="256"/>
      <c r="GJ31" s="256"/>
      <c r="GK31" s="256"/>
      <c r="GL31" s="256"/>
      <c r="GM31" s="256"/>
      <c r="GN31" s="256"/>
      <c r="GO31" s="256"/>
      <c r="GP31" s="256"/>
      <c r="GQ31" s="256"/>
      <c r="GR31" s="256"/>
      <c r="GS31" s="256"/>
      <c r="GT31" s="256"/>
      <c r="GU31" s="256"/>
      <c r="GV31" s="256"/>
      <c r="GW31" s="256"/>
      <c r="GX31" s="256"/>
      <c r="GY31" s="256"/>
      <c r="GZ31" s="256"/>
      <c r="HA31" s="256"/>
      <c r="HB31" s="256"/>
      <c r="HC31" s="256"/>
      <c r="HD31" s="256"/>
      <c r="HE31" s="256"/>
      <c r="HF31" s="256"/>
      <c r="HG31" s="256"/>
      <c r="HH31" s="256"/>
      <c r="HI31" s="256"/>
      <c r="HJ31" s="256"/>
      <c r="HK31" s="256"/>
      <c r="HL31" s="256"/>
      <c r="HM31" s="256"/>
      <c r="HN31" s="256"/>
      <c r="HO31" s="256"/>
      <c r="HP31" s="256"/>
      <c r="HQ31" s="256"/>
      <c r="HR31" s="256"/>
      <c r="HS31" s="256"/>
      <c r="HT31" s="256"/>
      <c r="HU31" s="256"/>
      <c r="HV31" s="256"/>
      <c r="HW31" s="256"/>
      <c r="HX31" s="256"/>
      <c r="HY31" s="256"/>
      <c r="HZ31" s="256"/>
      <c r="IA31" s="256"/>
    </row>
    <row r="32" spans="1:235" s="174" customFormat="1" ht="15" customHeight="1" x14ac:dyDescent="0.25">
      <c r="A32" s="100">
        <v>13</v>
      </c>
      <c r="B32" s="26" t="s">
        <v>23</v>
      </c>
      <c r="C32" s="103" t="s">
        <v>61</v>
      </c>
      <c r="D32" s="169"/>
      <c r="E32" s="61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>
        <f t="shared" si="0"/>
        <v>0</v>
      </c>
      <c r="S32" s="62">
        <f t="shared" si="1"/>
        <v>0</v>
      </c>
      <c r="T32" s="282"/>
      <c r="U32" s="289"/>
      <c r="V32" s="61">
        <v>20</v>
      </c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9"/>
      <c r="AJ32" s="62">
        <f t="shared" si="2"/>
        <v>20</v>
      </c>
      <c r="AK32" s="62">
        <f t="shared" si="3"/>
        <v>20</v>
      </c>
      <c r="AL32" s="282" t="s">
        <v>32</v>
      </c>
      <c r="AM32" s="298">
        <v>1</v>
      </c>
      <c r="AN32" s="172">
        <f t="shared" si="4"/>
        <v>20</v>
      </c>
      <c r="AO32" s="226">
        <f t="shared" si="5"/>
        <v>1</v>
      </c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6"/>
      <c r="EQ32" s="256"/>
      <c r="ER32" s="256"/>
      <c r="ES32" s="256"/>
      <c r="ET32" s="256"/>
      <c r="EU32" s="256"/>
      <c r="EV32" s="256"/>
      <c r="EW32" s="256"/>
      <c r="EX32" s="256"/>
      <c r="EY32" s="256"/>
      <c r="EZ32" s="256"/>
      <c r="FA32" s="256"/>
      <c r="FB32" s="256"/>
      <c r="FC32" s="256"/>
      <c r="FD32" s="256"/>
      <c r="FE32" s="256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6"/>
      <c r="FU32" s="256"/>
      <c r="FV32" s="256"/>
      <c r="FW32" s="256"/>
      <c r="FX32" s="256"/>
      <c r="FY32" s="256"/>
      <c r="FZ32" s="256"/>
      <c r="GA32" s="256"/>
      <c r="GB32" s="256"/>
      <c r="GC32" s="256"/>
      <c r="GD32" s="256"/>
      <c r="GE32" s="256"/>
      <c r="GF32" s="256"/>
      <c r="GG32" s="256"/>
      <c r="GH32" s="256"/>
      <c r="GI32" s="256"/>
      <c r="GJ32" s="256"/>
      <c r="GK32" s="256"/>
      <c r="GL32" s="256"/>
      <c r="GM32" s="256"/>
      <c r="GN32" s="256"/>
      <c r="GO32" s="256"/>
      <c r="GP32" s="256"/>
      <c r="GQ32" s="256"/>
      <c r="GR32" s="256"/>
      <c r="GS32" s="256"/>
      <c r="GT32" s="256"/>
      <c r="GU32" s="256"/>
      <c r="GV32" s="256"/>
      <c r="GW32" s="256"/>
      <c r="GX32" s="256"/>
      <c r="GY32" s="256"/>
      <c r="GZ32" s="256"/>
      <c r="HA32" s="256"/>
      <c r="HB32" s="256"/>
      <c r="HC32" s="256"/>
      <c r="HD32" s="256"/>
      <c r="HE32" s="256"/>
      <c r="HF32" s="256"/>
      <c r="HG32" s="256"/>
      <c r="HH32" s="256"/>
      <c r="HI32" s="256"/>
      <c r="HJ32" s="256"/>
      <c r="HK32" s="256"/>
      <c r="HL32" s="256"/>
      <c r="HM32" s="256"/>
      <c r="HN32" s="256"/>
      <c r="HO32" s="256"/>
      <c r="HP32" s="256"/>
      <c r="HQ32" s="256"/>
      <c r="HR32" s="256"/>
      <c r="HS32" s="256"/>
      <c r="HT32" s="256"/>
      <c r="HU32" s="256"/>
      <c r="HV32" s="256"/>
      <c r="HW32" s="256"/>
      <c r="HX32" s="256"/>
      <c r="HY32" s="256"/>
      <c r="HZ32" s="256"/>
      <c r="IA32" s="256"/>
    </row>
    <row r="33" spans="1:235" customFormat="1" ht="15" customHeight="1" x14ac:dyDescent="0.25">
      <c r="A33" s="100">
        <v>14</v>
      </c>
      <c r="B33" s="26" t="s">
        <v>23</v>
      </c>
      <c r="C33" s="103" t="s">
        <v>116</v>
      </c>
      <c r="D33" s="169">
        <v>18</v>
      </c>
      <c r="E33" s="61"/>
      <c r="F33" s="62">
        <v>15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9"/>
      <c r="R33" s="62">
        <f t="shared" si="0"/>
        <v>33</v>
      </c>
      <c r="S33" s="62">
        <f t="shared" si="1"/>
        <v>33</v>
      </c>
      <c r="T33" s="282" t="s">
        <v>32</v>
      </c>
      <c r="U33" s="289">
        <v>1.5</v>
      </c>
      <c r="V33" s="61"/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2"/>
      <c r="AJ33" s="62">
        <f t="shared" si="2"/>
        <v>0</v>
      </c>
      <c r="AK33" s="62">
        <f t="shared" si="3"/>
        <v>0</v>
      </c>
      <c r="AL33" s="282"/>
      <c r="AM33" s="298"/>
      <c r="AN33" s="172">
        <f t="shared" si="4"/>
        <v>33</v>
      </c>
      <c r="AO33" s="226">
        <f t="shared" si="5"/>
        <v>1.5</v>
      </c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  <c r="EF33" s="256"/>
      <c r="EG33" s="256"/>
      <c r="EH33" s="256"/>
      <c r="EI33" s="256"/>
      <c r="EJ33" s="256"/>
      <c r="EK33" s="256"/>
      <c r="EL33" s="256"/>
      <c r="EM33" s="256"/>
      <c r="EN33" s="256"/>
      <c r="EO33" s="256"/>
      <c r="EP33" s="256"/>
      <c r="EQ33" s="256"/>
      <c r="ER33" s="256"/>
      <c r="ES33" s="256"/>
      <c r="ET33" s="256"/>
      <c r="EU33" s="256"/>
      <c r="EV33" s="256"/>
      <c r="EW33" s="256"/>
      <c r="EX33" s="256"/>
      <c r="EY33" s="256"/>
      <c r="EZ33" s="256"/>
      <c r="FA33" s="256"/>
      <c r="FB33" s="256"/>
      <c r="FC33" s="256"/>
      <c r="FD33" s="256"/>
      <c r="FE33" s="256"/>
      <c r="FF33" s="256"/>
      <c r="FG33" s="256"/>
      <c r="FH33" s="256"/>
      <c r="FI33" s="256"/>
      <c r="FJ33" s="256"/>
      <c r="FK33" s="256"/>
      <c r="FL33" s="256"/>
      <c r="FM33" s="256"/>
      <c r="FN33" s="256"/>
      <c r="FO33" s="256"/>
      <c r="FP33" s="256"/>
      <c r="FQ33" s="256"/>
      <c r="FR33" s="256"/>
      <c r="FS33" s="256"/>
      <c r="FT33" s="256"/>
      <c r="FU33" s="256"/>
      <c r="FV33" s="256"/>
      <c r="FW33" s="256"/>
      <c r="FX33" s="256"/>
      <c r="FY33" s="256"/>
      <c r="FZ33" s="256"/>
      <c r="GA33" s="256"/>
      <c r="GB33" s="256"/>
      <c r="GC33" s="256"/>
      <c r="GD33" s="256"/>
      <c r="GE33" s="256"/>
      <c r="GF33" s="256"/>
      <c r="GG33" s="256"/>
      <c r="GH33" s="256"/>
      <c r="GI33" s="256"/>
      <c r="GJ33" s="256"/>
      <c r="GK33" s="256"/>
      <c r="GL33" s="256"/>
      <c r="GM33" s="256"/>
      <c r="GN33" s="256"/>
      <c r="GO33" s="256"/>
      <c r="GP33" s="256"/>
      <c r="GQ33" s="256"/>
      <c r="GR33" s="256"/>
      <c r="GS33" s="256"/>
      <c r="GT33" s="256"/>
      <c r="GU33" s="256"/>
      <c r="GV33" s="256"/>
      <c r="GW33" s="256"/>
      <c r="GX33" s="256"/>
      <c r="GY33" s="256"/>
      <c r="GZ33" s="256"/>
      <c r="HA33" s="256"/>
      <c r="HB33" s="256"/>
      <c r="HC33" s="256"/>
      <c r="HD33" s="256"/>
      <c r="HE33" s="256"/>
      <c r="HF33" s="256"/>
      <c r="HG33" s="256"/>
      <c r="HH33" s="256"/>
      <c r="HI33" s="256"/>
      <c r="HJ33" s="256"/>
      <c r="HK33" s="256"/>
      <c r="HL33" s="256"/>
      <c r="HM33" s="256"/>
      <c r="HN33" s="256"/>
      <c r="HO33" s="256"/>
      <c r="HP33" s="256"/>
      <c r="HQ33" s="256"/>
      <c r="HR33" s="256"/>
      <c r="HS33" s="256"/>
      <c r="HT33" s="256"/>
      <c r="HU33" s="256"/>
      <c r="HV33" s="256"/>
      <c r="HW33" s="256"/>
      <c r="HX33" s="256"/>
      <c r="HY33" s="256"/>
      <c r="HZ33" s="256"/>
      <c r="IA33" s="256"/>
    </row>
    <row r="34" spans="1:235" customFormat="1" ht="15" customHeight="1" thickBot="1" x14ac:dyDescent="0.3">
      <c r="A34" s="101">
        <v>15</v>
      </c>
      <c r="B34" s="34" t="s">
        <v>23</v>
      </c>
      <c r="C34" s="104" t="s">
        <v>62</v>
      </c>
      <c r="D34" s="170">
        <v>20</v>
      </c>
      <c r="E34" s="72"/>
      <c r="F34" s="73"/>
      <c r="G34" s="73"/>
      <c r="H34" s="73">
        <v>15</v>
      </c>
      <c r="I34" s="73"/>
      <c r="J34" s="73"/>
      <c r="K34" s="73"/>
      <c r="L34" s="73"/>
      <c r="M34" s="73"/>
      <c r="N34" s="73"/>
      <c r="O34" s="73"/>
      <c r="P34" s="73"/>
      <c r="Q34" s="81"/>
      <c r="R34" s="73">
        <f t="shared" si="0"/>
        <v>35</v>
      </c>
      <c r="S34" s="73">
        <f t="shared" si="1"/>
        <v>35</v>
      </c>
      <c r="T34" s="280" t="s">
        <v>32</v>
      </c>
      <c r="U34" s="288">
        <v>1.5</v>
      </c>
      <c r="V34" s="72"/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73"/>
      <c r="AJ34" s="73">
        <f t="shared" si="2"/>
        <v>0</v>
      </c>
      <c r="AK34" s="73">
        <f t="shared" si="3"/>
        <v>0</v>
      </c>
      <c r="AL34" s="280"/>
      <c r="AM34" s="297"/>
      <c r="AN34" s="156">
        <f t="shared" si="4"/>
        <v>35</v>
      </c>
      <c r="AO34" s="234">
        <f t="shared" si="5"/>
        <v>1.5</v>
      </c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</row>
    <row r="35" spans="1:235" s="40" customFormat="1" ht="36" customHeight="1" thickBot="1" x14ac:dyDescent="0.25">
      <c r="A35" s="498" t="s">
        <v>78</v>
      </c>
      <c r="B35" s="499"/>
      <c r="C35" s="499"/>
      <c r="D35" s="488">
        <f ca="1">SUM(D35:P35)</f>
        <v>0</v>
      </c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89"/>
      <c r="AI35" s="489"/>
      <c r="AJ35" s="489"/>
      <c r="AK35" s="489"/>
      <c r="AL35" s="489"/>
      <c r="AM35" s="489"/>
      <c r="AN35" s="490"/>
      <c r="AO35" s="491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</row>
    <row r="36" spans="1:235" s="174" customFormat="1" ht="38.25" customHeight="1" thickTop="1" thickBot="1" x14ac:dyDescent="0.3">
      <c r="A36" s="260">
        <v>16</v>
      </c>
      <c r="B36" s="240" t="s">
        <v>23</v>
      </c>
      <c r="C36" s="261" t="s">
        <v>82</v>
      </c>
      <c r="D36" s="276"/>
      <c r="E36" s="26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>
        <f t="shared" si="0"/>
        <v>0</v>
      </c>
      <c r="S36" s="83">
        <f>SUM(D36:Q36)</f>
        <v>0</v>
      </c>
      <c r="T36" s="264"/>
      <c r="U36" s="265"/>
      <c r="V36" s="262"/>
      <c r="W36" s="83"/>
      <c r="X36" s="83"/>
      <c r="Y36" s="83"/>
      <c r="Z36" s="263"/>
      <c r="AA36" s="263"/>
      <c r="AB36" s="263"/>
      <c r="AC36" s="263"/>
      <c r="AD36" s="83"/>
      <c r="AE36" s="83"/>
      <c r="AF36" s="83"/>
      <c r="AG36" s="83"/>
      <c r="AH36" s="83">
        <v>96</v>
      </c>
      <c r="AI36" s="83"/>
      <c r="AJ36" s="83">
        <f>SUM(V36:AH36)</f>
        <v>96</v>
      </c>
      <c r="AK36" s="83">
        <f t="shared" si="3"/>
        <v>96</v>
      </c>
      <c r="AL36" s="293" t="s">
        <v>32</v>
      </c>
      <c r="AM36" s="299">
        <v>4</v>
      </c>
      <c r="AN36" s="235">
        <f>S36+AK36</f>
        <v>96</v>
      </c>
      <c r="AO36" s="236">
        <f>U36+AM36</f>
        <v>4</v>
      </c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</row>
    <row r="37" spans="1:235" s="41" customFormat="1" ht="36" customHeight="1" thickBot="1" x14ac:dyDescent="0.25">
      <c r="A37" s="498" t="s">
        <v>79</v>
      </c>
      <c r="B37" s="499"/>
      <c r="C37" s="499"/>
      <c r="D37" s="488">
        <f ca="1">SUM(D37:P37)</f>
        <v>0</v>
      </c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89"/>
      <c r="AI37" s="489"/>
      <c r="AJ37" s="489"/>
      <c r="AK37" s="489"/>
      <c r="AL37" s="489"/>
      <c r="AM37" s="489"/>
      <c r="AN37" s="490"/>
      <c r="AO37" s="491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  <c r="EO37" s="256"/>
      <c r="EP37" s="256"/>
      <c r="EQ37" s="256"/>
      <c r="ER37" s="256"/>
      <c r="ES37" s="256"/>
      <c r="ET37" s="256"/>
      <c r="EU37" s="256"/>
      <c r="EV37" s="256"/>
      <c r="EW37" s="256"/>
      <c r="EX37" s="256"/>
      <c r="EY37" s="256"/>
      <c r="EZ37" s="256"/>
      <c r="FA37" s="256"/>
      <c r="FB37" s="256"/>
      <c r="FC37" s="256"/>
      <c r="FD37" s="256"/>
      <c r="FE37" s="256"/>
      <c r="FF37" s="256"/>
      <c r="FG37" s="256"/>
      <c r="FH37" s="256"/>
      <c r="FI37" s="256"/>
      <c r="FJ37" s="256"/>
      <c r="FK37" s="256"/>
      <c r="FL37" s="256"/>
      <c r="FM37" s="256"/>
      <c r="FN37" s="256"/>
      <c r="FO37" s="256"/>
      <c r="FP37" s="256"/>
      <c r="FQ37" s="256"/>
      <c r="FR37" s="256"/>
      <c r="FS37" s="256"/>
      <c r="FT37" s="256"/>
      <c r="FU37" s="256"/>
      <c r="FV37" s="256"/>
      <c r="FW37" s="256"/>
      <c r="FX37" s="256"/>
      <c r="FY37" s="256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256"/>
      <c r="HI37" s="256"/>
      <c r="HJ37" s="256"/>
      <c r="HK37" s="256"/>
      <c r="HL37" s="256"/>
      <c r="HM37" s="256"/>
      <c r="HN37" s="256"/>
      <c r="HO37" s="256"/>
      <c r="HP37" s="256"/>
      <c r="HQ37" s="256"/>
      <c r="HR37" s="256"/>
      <c r="HS37" s="256"/>
      <c r="HT37" s="256"/>
      <c r="HU37" s="256"/>
      <c r="HV37" s="256"/>
      <c r="HW37" s="256"/>
      <c r="HX37" s="256"/>
      <c r="HY37" s="256"/>
      <c r="HZ37" s="256"/>
      <c r="IA37" s="256"/>
    </row>
    <row r="38" spans="1:235" customFormat="1" ht="39.75" customHeight="1" thickTop="1" x14ac:dyDescent="0.25">
      <c r="A38" s="266">
        <v>17</v>
      </c>
      <c r="B38" s="270" t="s">
        <v>23</v>
      </c>
      <c r="C38" s="273" t="s">
        <v>81</v>
      </c>
      <c r="D38" s="277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186">
        <f t="shared" si="0"/>
        <v>0</v>
      </c>
      <c r="S38" s="186">
        <f>SUM(D38:Q38)</f>
        <v>0</v>
      </c>
      <c r="T38" s="283"/>
      <c r="U38" s="290"/>
      <c r="V38" s="285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>
        <v>156</v>
      </c>
      <c r="AI38" s="186"/>
      <c r="AJ38" s="186"/>
      <c r="AK38" s="186">
        <f t="shared" si="3"/>
        <v>156</v>
      </c>
      <c r="AL38" s="267" t="s">
        <v>32</v>
      </c>
      <c r="AM38" s="300">
        <v>6</v>
      </c>
      <c r="AN38" s="155">
        <f>S38+AK38</f>
        <v>156</v>
      </c>
      <c r="AO38" s="154">
        <f>U38+AM38</f>
        <v>6</v>
      </c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56"/>
      <c r="FB38" s="256"/>
      <c r="FC38" s="256"/>
      <c r="FD38" s="256"/>
      <c r="FE38" s="256"/>
      <c r="FF38" s="256"/>
      <c r="FG38" s="256"/>
      <c r="FH38" s="256"/>
      <c r="FI38" s="256"/>
      <c r="FJ38" s="256"/>
      <c r="FK38" s="256"/>
      <c r="FL38" s="256"/>
      <c r="FM38" s="256"/>
      <c r="FN38" s="256"/>
      <c r="FO38" s="256"/>
      <c r="FP38" s="256"/>
      <c r="FQ38" s="256"/>
      <c r="FR38" s="256"/>
      <c r="FS38" s="256"/>
      <c r="FT38" s="256"/>
      <c r="FU38" s="256"/>
      <c r="FV38" s="256"/>
      <c r="FW38" s="256"/>
      <c r="FX38" s="256"/>
      <c r="FY38" s="256"/>
      <c r="FZ38" s="256"/>
      <c r="GA38" s="256"/>
      <c r="GB38" s="256"/>
      <c r="GC38" s="256"/>
      <c r="GD38" s="256"/>
      <c r="GE38" s="256"/>
      <c r="GF38" s="256"/>
      <c r="GG38" s="256"/>
      <c r="GH38" s="256"/>
      <c r="GI38" s="256"/>
      <c r="GJ38" s="256"/>
      <c r="GK38" s="256"/>
      <c r="GL38" s="256"/>
      <c r="GM38" s="256"/>
      <c r="GN38" s="256"/>
      <c r="GO38" s="256"/>
      <c r="GP38" s="256"/>
      <c r="GQ38" s="256"/>
      <c r="GR38" s="256"/>
      <c r="GS38" s="256"/>
      <c r="GT38" s="256"/>
      <c r="GU38" s="256"/>
      <c r="GV38" s="256"/>
      <c r="GW38" s="256"/>
      <c r="GX38" s="256"/>
      <c r="GY38" s="256"/>
      <c r="GZ38" s="256"/>
      <c r="HA38" s="256"/>
      <c r="HB38" s="256"/>
      <c r="HC38" s="256"/>
      <c r="HD38" s="256"/>
      <c r="HE38" s="256"/>
      <c r="HF38" s="256"/>
      <c r="HG38" s="256"/>
      <c r="HH38" s="256"/>
      <c r="HI38" s="256"/>
      <c r="HJ38" s="256"/>
      <c r="HK38" s="256"/>
      <c r="HL38" s="256"/>
      <c r="HM38" s="256"/>
      <c r="HN38" s="256"/>
      <c r="HO38" s="256"/>
      <c r="HP38" s="256"/>
      <c r="HQ38" s="256"/>
      <c r="HR38" s="256"/>
      <c r="HS38" s="256"/>
      <c r="HT38" s="256"/>
      <c r="HU38" s="256"/>
      <c r="HV38" s="256"/>
      <c r="HW38" s="256"/>
      <c r="HX38" s="256"/>
      <c r="HY38" s="256"/>
      <c r="HZ38" s="256"/>
      <c r="IA38" s="256"/>
    </row>
    <row r="39" spans="1:235" customFormat="1" ht="30" customHeight="1" x14ac:dyDescent="0.25">
      <c r="A39" s="177">
        <v>18</v>
      </c>
      <c r="B39" s="271" t="s">
        <v>23</v>
      </c>
      <c r="C39" s="274" t="s">
        <v>117</v>
      </c>
      <c r="D39" s="171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>
        <v>96</v>
      </c>
      <c r="Q39" s="144"/>
      <c r="R39" s="144"/>
      <c r="S39" s="144">
        <f t="shared" ref="S39:S40" si="6">SUM(D39:Q39)</f>
        <v>96</v>
      </c>
      <c r="T39" s="178" t="s">
        <v>32</v>
      </c>
      <c r="U39" s="291">
        <v>4</v>
      </c>
      <c r="V39" s="157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>
        <f t="shared" ref="AJ39:AJ40" si="7">SUM(V39:AH39)</f>
        <v>0</v>
      </c>
      <c r="AK39" s="144">
        <f t="shared" si="3"/>
        <v>0</v>
      </c>
      <c r="AL39" s="178"/>
      <c r="AM39" s="301"/>
      <c r="AN39" s="172">
        <f>AK39+S39</f>
        <v>96</v>
      </c>
      <c r="AO39" s="226">
        <f t="shared" ref="AO39:AO40" si="8">U39+AM39</f>
        <v>4</v>
      </c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  <c r="EO39" s="256"/>
      <c r="EP39" s="256"/>
      <c r="EQ39" s="256"/>
      <c r="ER39" s="256"/>
      <c r="ES39" s="256"/>
      <c r="ET39" s="256"/>
      <c r="EU39" s="256"/>
      <c r="EV39" s="256"/>
      <c r="EW39" s="256"/>
      <c r="EX39" s="256"/>
      <c r="EY39" s="256"/>
      <c r="EZ39" s="256"/>
      <c r="FA39" s="256"/>
      <c r="FB39" s="256"/>
      <c r="FC39" s="256"/>
      <c r="FD39" s="25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  <c r="GN39" s="256"/>
      <c r="GO39" s="256"/>
      <c r="GP39" s="256"/>
      <c r="GQ39" s="256"/>
      <c r="GR39" s="256"/>
      <c r="GS39" s="256"/>
      <c r="GT39" s="256"/>
      <c r="GU39" s="256"/>
      <c r="GV39" s="256"/>
      <c r="GW39" s="256"/>
      <c r="GX39" s="256"/>
      <c r="GY39" s="256"/>
      <c r="GZ39" s="256"/>
      <c r="HA39" s="256"/>
      <c r="HB39" s="256"/>
      <c r="HC39" s="256"/>
      <c r="HD39" s="256"/>
      <c r="HE39" s="256"/>
      <c r="HF39" s="256"/>
      <c r="HG39" s="256"/>
      <c r="HH39" s="256"/>
      <c r="HI39" s="256"/>
      <c r="HJ39" s="256"/>
      <c r="HK39" s="256"/>
      <c r="HL39" s="256"/>
      <c r="HM39" s="256"/>
      <c r="HN39" s="256"/>
      <c r="HO39" s="256"/>
      <c r="HP39" s="256"/>
      <c r="HQ39" s="256"/>
      <c r="HR39" s="256"/>
      <c r="HS39" s="256"/>
      <c r="HT39" s="256"/>
      <c r="HU39" s="256"/>
      <c r="HV39" s="256"/>
      <c r="HW39" s="256"/>
      <c r="HX39" s="256"/>
      <c r="HY39" s="256"/>
      <c r="HZ39" s="256"/>
      <c r="IA39" s="256"/>
    </row>
    <row r="40" spans="1:235" customFormat="1" ht="30" customHeight="1" thickBot="1" x14ac:dyDescent="0.3">
      <c r="A40" s="257">
        <v>19</v>
      </c>
      <c r="B40" s="272" t="s">
        <v>23</v>
      </c>
      <c r="C40" s="275" t="s">
        <v>118</v>
      </c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>
        <v>30</v>
      </c>
      <c r="Q40" s="211"/>
      <c r="R40" s="149"/>
      <c r="S40" s="149">
        <f t="shared" si="6"/>
        <v>30</v>
      </c>
      <c r="T40" s="284" t="s">
        <v>32</v>
      </c>
      <c r="U40" s="292">
        <v>1</v>
      </c>
      <c r="V40" s="286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>
        <f t="shared" si="7"/>
        <v>0</v>
      </c>
      <c r="AK40" s="149">
        <f t="shared" si="3"/>
        <v>0</v>
      </c>
      <c r="AL40" s="258"/>
      <c r="AM40" s="302"/>
      <c r="AN40" s="259">
        <f>AK40+S40</f>
        <v>30</v>
      </c>
      <c r="AO40" s="303">
        <f t="shared" si="8"/>
        <v>1</v>
      </c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</row>
    <row r="41" spans="1:235" ht="15" customHeight="1" thickTop="1" thickBot="1" x14ac:dyDescent="0.3">
      <c r="A41" s="495" t="s">
        <v>46</v>
      </c>
      <c r="B41" s="496"/>
      <c r="C41" s="497"/>
      <c r="D41" s="278">
        <f>SUM(D22:D34)</f>
        <v>199</v>
      </c>
      <c r="E41" s="268">
        <f t="shared" ref="E41:Q41" si="9">SUM(E18:E38)</f>
        <v>0</v>
      </c>
      <c r="F41" s="268">
        <f t="shared" si="9"/>
        <v>25</v>
      </c>
      <c r="G41" s="268">
        <f t="shared" si="9"/>
        <v>30</v>
      </c>
      <c r="H41" s="268">
        <f t="shared" si="9"/>
        <v>120</v>
      </c>
      <c r="I41" s="268">
        <f t="shared" si="9"/>
        <v>15</v>
      </c>
      <c r="J41" s="268">
        <f t="shared" si="9"/>
        <v>105</v>
      </c>
      <c r="K41" s="268">
        <f t="shared" si="9"/>
        <v>0</v>
      </c>
      <c r="L41" s="268">
        <f t="shared" si="9"/>
        <v>0</v>
      </c>
      <c r="M41" s="268">
        <f t="shared" si="9"/>
        <v>30</v>
      </c>
      <c r="N41" s="268">
        <f t="shared" si="9"/>
        <v>0</v>
      </c>
      <c r="O41" s="268">
        <f t="shared" si="9"/>
        <v>0</v>
      </c>
      <c r="P41" s="268">
        <f>SUM(P18:P40)</f>
        <v>126</v>
      </c>
      <c r="Q41" s="268">
        <f t="shared" si="9"/>
        <v>0</v>
      </c>
      <c r="R41" s="268">
        <f>SUM(R18:R40)</f>
        <v>524</v>
      </c>
      <c r="S41" s="268">
        <f>SUM(S18:S40)</f>
        <v>650</v>
      </c>
      <c r="T41" s="268"/>
      <c r="U41" s="269">
        <f>SUM(U18:U40)</f>
        <v>30</v>
      </c>
      <c r="V41" s="268">
        <f t="shared" ref="V41:AI41" si="10">SUM(V18:V38)</f>
        <v>170</v>
      </c>
      <c r="W41" s="268">
        <f t="shared" si="10"/>
        <v>0</v>
      </c>
      <c r="X41" s="268">
        <f t="shared" si="10"/>
        <v>10</v>
      </c>
      <c r="Y41" s="268">
        <f t="shared" si="10"/>
        <v>30</v>
      </c>
      <c r="Z41" s="268">
        <f t="shared" si="10"/>
        <v>65</v>
      </c>
      <c r="AA41" s="268">
        <f t="shared" si="10"/>
        <v>0</v>
      </c>
      <c r="AB41" s="268">
        <f t="shared" si="10"/>
        <v>105</v>
      </c>
      <c r="AC41" s="268">
        <f t="shared" si="10"/>
        <v>0</v>
      </c>
      <c r="AD41" s="268">
        <f t="shared" si="10"/>
        <v>0</v>
      </c>
      <c r="AE41" s="268">
        <f t="shared" si="10"/>
        <v>30</v>
      </c>
      <c r="AF41" s="268">
        <f t="shared" si="10"/>
        <v>0</v>
      </c>
      <c r="AG41" s="268">
        <f t="shared" si="10"/>
        <v>0</v>
      </c>
      <c r="AH41" s="268">
        <f t="shared" si="10"/>
        <v>252</v>
      </c>
      <c r="AI41" s="268">
        <f t="shared" si="10"/>
        <v>0</v>
      </c>
      <c r="AJ41" s="268">
        <f>SUM(AJ18:AJ38)</f>
        <v>506</v>
      </c>
      <c r="AK41" s="268">
        <f>SUM(AK18:AK40)</f>
        <v>662</v>
      </c>
      <c r="AL41" s="294"/>
      <c r="AM41" s="299">
        <f>SUM(AM18:AM40)</f>
        <v>30</v>
      </c>
      <c r="AN41" s="304">
        <f>SUM(AN19:AN20)+SUM(AN22:AN34)+AN36+AN38+AN39+AN40</f>
        <v>1312</v>
      </c>
      <c r="AO41" s="236">
        <f>SUM(AO19:AO40)</f>
        <v>60</v>
      </c>
    </row>
    <row r="42" spans="1:235" x14ac:dyDescent="0.2">
      <c r="A42" s="11"/>
      <c r="B42" s="11"/>
      <c r="C42" s="12" t="s">
        <v>113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3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3"/>
      <c r="AN42" s="11"/>
      <c r="AO42" s="11"/>
    </row>
    <row r="43" spans="1:235" x14ac:dyDescent="0.2">
      <c r="A43" s="11"/>
      <c r="B43" s="11"/>
      <c r="C43" s="12" t="s">
        <v>47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3"/>
      <c r="AN43" s="11"/>
      <c r="AO43" s="11"/>
    </row>
    <row r="47" spans="1:235" x14ac:dyDescent="0.2">
      <c r="C47" s="43"/>
      <c r="O47" s="44" t="s">
        <v>87</v>
      </c>
      <c r="AF47" s="444" t="s">
        <v>114</v>
      </c>
      <c r="AG47" s="444"/>
      <c r="AH47" s="444"/>
      <c r="AI47" s="444"/>
      <c r="AJ47" s="444"/>
      <c r="AK47" s="444"/>
      <c r="AL47" s="444"/>
    </row>
    <row r="48" spans="1:235" x14ac:dyDescent="0.2">
      <c r="C48" s="8" t="s">
        <v>48</v>
      </c>
      <c r="M48" s="9"/>
      <c r="O48" s="484" t="s">
        <v>49</v>
      </c>
      <c r="P48" s="484"/>
      <c r="Q48" s="484"/>
      <c r="R48" s="484"/>
      <c r="S48" s="484"/>
      <c r="T48" s="484"/>
      <c r="U48" s="484"/>
      <c r="AF48" s="484" t="s">
        <v>50</v>
      </c>
      <c r="AG48" s="484"/>
      <c r="AH48" s="484"/>
      <c r="AI48" s="484"/>
      <c r="AJ48" s="484"/>
      <c r="AK48" s="484"/>
      <c r="AL48" s="484"/>
    </row>
    <row r="55" spans="8:8" x14ac:dyDescent="0.2">
      <c r="H55" s="394"/>
    </row>
    <row r="56" spans="8:8" x14ac:dyDescent="0.2">
      <c r="H56" s="394"/>
    </row>
  </sheetData>
  <sheetProtection selectLockedCells="1" selectUnlockedCells="1"/>
  <mergeCells count="22">
    <mergeCell ref="A41:C41"/>
    <mergeCell ref="A21:C21"/>
    <mergeCell ref="A37:C37"/>
    <mergeCell ref="D37:AO37"/>
    <mergeCell ref="A35:C35"/>
    <mergeCell ref="AF47:AL47"/>
    <mergeCell ref="O48:U48"/>
    <mergeCell ref="AF48:AL48"/>
    <mergeCell ref="D18:AO18"/>
    <mergeCell ref="N8:T8"/>
    <mergeCell ref="D35:AO35"/>
    <mergeCell ref="D21:AO21"/>
    <mergeCell ref="V16:AM16"/>
    <mergeCell ref="A18:C18"/>
    <mergeCell ref="AN16:AN17"/>
    <mergeCell ref="D16:U16"/>
    <mergeCell ref="AO16:AO17"/>
    <mergeCell ref="AJ2:AN2"/>
    <mergeCell ref="AJ4:AN4"/>
    <mergeCell ref="A6:AO6"/>
    <mergeCell ref="A16:A17"/>
    <mergeCell ref="C16:C17"/>
  </mergeCells>
  <dataValidations disablePrompts="1" count="1">
    <dataValidation type="list" allowBlank="1" showErrorMessage="1" sqref="B22:B34 B36 B19:B20 B38:B40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42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R57"/>
  <sheetViews>
    <sheetView zoomScale="73" zoomScaleNormal="73" workbookViewId="0">
      <selection activeCell="J27" sqref="J27"/>
    </sheetView>
  </sheetViews>
  <sheetFormatPr defaultColWidth="11.42578125" defaultRowHeight="12.75" x14ac:dyDescent="0.2"/>
  <cols>
    <col min="1" max="1" width="4.28515625" style="11" customWidth="1"/>
    <col min="2" max="2" width="13.28515625" style="11" customWidth="1"/>
    <col min="3" max="3" width="36.42578125" style="11" customWidth="1"/>
    <col min="4" max="20" width="6.7109375" style="11" customWidth="1"/>
    <col min="21" max="21" width="7.42578125" style="13" customWidth="1"/>
    <col min="22" max="33" width="6.7109375" style="11" customWidth="1"/>
    <col min="34" max="34" width="6.7109375" style="410" customWidth="1"/>
    <col min="35" max="38" width="6.7109375" style="11" customWidth="1"/>
    <col min="39" max="39" width="7.5703125" style="13" customWidth="1"/>
    <col min="40" max="40" width="7.7109375" style="21" customWidth="1"/>
    <col min="41" max="41" width="7.42578125" style="11" customWidth="1"/>
    <col min="42" max="42" width="11.42578125" style="11" customWidth="1"/>
    <col min="43" max="16384" width="11.42578125" style="11"/>
  </cols>
  <sheetData>
    <row r="2" spans="1:41" x14ac:dyDescent="0.2">
      <c r="AJ2" s="465"/>
      <c r="AK2" s="465"/>
      <c r="AL2" s="465"/>
      <c r="AM2" s="465"/>
      <c r="AN2" s="465"/>
    </row>
    <row r="4" spans="1:41" x14ac:dyDescent="0.2">
      <c r="AJ4" s="465"/>
      <c r="AK4" s="465"/>
      <c r="AL4" s="465"/>
      <c r="AM4" s="465"/>
      <c r="AN4" s="465"/>
    </row>
    <row r="6" spans="1:41" s="14" customFormat="1" ht="20.100000000000001" customHeight="1" x14ac:dyDescent="0.2">
      <c r="A6" s="466" t="s">
        <v>102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</row>
    <row r="7" spans="1:41" s="14" customFormat="1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411"/>
      <c r="AI7" s="15"/>
      <c r="AJ7" s="15"/>
      <c r="AK7" s="15"/>
      <c r="AL7" s="15"/>
      <c r="AM7" s="15"/>
      <c r="AN7" s="15"/>
      <c r="AO7" s="15"/>
    </row>
    <row r="8" spans="1:41" x14ac:dyDescent="0.2">
      <c r="O8" s="472" t="s">
        <v>138</v>
      </c>
      <c r="P8" s="472"/>
      <c r="Q8" s="472"/>
      <c r="R8" s="472"/>
      <c r="S8" s="472"/>
      <c r="T8" s="472"/>
      <c r="U8" s="472"/>
    </row>
    <row r="9" spans="1:41" s="16" customFormat="1" ht="15" customHeight="1" x14ac:dyDescent="0.25">
      <c r="A9" s="16" t="s">
        <v>100</v>
      </c>
      <c r="O9" s="141" t="s">
        <v>140</v>
      </c>
      <c r="U9" s="17"/>
      <c r="AH9" s="412"/>
      <c r="AM9" s="17"/>
      <c r="AN9" s="22"/>
    </row>
    <row r="10" spans="1:41" s="16" customFormat="1" ht="15" customHeight="1" x14ac:dyDescent="0.25">
      <c r="A10" s="16" t="s">
        <v>76</v>
      </c>
      <c r="O10" s="16" t="s">
        <v>141</v>
      </c>
      <c r="U10" s="17"/>
      <c r="AH10" s="412"/>
      <c r="AM10" s="17"/>
      <c r="AN10" s="22"/>
    </row>
    <row r="11" spans="1:41" s="16" customFormat="1" ht="15" customHeight="1" x14ac:dyDescent="0.25">
      <c r="A11" s="16" t="s">
        <v>133</v>
      </c>
      <c r="O11" s="437" t="s">
        <v>142</v>
      </c>
      <c r="P11" s="436"/>
      <c r="Q11" s="436"/>
      <c r="R11" s="436"/>
      <c r="S11" s="436"/>
      <c r="T11" s="436"/>
      <c r="U11" s="436"/>
      <c r="AH11" s="412"/>
      <c r="AM11" s="17"/>
      <c r="AN11" s="22"/>
    </row>
    <row r="12" spans="1:41" s="16" customFormat="1" ht="15" customHeight="1" x14ac:dyDescent="0.25">
      <c r="A12" s="16" t="s">
        <v>98</v>
      </c>
      <c r="U12" s="17"/>
      <c r="AH12" s="412"/>
      <c r="AM12" s="17"/>
      <c r="AN12" s="22"/>
    </row>
    <row r="13" spans="1:41" ht="15" customHeight="1" x14ac:dyDescent="0.25">
      <c r="A13" s="18" t="s">
        <v>115</v>
      </c>
    </row>
    <row r="15" spans="1:41" ht="13.5" thickBot="1" x14ac:dyDescent="0.25"/>
    <row r="16" spans="1:41" ht="13.5" customHeight="1" thickBot="1" x14ac:dyDescent="0.25">
      <c r="A16" s="468" t="s">
        <v>0</v>
      </c>
      <c r="B16" s="10"/>
      <c r="C16" s="470" t="s">
        <v>1</v>
      </c>
      <c r="D16" s="477" t="s">
        <v>2</v>
      </c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 t="s">
        <v>3</v>
      </c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500" t="s">
        <v>4</v>
      </c>
      <c r="AO16" s="475" t="s">
        <v>5</v>
      </c>
    </row>
    <row r="17" spans="1:70" ht="264" thickBot="1" x14ac:dyDescent="0.25">
      <c r="A17" s="469"/>
      <c r="B17" s="37" t="s">
        <v>6</v>
      </c>
      <c r="C17" s="471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95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13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501"/>
      <c r="AO17" s="476"/>
    </row>
    <row r="18" spans="1:70" ht="27.75" customHeight="1" thickBot="1" x14ac:dyDescent="0.25">
      <c r="A18" s="441" t="s">
        <v>105</v>
      </c>
      <c r="B18" s="442"/>
      <c r="C18" s="44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6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63"/>
      <c r="AN18" s="463"/>
      <c r="AO18" s="464"/>
    </row>
    <row r="19" spans="1:70" ht="16.5" thickTop="1" thickBot="1" x14ac:dyDescent="0.3">
      <c r="A19" s="307" t="s">
        <v>119</v>
      </c>
      <c r="B19" s="308" t="s">
        <v>23</v>
      </c>
      <c r="C19" s="407" t="s">
        <v>74</v>
      </c>
      <c r="D19" s="305">
        <v>30</v>
      </c>
      <c r="E19" s="305"/>
      <c r="F19" s="305">
        <v>15</v>
      </c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>
        <f>SUM(D19:P19)</f>
        <v>45</v>
      </c>
      <c r="S19" s="305">
        <f>SUM(D19:P19)</f>
        <v>45</v>
      </c>
      <c r="T19" s="313" t="s">
        <v>85</v>
      </c>
      <c r="U19" s="324">
        <v>3</v>
      </c>
      <c r="V19" s="320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414"/>
      <c r="AI19" s="305"/>
      <c r="AJ19" s="305"/>
      <c r="AK19" s="305"/>
      <c r="AL19" s="313"/>
      <c r="AM19" s="335"/>
      <c r="AN19" s="343">
        <f>S19+AK19</f>
        <v>45</v>
      </c>
      <c r="AO19" s="344">
        <f>AM19+U19</f>
        <v>3</v>
      </c>
    </row>
    <row r="20" spans="1:70" s="25" customFormat="1" ht="24" customHeight="1" thickBot="1" x14ac:dyDescent="0.25">
      <c r="A20" s="479" t="s">
        <v>77</v>
      </c>
      <c r="B20" s="480"/>
      <c r="C20" s="481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04"/>
      <c r="V20" s="503"/>
      <c r="W20" s="503"/>
      <c r="X20" s="503"/>
      <c r="Y20" s="503"/>
      <c r="Z20" s="503"/>
      <c r="AA20" s="503"/>
      <c r="AB20" s="503"/>
      <c r="AC20" s="503"/>
      <c r="AD20" s="503"/>
      <c r="AE20" s="503"/>
      <c r="AF20" s="503"/>
      <c r="AG20" s="503"/>
      <c r="AH20" s="503"/>
      <c r="AI20" s="503"/>
      <c r="AJ20" s="503"/>
      <c r="AK20" s="503"/>
      <c r="AL20" s="503"/>
      <c r="AM20" s="504"/>
      <c r="AN20" s="504"/>
      <c r="AO20" s="505"/>
    </row>
    <row r="21" spans="1:70" ht="15.75" thickTop="1" x14ac:dyDescent="0.25">
      <c r="A21" s="99">
        <v>2</v>
      </c>
      <c r="B21" s="30" t="s">
        <v>23</v>
      </c>
      <c r="C21" s="102" t="s">
        <v>51</v>
      </c>
      <c r="D21" s="51">
        <v>32</v>
      </c>
      <c r="E21" s="52"/>
      <c r="F21" s="53">
        <v>25</v>
      </c>
      <c r="G21" s="53"/>
      <c r="H21" s="53">
        <v>70</v>
      </c>
      <c r="I21" s="53"/>
      <c r="J21" s="53"/>
      <c r="K21" s="53"/>
      <c r="L21" s="53"/>
      <c r="M21" s="53"/>
      <c r="N21" s="53"/>
      <c r="O21" s="53"/>
      <c r="P21" s="53"/>
      <c r="Q21" s="53"/>
      <c r="R21" s="53">
        <f t="shared" ref="R21:R36" si="0">SUM(D21:P21)</f>
        <v>127</v>
      </c>
      <c r="S21" s="53">
        <f t="shared" ref="S21:S36" si="1">SUM(D21:Q21)</f>
        <v>127</v>
      </c>
      <c r="T21" s="281" t="s">
        <v>32</v>
      </c>
      <c r="U21" s="287">
        <v>5</v>
      </c>
      <c r="V21" s="52">
        <v>32</v>
      </c>
      <c r="W21" s="53"/>
      <c r="X21" s="53">
        <v>20</v>
      </c>
      <c r="Y21" s="53"/>
      <c r="Z21" s="52">
        <v>70</v>
      </c>
      <c r="AA21" s="52"/>
      <c r="AB21" s="52"/>
      <c r="AC21" s="52"/>
      <c r="AD21" s="53"/>
      <c r="AE21" s="53"/>
      <c r="AF21" s="53"/>
      <c r="AG21" s="53"/>
      <c r="AH21" s="415"/>
      <c r="AI21" s="53"/>
      <c r="AJ21" s="53">
        <f>SUM(V21:AH21)</f>
        <v>122</v>
      </c>
      <c r="AK21" s="53">
        <f>SUM(V21:AI21)</f>
        <v>122</v>
      </c>
      <c r="AL21" s="281" t="s">
        <v>85</v>
      </c>
      <c r="AM21" s="296">
        <v>5.5</v>
      </c>
      <c r="AN21" s="155">
        <f>S21+AK21</f>
        <v>249</v>
      </c>
      <c r="AO21" s="154">
        <f>U21+AM21</f>
        <v>10.5</v>
      </c>
    </row>
    <row r="22" spans="1:70" ht="15" x14ac:dyDescent="0.25">
      <c r="A22" s="100">
        <v>3</v>
      </c>
      <c r="B22" s="19" t="s">
        <v>23</v>
      </c>
      <c r="C22" s="103" t="s">
        <v>52</v>
      </c>
      <c r="D22" s="60">
        <v>25</v>
      </c>
      <c r="E22" s="61"/>
      <c r="F22" s="62"/>
      <c r="G22" s="62"/>
      <c r="H22" s="62"/>
      <c r="I22" s="62"/>
      <c r="J22" s="62">
        <v>45</v>
      </c>
      <c r="K22" s="62"/>
      <c r="L22" s="62"/>
      <c r="M22" s="62"/>
      <c r="N22" s="62"/>
      <c r="O22" s="62"/>
      <c r="P22" s="62"/>
      <c r="Q22" s="62"/>
      <c r="R22" s="62">
        <f t="shared" si="0"/>
        <v>70</v>
      </c>
      <c r="S22" s="62">
        <f t="shared" si="1"/>
        <v>70</v>
      </c>
      <c r="T22" s="282" t="s">
        <v>32</v>
      </c>
      <c r="U22" s="289">
        <v>3</v>
      </c>
      <c r="V22" s="61">
        <v>25</v>
      </c>
      <c r="W22" s="62"/>
      <c r="X22" s="62"/>
      <c r="Y22" s="62"/>
      <c r="Z22" s="61"/>
      <c r="AA22" s="61"/>
      <c r="AB22" s="61">
        <v>60</v>
      </c>
      <c r="AC22" s="61"/>
      <c r="AD22" s="62"/>
      <c r="AE22" s="62"/>
      <c r="AF22" s="62"/>
      <c r="AG22" s="62"/>
      <c r="AH22" s="416"/>
      <c r="AI22" s="62"/>
      <c r="AJ22" s="62">
        <f>SUM(V22:AH22)</f>
        <v>85</v>
      </c>
      <c r="AK22" s="62">
        <f>SUM(V22:AI22)</f>
        <v>85</v>
      </c>
      <c r="AL22" s="282" t="s">
        <v>85</v>
      </c>
      <c r="AM22" s="298">
        <v>3</v>
      </c>
      <c r="AN22" s="172">
        <f t="shared" ref="AN22:AN33" si="2">S22+AK22</f>
        <v>155</v>
      </c>
      <c r="AO22" s="226">
        <f t="shared" ref="AO22:AO45" si="3">U22+AM22</f>
        <v>6</v>
      </c>
    </row>
    <row r="23" spans="1:70" ht="15" x14ac:dyDescent="0.25">
      <c r="A23" s="99">
        <v>4</v>
      </c>
      <c r="B23" s="19" t="s">
        <v>23</v>
      </c>
      <c r="C23" s="103" t="s">
        <v>64</v>
      </c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282"/>
      <c r="U23" s="289"/>
      <c r="V23" s="61">
        <v>25</v>
      </c>
      <c r="W23" s="62"/>
      <c r="X23" s="62"/>
      <c r="Y23" s="62"/>
      <c r="Z23" s="61">
        <v>15</v>
      </c>
      <c r="AA23" s="61"/>
      <c r="AB23" s="61">
        <v>15</v>
      </c>
      <c r="AC23" s="61"/>
      <c r="AD23" s="62"/>
      <c r="AE23" s="62"/>
      <c r="AF23" s="62"/>
      <c r="AG23" s="62"/>
      <c r="AH23" s="416"/>
      <c r="AI23" s="62"/>
      <c r="AJ23" s="62">
        <f>SUM(V23:AH23)</f>
        <v>55</v>
      </c>
      <c r="AK23" s="62">
        <f>SUM(V23:AI23)</f>
        <v>55</v>
      </c>
      <c r="AL23" s="282" t="s">
        <v>32</v>
      </c>
      <c r="AM23" s="298">
        <v>3.5</v>
      </c>
      <c r="AN23" s="172">
        <f t="shared" si="2"/>
        <v>55</v>
      </c>
      <c r="AO23" s="226">
        <f t="shared" si="3"/>
        <v>3.5</v>
      </c>
    </row>
    <row r="24" spans="1:70" ht="15" x14ac:dyDescent="0.25">
      <c r="A24" s="100">
        <v>5</v>
      </c>
      <c r="B24" s="19" t="s">
        <v>23</v>
      </c>
      <c r="C24" s="103" t="s">
        <v>65</v>
      </c>
      <c r="D24" s="60">
        <v>25</v>
      </c>
      <c r="E24" s="61"/>
      <c r="F24" s="62"/>
      <c r="G24" s="62"/>
      <c r="H24" s="62"/>
      <c r="I24" s="62"/>
      <c r="J24" s="62">
        <v>45</v>
      </c>
      <c r="K24" s="62"/>
      <c r="L24" s="62"/>
      <c r="M24" s="62"/>
      <c r="N24" s="62"/>
      <c r="O24" s="62"/>
      <c r="P24" s="62"/>
      <c r="Q24" s="62"/>
      <c r="R24" s="62">
        <f t="shared" si="0"/>
        <v>70</v>
      </c>
      <c r="S24" s="62">
        <f t="shared" si="1"/>
        <v>70</v>
      </c>
      <c r="T24" s="282" t="s">
        <v>85</v>
      </c>
      <c r="U24" s="289">
        <v>3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416"/>
      <c r="AI24" s="62"/>
      <c r="AJ24" s="62"/>
      <c r="AK24" s="62"/>
      <c r="AL24" s="282"/>
      <c r="AM24" s="298"/>
      <c r="AN24" s="172">
        <f t="shared" si="2"/>
        <v>70</v>
      </c>
      <c r="AO24" s="226">
        <f t="shared" si="3"/>
        <v>3</v>
      </c>
    </row>
    <row r="25" spans="1:70" ht="15" x14ac:dyDescent="0.25">
      <c r="A25" s="99">
        <v>6</v>
      </c>
      <c r="B25" s="19" t="s">
        <v>23</v>
      </c>
      <c r="C25" s="103" t="s">
        <v>66</v>
      </c>
      <c r="D25" s="60">
        <v>10</v>
      </c>
      <c r="E25" s="61"/>
      <c r="F25" s="62"/>
      <c r="G25" s="62"/>
      <c r="H25" s="62"/>
      <c r="I25" s="62"/>
      <c r="J25" s="62">
        <v>10</v>
      </c>
      <c r="K25" s="62"/>
      <c r="L25" s="62"/>
      <c r="M25" s="62"/>
      <c r="N25" s="62"/>
      <c r="O25" s="62"/>
      <c r="P25" s="62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1"/>
      <c r="AA25" s="61"/>
      <c r="AB25" s="61"/>
      <c r="AC25" s="61"/>
      <c r="AD25" s="62"/>
      <c r="AE25" s="62"/>
      <c r="AF25" s="62"/>
      <c r="AG25" s="62"/>
      <c r="AH25" s="416"/>
      <c r="AI25" s="62"/>
      <c r="AJ25" s="62"/>
      <c r="AK25" s="62"/>
      <c r="AL25" s="282"/>
      <c r="AM25" s="298"/>
      <c r="AN25" s="172">
        <f t="shared" si="2"/>
        <v>20</v>
      </c>
      <c r="AO25" s="226">
        <f t="shared" si="3"/>
        <v>1</v>
      </c>
    </row>
    <row r="26" spans="1:70" ht="15" x14ac:dyDescent="0.25">
      <c r="A26" s="100">
        <v>7</v>
      </c>
      <c r="B26" s="19" t="s">
        <v>23</v>
      </c>
      <c r="C26" s="103" t="s">
        <v>67</v>
      </c>
      <c r="D26" s="60">
        <v>20</v>
      </c>
      <c r="E26" s="61"/>
      <c r="F26" s="62"/>
      <c r="G26" s="62"/>
      <c r="H26" s="62">
        <v>10</v>
      </c>
      <c r="I26" s="62"/>
      <c r="J26" s="62">
        <v>10</v>
      </c>
      <c r="K26" s="62"/>
      <c r="L26" s="62"/>
      <c r="M26" s="62"/>
      <c r="N26" s="62"/>
      <c r="O26" s="62"/>
      <c r="P26" s="62"/>
      <c r="Q26" s="62"/>
      <c r="R26" s="62">
        <f t="shared" si="0"/>
        <v>40</v>
      </c>
      <c r="S26" s="62">
        <f t="shared" si="1"/>
        <v>40</v>
      </c>
      <c r="T26" s="282" t="s">
        <v>32</v>
      </c>
      <c r="U26" s="289">
        <v>2</v>
      </c>
      <c r="V26" s="61"/>
      <c r="W26" s="62"/>
      <c r="X26" s="62"/>
      <c r="Y26" s="62"/>
      <c r="Z26" s="61"/>
      <c r="AA26" s="61"/>
      <c r="AB26" s="61"/>
      <c r="AC26" s="61"/>
      <c r="AD26" s="62"/>
      <c r="AE26" s="62"/>
      <c r="AF26" s="62"/>
      <c r="AG26" s="62"/>
      <c r="AH26" s="416"/>
      <c r="AI26" s="62"/>
      <c r="AJ26" s="62"/>
      <c r="AK26" s="62"/>
      <c r="AL26" s="282"/>
      <c r="AM26" s="298"/>
      <c r="AN26" s="172">
        <f t="shared" si="2"/>
        <v>40</v>
      </c>
      <c r="AO26" s="226">
        <f t="shared" si="3"/>
        <v>2</v>
      </c>
    </row>
    <row r="27" spans="1:70" ht="15" x14ac:dyDescent="0.25">
      <c r="A27" s="99">
        <v>8</v>
      </c>
      <c r="B27" s="19" t="s">
        <v>23</v>
      </c>
      <c r="C27" s="103" t="s">
        <v>68</v>
      </c>
      <c r="D27" s="60">
        <v>30</v>
      </c>
      <c r="E27" s="61"/>
      <c r="F27" s="62"/>
      <c r="G27" s="62"/>
      <c r="H27" s="62">
        <v>10</v>
      </c>
      <c r="I27" s="62"/>
      <c r="J27" s="62">
        <v>35</v>
      </c>
      <c r="K27" s="62"/>
      <c r="L27" s="62"/>
      <c r="M27" s="62"/>
      <c r="N27" s="62"/>
      <c r="O27" s="62"/>
      <c r="P27" s="62"/>
      <c r="Q27" s="62"/>
      <c r="R27" s="62">
        <f t="shared" si="0"/>
        <v>75</v>
      </c>
      <c r="S27" s="62">
        <f t="shared" si="1"/>
        <v>75</v>
      </c>
      <c r="T27" s="282" t="s">
        <v>85</v>
      </c>
      <c r="U27" s="289">
        <v>3.5</v>
      </c>
      <c r="V27" s="61"/>
      <c r="W27" s="62"/>
      <c r="X27" s="62"/>
      <c r="Y27" s="62"/>
      <c r="Z27" s="61"/>
      <c r="AA27" s="61"/>
      <c r="AB27" s="61"/>
      <c r="AC27" s="61"/>
      <c r="AD27" s="62"/>
      <c r="AE27" s="62"/>
      <c r="AF27" s="62"/>
      <c r="AG27" s="62"/>
      <c r="AH27" s="416"/>
      <c r="AI27" s="62"/>
      <c r="AJ27" s="62"/>
      <c r="AK27" s="62"/>
      <c r="AL27" s="282"/>
      <c r="AM27" s="298"/>
      <c r="AN27" s="172">
        <f t="shared" si="2"/>
        <v>75</v>
      </c>
      <c r="AO27" s="226">
        <f t="shared" si="3"/>
        <v>3.5</v>
      </c>
    </row>
    <row r="28" spans="1:70" s="179" customFormat="1" ht="28.5" x14ac:dyDescent="0.25">
      <c r="A28" s="100">
        <v>9</v>
      </c>
      <c r="B28" s="129" t="s">
        <v>23</v>
      </c>
      <c r="C28" s="188" t="s">
        <v>97</v>
      </c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314"/>
      <c r="U28" s="325"/>
      <c r="V28" s="114">
        <v>20</v>
      </c>
      <c r="W28" s="115"/>
      <c r="X28" s="115"/>
      <c r="Y28" s="115"/>
      <c r="Z28" s="114"/>
      <c r="AA28" s="114"/>
      <c r="AB28" s="114">
        <v>25</v>
      </c>
      <c r="AC28" s="114"/>
      <c r="AD28" s="115"/>
      <c r="AE28" s="115"/>
      <c r="AF28" s="115"/>
      <c r="AG28" s="115"/>
      <c r="AH28" s="417"/>
      <c r="AI28" s="115"/>
      <c r="AJ28" s="115">
        <v>45</v>
      </c>
      <c r="AK28" s="115">
        <v>45</v>
      </c>
      <c r="AL28" s="314" t="s">
        <v>32</v>
      </c>
      <c r="AM28" s="336">
        <v>2</v>
      </c>
      <c r="AN28" s="172">
        <f t="shared" si="2"/>
        <v>45</v>
      </c>
      <c r="AO28" s="345">
        <f t="shared" si="3"/>
        <v>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</row>
    <row r="29" spans="1:70" ht="15" x14ac:dyDescent="0.25">
      <c r="A29" s="99">
        <v>10</v>
      </c>
      <c r="B29" s="19" t="s">
        <v>23</v>
      </c>
      <c r="C29" s="103" t="s">
        <v>69</v>
      </c>
      <c r="D29" s="60">
        <v>10</v>
      </c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>
        <f t="shared" si="0"/>
        <v>10</v>
      </c>
      <c r="S29" s="62">
        <f t="shared" si="1"/>
        <v>10</v>
      </c>
      <c r="T29" s="282" t="s">
        <v>32</v>
      </c>
      <c r="U29" s="289">
        <v>0.5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416"/>
      <c r="AI29" s="62"/>
      <c r="AJ29" s="62"/>
      <c r="AK29" s="62"/>
      <c r="AL29" s="282"/>
      <c r="AM29" s="298"/>
      <c r="AN29" s="172">
        <f t="shared" si="2"/>
        <v>10</v>
      </c>
      <c r="AO29" s="226">
        <f t="shared" si="3"/>
        <v>0.5</v>
      </c>
    </row>
    <row r="30" spans="1:70" ht="15" x14ac:dyDescent="0.25">
      <c r="A30" s="100">
        <v>11</v>
      </c>
      <c r="B30" s="19" t="s">
        <v>23</v>
      </c>
      <c r="C30" s="103" t="s">
        <v>70</v>
      </c>
      <c r="D30" s="60">
        <v>8</v>
      </c>
      <c r="E30" s="61"/>
      <c r="F30" s="62"/>
      <c r="G30" s="62"/>
      <c r="H30" s="62"/>
      <c r="I30" s="62"/>
      <c r="J30" s="62">
        <v>5</v>
      </c>
      <c r="K30" s="62"/>
      <c r="L30" s="62"/>
      <c r="M30" s="62"/>
      <c r="N30" s="62"/>
      <c r="O30" s="62"/>
      <c r="P30" s="62"/>
      <c r="Q30" s="62"/>
      <c r="R30" s="62">
        <f t="shared" si="0"/>
        <v>13</v>
      </c>
      <c r="S30" s="62">
        <f t="shared" si="1"/>
        <v>13</v>
      </c>
      <c r="T30" s="282" t="s">
        <v>32</v>
      </c>
      <c r="U30" s="289">
        <v>0.5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416"/>
      <c r="AI30" s="62"/>
      <c r="AJ30" s="62"/>
      <c r="AK30" s="62"/>
      <c r="AL30" s="282"/>
      <c r="AM30" s="298"/>
      <c r="AN30" s="172">
        <f t="shared" si="2"/>
        <v>13</v>
      </c>
      <c r="AO30" s="226">
        <f t="shared" si="3"/>
        <v>0.5</v>
      </c>
    </row>
    <row r="31" spans="1:70" s="180" customFormat="1" ht="15" x14ac:dyDescent="0.25">
      <c r="A31" s="99">
        <v>12</v>
      </c>
      <c r="B31" s="19" t="s">
        <v>23</v>
      </c>
      <c r="C31" s="103" t="s">
        <v>71</v>
      </c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8</v>
      </c>
      <c r="W31" s="62"/>
      <c r="X31" s="62"/>
      <c r="Y31" s="62"/>
      <c r="Z31" s="61"/>
      <c r="AA31" s="61"/>
      <c r="AB31" s="61">
        <v>5</v>
      </c>
      <c r="AC31" s="61"/>
      <c r="AD31" s="62"/>
      <c r="AE31" s="62"/>
      <c r="AF31" s="62"/>
      <c r="AG31" s="62"/>
      <c r="AH31" s="416"/>
      <c r="AI31" s="62"/>
      <c r="AJ31" s="62">
        <f>SUM(V31:AH31)</f>
        <v>13</v>
      </c>
      <c r="AK31" s="62">
        <f>SUM(V31:AI31)</f>
        <v>13</v>
      </c>
      <c r="AL31" s="282" t="s">
        <v>32</v>
      </c>
      <c r="AM31" s="298">
        <v>0.5</v>
      </c>
      <c r="AN31" s="172">
        <f t="shared" si="2"/>
        <v>13</v>
      </c>
      <c r="AO31" s="226">
        <f t="shared" si="3"/>
        <v>0.5</v>
      </c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</row>
    <row r="32" spans="1:70" ht="15" x14ac:dyDescent="0.25">
      <c r="A32" s="100">
        <v>13</v>
      </c>
      <c r="B32" s="19" t="s">
        <v>23</v>
      </c>
      <c r="C32" s="103" t="s">
        <v>72</v>
      </c>
      <c r="D32" s="60">
        <v>8</v>
      </c>
      <c r="E32" s="61"/>
      <c r="F32" s="62"/>
      <c r="G32" s="62"/>
      <c r="H32" s="62"/>
      <c r="I32" s="62"/>
      <c r="J32" s="62">
        <v>5</v>
      </c>
      <c r="K32" s="62"/>
      <c r="L32" s="62"/>
      <c r="M32" s="62"/>
      <c r="N32" s="62"/>
      <c r="O32" s="62"/>
      <c r="P32" s="62"/>
      <c r="Q32" s="62"/>
      <c r="R32" s="62">
        <f>SUM(D32:P32)</f>
        <v>13</v>
      </c>
      <c r="S32" s="62">
        <f t="shared" si="1"/>
        <v>13</v>
      </c>
      <c r="T32" s="282" t="s">
        <v>32</v>
      </c>
      <c r="U32" s="289">
        <v>0.5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416"/>
      <c r="AI32" s="62"/>
      <c r="AJ32" s="62"/>
      <c r="AK32" s="62"/>
      <c r="AL32" s="282"/>
      <c r="AM32" s="298"/>
      <c r="AN32" s="172">
        <f t="shared" si="2"/>
        <v>13</v>
      </c>
      <c r="AO32" s="226">
        <f t="shared" si="3"/>
        <v>0.5</v>
      </c>
    </row>
    <row r="33" spans="1:70" ht="30" thickBot="1" x14ac:dyDescent="0.3">
      <c r="A33" s="99">
        <v>14</v>
      </c>
      <c r="B33" s="19" t="s">
        <v>23</v>
      </c>
      <c r="C33" s="104" t="s">
        <v>123</v>
      </c>
      <c r="D33" s="71">
        <v>5</v>
      </c>
      <c r="E33" s="72"/>
      <c r="F33" s="73">
        <v>5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2">
        <f t="shared" ref="R33" si="4">SUM(D33:P33)</f>
        <v>10</v>
      </c>
      <c r="S33" s="62">
        <f t="shared" si="1"/>
        <v>10</v>
      </c>
      <c r="T33" s="280" t="s">
        <v>32</v>
      </c>
      <c r="U33" s="326">
        <v>0.5</v>
      </c>
      <c r="V33" s="72"/>
      <c r="W33" s="73"/>
      <c r="X33" s="73"/>
      <c r="Y33" s="73"/>
      <c r="Z33" s="72"/>
      <c r="AA33" s="72"/>
      <c r="AB33" s="72"/>
      <c r="AC33" s="72"/>
      <c r="AD33" s="73"/>
      <c r="AE33" s="73"/>
      <c r="AF33" s="73"/>
      <c r="AG33" s="73"/>
      <c r="AH33" s="418"/>
      <c r="AI33" s="73"/>
      <c r="AJ33" s="73"/>
      <c r="AK33" s="73"/>
      <c r="AL33" s="280"/>
      <c r="AM33" s="337"/>
      <c r="AN33" s="172">
        <f t="shared" si="2"/>
        <v>10</v>
      </c>
      <c r="AO33" s="226">
        <f t="shared" si="3"/>
        <v>0.5</v>
      </c>
    </row>
    <row r="34" spans="1:70" ht="24" customHeight="1" thickBot="1" x14ac:dyDescent="0.25">
      <c r="A34" s="441" t="s">
        <v>96</v>
      </c>
      <c r="B34" s="442"/>
      <c r="C34" s="443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493"/>
      <c r="V34" s="485"/>
      <c r="W34" s="485"/>
      <c r="X34" s="485"/>
      <c r="Y34" s="485"/>
      <c r="Z34" s="485"/>
      <c r="AA34" s="485"/>
      <c r="AB34" s="485"/>
      <c r="AC34" s="485"/>
      <c r="AD34" s="485"/>
      <c r="AE34" s="485"/>
      <c r="AF34" s="485"/>
      <c r="AG34" s="485"/>
      <c r="AH34" s="485"/>
      <c r="AI34" s="485"/>
      <c r="AJ34" s="485"/>
      <c r="AK34" s="485"/>
      <c r="AL34" s="485"/>
      <c r="AM34" s="493"/>
      <c r="AN34" s="493"/>
      <c r="AO34" s="494"/>
    </row>
    <row r="35" spans="1:70" s="180" customFormat="1" ht="29.25" thickTop="1" x14ac:dyDescent="0.2">
      <c r="A35" s="135">
        <v>15</v>
      </c>
      <c r="B35" s="130" t="s">
        <v>44</v>
      </c>
      <c r="C35" s="132" t="s">
        <v>122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316"/>
      <c r="U35" s="328"/>
      <c r="V35" s="120">
        <v>5</v>
      </c>
      <c r="W35" s="121"/>
      <c r="X35" s="121"/>
      <c r="Y35" s="121"/>
      <c r="Z35" s="120">
        <v>35</v>
      </c>
      <c r="AA35" s="120"/>
      <c r="AB35" s="120"/>
      <c r="AC35" s="120"/>
      <c r="AD35" s="121"/>
      <c r="AE35" s="121"/>
      <c r="AF35" s="121"/>
      <c r="AG35" s="121"/>
      <c r="AH35" s="419"/>
      <c r="AI35" s="121"/>
      <c r="AJ35" s="121">
        <f>SUM(V35:AH35)</f>
        <v>40</v>
      </c>
      <c r="AK35" s="121">
        <f>SUM(V35:AI35)</f>
        <v>40</v>
      </c>
      <c r="AL35" s="316" t="s">
        <v>32</v>
      </c>
      <c r="AM35" s="339">
        <v>2</v>
      </c>
      <c r="AN35" s="347">
        <f t="shared" ref="AN35:AN37" si="5">S35+AK35</f>
        <v>40</v>
      </c>
      <c r="AO35" s="348">
        <f t="shared" si="3"/>
        <v>2</v>
      </c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</row>
    <row r="36" spans="1:70" ht="28.5" x14ac:dyDescent="0.2">
      <c r="A36" s="105">
        <v>16</v>
      </c>
      <c r="B36" s="131" t="s">
        <v>44</v>
      </c>
      <c r="C36" s="133" t="s">
        <v>120</v>
      </c>
      <c r="D36" s="113">
        <v>5</v>
      </c>
      <c r="E36" s="114"/>
      <c r="F36" s="115"/>
      <c r="G36" s="115"/>
      <c r="H36" s="115">
        <v>35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>
        <f t="shared" si="0"/>
        <v>40</v>
      </c>
      <c r="S36" s="115">
        <f t="shared" si="1"/>
        <v>40</v>
      </c>
      <c r="T36" s="314" t="s">
        <v>32</v>
      </c>
      <c r="U36" s="325">
        <v>2</v>
      </c>
      <c r="V36" s="114">
        <v>5</v>
      </c>
      <c r="W36" s="115"/>
      <c r="X36" s="115"/>
      <c r="Y36" s="115"/>
      <c r="Z36" s="114">
        <v>35</v>
      </c>
      <c r="AA36" s="114"/>
      <c r="AB36" s="114"/>
      <c r="AC36" s="114"/>
      <c r="AD36" s="115"/>
      <c r="AE36" s="115"/>
      <c r="AF36" s="115"/>
      <c r="AG36" s="115"/>
      <c r="AH36" s="417"/>
      <c r="AI36" s="115"/>
      <c r="AJ36" s="115">
        <f>SUM(V36:AH36)</f>
        <v>40</v>
      </c>
      <c r="AK36" s="115">
        <f>SUM(V36:AI36)</f>
        <v>40</v>
      </c>
      <c r="AL36" s="314" t="s">
        <v>32</v>
      </c>
      <c r="AM36" s="336">
        <v>2</v>
      </c>
      <c r="AN36" s="349">
        <f t="shared" si="5"/>
        <v>80</v>
      </c>
      <c r="AO36" s="345">
        <f t="shared" si="3"/>
        <v>4</v>
      </c>
    </row>
    <row r="37" spans="1:70" s="180" customFormat="1" ht="29.25" thickBot="1" x14ac:dyDescent="0.25">
      <c r="A37" s="135">
        <v>17</v>
      </c>
      <c r="B37" s="35" t="s">
        <v>44</v>
      </c>
      <c r="C37" s="134" t="s">
        <v>121</v>
      </c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315"/>
      <c r="U37" s="327"/>
      <c r="V37" s="117">
        <v>5</v>
      </c>
      <c r="W37" s="118"/>
      <c r="X37" s="118"/>
      <c r="Y37" s="118"/>
      <c r="Z37" s="117">
        <v>15</v>
      </c>
      <c r="AA37" s="117"/>
      <c r="AB37" s="117"/>
      <c r="AC37" s="117"/>
      <c r="AD37" s="118"/>
      <c r="AE37" s="118"/>
      <c r="AF37" s="118"/>
      <c r="AG37" s="118"/>
      <c r="AH37" s="420"/>
      <c r="AI37" s="118"/>
      <c r="AJ37" s="118">
        <f>SUM(V37:AH37)</f>
        <v>20</v>
      </c>
      <c r="AK37" s="118">
        <f>SUM(V37:AI37)</f>
        <v>20</v>
      </c>
      <c r="AL37" s="315" t="s">
        <v>32</v>
      </c>
      <c r="AM37" s="338">
        <v>1</v>
      </c>
      <c r="AN37" s="350">
        <f t="shared" si="5"/>
        <v>20</v>
      </c>
      <c r="AO37" s="346">
        <f t="shared" si="3"/>
        <v>1</v>
      </c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</row>
    <row r="38" spans="1:70" ht="24" customHeight="1" thickBot="1" x14ac:dyDescent="0.25">
      <c r="A38" s="479" t="s">
        <v>84</v>
      </c>
      <c r="B38" s="480"/>
      <c r="C38" s="481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6"/>
      <c r="R38" s="486"/>
      <c r="S38" s="486"/>
      <c r="T38" s="486"/>
      <c r="U38" s="493"/>
      <c r="V38" s="485"/>
      <c r="W38" s="485"/>
      <c r="X38" s="485"/>
      <c r="Y38" s="485"/>
      <c r="Z38" s="485"/>
      <c r="AA38" s="485"/>
      <c r="AB38" s="485"/>
      <c r="AC38" s="485"/>
      <c r="AD38" s="485"/>
      <c r="AE38" s="485"/>
      <c r="AF38" s="485"/>
      <c r="AG38" s="485"/>
      <c r="AH38" s="485"/>
      <c r="AI38" s="486"/>
      <c r="AJ38" s="486"/>
      <c r="AK38" s="486"/>
      <c r="AL38" s="486"/>
      <c r="AM38" s="493"/>
      <c r="AN38" s="493"/>
      <c r="AO38" s="494"/>
    </row>
    <row r="39" spans="1:70" ht="29.25" thickTop="1" x14ac:dyDescent="0.25">
      <c r="A39" s="309">
        <v>18</v>
      </c>
      <c r="B39" s="310" t="s">
        <v>23</v>
      </c>
      <c r="C39" s="311" t="s">
        <v>129</v>
      </c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>
        <v>30</v>
      </c>
      <c r="Q39" s="194"/>
      <c r="R39" s="194"/>
      <c r="S39" s="194">
        <f>SUM(D39:Q39)</f>
        <v>30</v>
      </c>
      <c r="T39" s="317" t="s">
        <v>32</v>
      </c>
      <c r="U39" s="329">
        <v>1</v>
      </c>
      <c r="V39" s="321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421"/>
      <c r="AI39" s="191"/>
      <c r="AJ39" s="191"/>
      <c r="AK39" s="186"/>
      <c r="AL39" s="351"/>
      <c r="AM39" s="340"/>
      <c r="AN39" s="155">
        <f t="shared" ref="AN39:AN43" si="6">S39+AK39</f>
        <v>30</v>
      </c>
      <c r="AO39" s="154">
        <f t="shared" ref="AO39:AO43" si="7">U39+AM39</f>
        <v>1</v>
      </c>
    </row>
    <row r="40" spans="1:70" ht="28.5" x14ac:dyDescent="0.25">
      <c r="A40" s="192">
        <v>19</v>
      </c>
      <c r="B40" s="182" t="s">
        <v>23</v>
      </c>
      <c r="C40" s="193" t="s">
        <v>130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317"/>
      <c r="U40" s="330"/>
      <c r="V40" s="322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422">
        <v>30</v>
      </c>
      <c r="AI40" s="194"/>
      <c r="AJ40" s="194"/>
      <c r="AK40" s="144">
        <f t="shared" ref="AK40:AK45" si="8">SUM(V40:AI40)</f>
        <v>30</v>
      </c>
      <c r="AL40" s="352" t="s">
        <v>32</v>
      </c>
      <c r="AM40" s="341">
        <v>1</v>
      </c>
      <c r="AN40" s="172">
        <f t="shared" si="6"/>
        <v>30</v>
      </c>
      <c r="AO40" s="226">
        <f t="shared" si="7"/>
        <v>1</v>
      </c>
    </row>
    <row r="41" spans="1:70" ht="29.25" x14ac:dyDescent="0.25">
      <c r="A41" s="309">
        <v>20</v>
      </c>
      <c r="B41" s="182" t="s">
        <v>23</v>
      </c>
      <c r="C41" s="195" t="s">
        <v>124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94"/>
      <c r="S41" s="144"/>
      <c r="T41" s="178"/>
      <c r="U41" s="291"/>
      <c r="V41" s="157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422">
        <v>30</v>
      </c>
      <c r="AI41" s="144"/>
      <c r="AJ41" s="194"/>
      <c r="AK41" s="144">
        <f>SUM(V41:AI41)</f>
        <v>30</v>
      </c>
      <c r="AL41" s="353" t="s">
        <v>32</v>
      </c>
      <c r="AM41" s="301">
        <v>1</v>
      </c>
      <c r="AN41" s="172">
        <f t="shared" si="6"/>
        <v>30</v>
      </c>
      <c r="AO41" s="226">
        <f t="shared" si="7"/>
        <v>1</v>
      </c>
    </row>
    <row r="42" spans="1:70" ht="42.75" x14ac:dyDescent="0.25">
      <c r="A42" s="192">
        <v>21</v>
      </c>
      <c r="B42" s="182" t="s">
        <v>23</v>
      </c>
      <c r="C42" s="183" t="s">
        <v>125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>
        <v>30</v>
      </c>
      <c r="Q42" s="144"/>
      <c r="R42" s="194"/>
      <c r="S42" s="144">
        <f t="shared" ref="S42" si="9">SUM(D42:Q42)</f>
        <v>30</v>
      </c>
      <c r="T42" s="178" t="s">
        <v>32</v>
      </c>
      <c r="U42" s="291">
        <v>1</v>
      </c>
      <c r="V42" s="157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422"/>
      <c r="AI42" s="144"/>
      <c r="AJ42" s="194"/>
      <c r="AK42" s="144"/>
      <c r="AL42" s="353"/>
      <c r="AM42" s="301"/>
      <c r="AN42" s="172">
        <f t="shared" si="6"/>
        <v>30</v>
      </c>
      <c r="AO42" s="226">
        <f t="shared" si="7"/>
        <v>1</v>
      </c>
    </row>
    <row r="43" spans="1:70" ht="28.5" x14ac:dyDescent="0.25">
      <c r="A43" s="309">
        <v>22</v>
      </c>
      <c r="B43" s="182" t="s">
        <v>23</v>
      </c>
      <c r="C43" s="183" t="s">
        <v>126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94"/>
      <c r="S43" s="144"/>
      <c r="T43" s="178"/>
      <c r="U43" s="291"/>
      <c r="V43" s="157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422">
        <v>30</v>
      </c>
      <c r="AI43" s="144"/>
      <c r="AJ43" s="194"/>
      <c r="AK43" s="144">
        <f t="shared" si="8"/>
        <v>30</v>
      </c>
      <c r="AL43" s="353" t="s">
        <v>32</v>
      </c>
      <c r="AM43" s="301">
        <v>1</v>
      </c>
      <c r="AN43" s="172">
        <f t="shared" si="6"/>
        <v>30</v>
      </c>
      <c r="AO43" s="226">
        <f t="shared" si="7"/>
        <v>1</v>
      </c>
    </row>
    <row r="44" spans="1:70" ht="28.5" x14ac:dyDescent="0.25">
      <c r="A44" s="192">
        <v>23</v>
      </c>
      <c r="B44" s="182" t="s">
        <v>23</v>
      </c>
      <c r="C44" s="184" t="s">
        <v>127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>
        <v>30</v>
      </c>
      <c r="Q44" s="144"/>
      <c r="R44" s="194"/>
      <c r="S44" s="144">
        <f>SUM(D44:Q44)</f>
        <v>30</v>
      </c>
      <c r="T44" s="178" t="s">
        <v>32</v>
      </c>
      <c r="U44" s="291">
        <v>1</v>
      </c>
      <c r="V44" s="157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422"/>
      <c r="AI44" s="144"/>
      <c r="AJ44" s="194"/>
      <c r="AK44" s="144"/>
      <c r="AL44" s="353"/>
      <c r="AM44" s="301"/>
      <c r="AN44" s="172">
        <f>S44+AK44</f>
        <v>30</v>
      </c>
      <c r="AO44" s="226">
        <f>U44+AM44</f>
        <v>1</v>
      </c>
    </row>
    <row r="45" spans="1:70" ht="26.25" thickBot="1" x14ac:dyDescent="0.3">
      <c r="A45" s="309">
        <v>24</v>
      </c>
      <c r="B45" s="306" t="s">
        <v>23</v>
      </c>
      <c r="C45" s="409" t="s">
        <v>131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332"/>
      <c r="S45" s="211"/>
      <c r="T45" s="258"/>
      <c r="U45" s="333"/>
      <c r="V45" s="210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423">
        <v>30</v>
      </c>
      <c r="AI45" s="149"/>
      <c r="AJ45" s="194"/>
      <c r="AK45" s="149">
        <f t="shared" si="8"/>
        <v>30</v>
      </c>
      <c r="AL45" s="355" t="s">
        <v>32</v>
      </c>
      <c r="AM45" s="302">
        <v>1</v>
      </c>
      <c r="AN45" s="156">
        <v>30</v>
      </c>
      <c r="AO45" s="234">
        <f t="shared" si="3"/>
        <v>1</v>
      </c>
    </row>
    <row r="46" spans="1:70" ht="24" customHeight="1" thickBot="1" x14ac:dyDescent="0.25">
      <c r="A46" s="479" t="s">
        <v>83</v>
      </c>
      <c r="B46" s="480"/>
      <c r="C46" s="481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  <c r="P46" s="485"/>
      <c r="Q46" s="485"/>
      <c r="R46" s="485"/>
      <c r="S46" s="485"/>
      <c r="T46" s="485"/>
      <c r="U46" s="485"/>
      <c r="V46" s="485"/>
      <c r="W46" s="485"/>
      <c r="X46" s="485"/>
      <c r="Y46" s="485"/>
      <c r="Z46" s="485"/>
      <c r="AA46" s="485"/>
      <c r="AB46" s="485"/>
      <c r="AC46" s="485"/>
      <c r="AD46" s="485"/>
      <c r="AE46" s="485"/>
      <c r="AF46" s="485"/>
      <c r="AG46" s="485"/>
      <c r="AH46" s="485"/>
      <c r="AI46" s="485"/>
      <c r="AJ46" s="485"/>
      <c r="AK46" s="485"/>
      <c r="AL46" s="485"/>
      <c r="AM46" s="485"/>
      <c r="AN46" s="493"/>
      <c r="AO46" s="494"/>
    </row>
    <row r="47" spans="1:70" s="24" customFormat="1" ht="56.25" customHeight="1" thickTop="1" thickBot="1" x14ac:dyDescent="0.3">
      <c r="A47" s="397">
        <v>25</v>
      </c>
      <c r="B47" s="396" t="s">
        <v>23</v>
      </c>
      <c r="C47" s="398" t="s">
        <v>128</v>
      </c>
      <c r="D47" s="85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3"/>
      <c r="S47" s="83"/>
      <c r="T47" s="366"/>
      <c r="U47" s="399"/>
      <c r="V47" s="86"/>
      <c r="W47" s="87"/>
      <c r="X47" s="87"/>
      <c r="Y47" s="87"/>
      <c r="Z47" s="86"/>
      <c r="AA47" s="86"/>
      <c r="AB47" s="86"/>
      <c r="AC47" s="86"/>
      <c r="AD47" s="87"/>
      <c r="AE47" s="87"/>
      <c r="AF47" s="87"/>
      <c r="AG47" s="87"/>
      <c r="AH47" s="424">
        <v>96</v>
      </c>
      <c r="AI47" s="87"/>
      <c r="AJ47" s="400"/>
      <c r="AK47" s="400">
        <f>SUM(V47:AI47)</f>
        <v>96</v>
      </c>
      <c r="AL47" s="401" t="s">
        <v>32</v>
      </c>
      <c r="AM47" s="402">
        <v>4</v>
      </c>
      <c r="AN47" s="403">
        <f>S47+AK47</f>
        <v>96</v>
      </c>
      <c r="AO47" s="404">
        <f>U47+AM47</f>
        <v>4</v>
      </c>
    </row>
    <row r="48" spans="1:70" s="24" customFormat="1" ht="16.5" customHeight="1" thickBot="1" x14ac:dyDescent="0.25">
      <c r="A48" s="506"/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7"/>
      <c r="T48" s="507"/>
      <c r="U48" s="507"/>
      <c r="V48" s="507"/>
      <c r="W48" s="507"/>
      <c r="X48" s="507"/>
      <c r="Y48" s="507"/>
      <c r="Z48" s="507"/>
      <c r="AA48" s="507"/>
      <c r="AB48" s="507"/>
      <c r="AC48" s="507"/>
      <c r="AD48" s="507"/>
      <c r="AE48" s="507"/>
      <c r="AF48" s="507"/>
      <c r="AG48" s="507"/>
      <c r="AH48" s="507"/>
      <c r="AI48" s="507"/>
      <c r="AJ48" s="507"/>
      <c r="AK48" s="507"/>
      <c r="AL48" s="507"/>
      <c r="AM48" s="507"/>
      <c r="AN48" s="507"/>
      <c r="AO48" s="508"/>
    </row>
    <row r="49" spans="1:41" s="24" customFormat="1" ht="56.25" customHeight="1" thickBot="1" x14ac:dyDescent="0.3">
      <c r="A49" s="100">
        <v>26</v>
      </c>
      <c r="B49" s="112" t="s">
        <v>23</v>
      </c>
      <c r="C49" s="408" t="s">
        <v>73</v>
      </c>
      <c r="D49" s="116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73"/>
      <c r="S49" s="73"/>
      <c r="T49" s="315" t="s">
        <v>32</v>
      </c>
      <c r="U49" s="327">
        <v>2.5</v>
      </c>
      <c r="V49" s="117"/>
      <c r="W49" s="118"/>
      <c r="X49" s="118"/>
      <c r="Y49" s="118"/>
      <c r="Z49" s="117"/>
      <c r="AA49" s="117"/>
      <c r="AB49" s="117"/>
      <c r="AC49" s="117"/>
      <c r="AD49" s="118"/>
      <c r="AE49" s="118"/>
      <c r="AF49" s="118"/>
      <c r="AG49" s="118"/>
      <c r="AH49" s="420"/>
      <c r="AI49" s="118"/>
      <c r="AJ49" s="118"/>
      <c r="AK49" s="118"/>
      <c r="AL49" s="315" t="s">
        <v>32</v>
      </c>
      <c r="AM49" s="338">
        <v>2.5</v>
      </c>
      <c r="AN49" s="156">
        <f t="shared" ref="AN49" si="10">S49+AK49</f>
        <v>0</v>
      </c>
      <c r="AO49" s="346">
        <f t="shared" ref="AO49" si="11">U49+AM49</f>
        <v>5</v>
      </c>
    </row>
    <row r="50" spans="1:41" ht="15.75" thickBot="1" x14ac:dyDescent="0.3">
      <c r="A50" s="440" t="s">
        <v>46</v>
      </c>
      <c r="B50" s="440"/>
      <c r="C50" s="440"/>
      <c r="D50" s="138">
        <f>SUM(D19:D47)</f>
        <v>208</v>
      </c>
      <c r="E50" s="138"/>
      <c r="F50" s="138">
        <f>SUM(F19:F47)</f>
        <v>45</v>
      </c>
      <c r="G50" s="138"/>
      <c r="H50" s="138">
        <f>SUM(H20:H47)</f>
        <v>125</v>
      </c>
      <c r="I50" s="138"/>
      <c r="J50" s="138">
        <f>SUM(J20:J47)</f>
        <v>155</v>
      </c>
      <c r="K50" s="138"/>
      <c r="L50" s="138"/>
      <c r="M50" s="138"/>
      <c r="N50" s="138"/>
      <c r="O50" s="138"/>
      <c r="P50" s="138">
        <f>SUM(P20:P47)</f>
        <v>90</v>
      </c>
      <c r="Q50" s="138"/>
      <c r="R50" s="138">
        <f>SUM(R19:R47)</f>
        <v>533</v>
      </c>
      <c r="S50" s="138">
        <f>SUM(S19:S47)</f>
        <v>623</v>
      </c>
      <c r="T50" s="319"/>
      <c r="U50" s="295">
        <f>SUM(U19:U49)</f>
        <v>30</v>
      </c>
      <c r="V50" s="323">
        <f>SUM(V20:V47)</f>
        <v>125</v>
      </c>
      <c r="W50" s="138"/>
      <c r="X50" s="138">
        <f>SUM(X20:X47)</f>
        <v>20</v>
      </c>
      <c r="Y50" s="138"/>
      <c r="Z50" s="138">
        <f>SUM(Z20:Z47)</f>
        <v>170</v>
      </c>
      <c r="AA50" s="138"/>
      <c r="AB50" s="138">
        <f>SUM(AB20:AB47)</f>
        <v>105</v>
      </c>
      <c r="AC50" s="138"/>
      <c r="AD50" s="138"/>
      <c r="AE50" s="138"/>
      <c r="AF50" s="138"/>
      <c r="AG50" s="138"/>
      <c r="AH50" s="425">
        <f>SUM(AH20:AH47)</f>
        <v>216</v>
      </c>
      <c r="AI50" s="138"/>
      <c r="AJ50" s="138">
        <f>SUM(A20:AJ47)</f>
        <v>3048.5</v>
      </c>
      <c r="AK50" s="138">
        <f>SUM(AK20:AK47)</f>
        <v>636</v>
      </c>
      <c r="AL50" s="319"/>
      <c r="AM50" s="342">
        <f>SUM(AM19:AM49)</f>
        <v>30</v>
      </c>
      <c r="AN50" s="156">
        <f>SUM(AN21:AN33)+SUM(AN35:AN37)+SUM(AN39:AN45)+AN47+AN19</f>
        <v>1259</v>
      </c>
      <c r="AO50" s="234">
        <f>SUM(AO19:AO49)</f>
        <v>60</v>
      </c>
    </row>
    <row r="51" spans="1:41" x14ac:dyDescent="0.2">
      <c r="C51" s="12" t="s">
        <v>113</v>
      </c>
    </row>
    <row r="52" spans="1:41" x14ac:dyDescent="0.2">
      <c r="C52" s="12" t="s">
        <v>47</v>
      </c>
    </row>
    <row r="55" spans="1:41" x14ac:dyDescent="0.2">
      <c r="P55" s="11" t="s">
        <v>87</v>
      </c>
    </row>
    <row r="56" spans="1:41" x14ac:dyDescent="0.2">
      <c r="C56" s="42"/>
      <c r="AF56" s="502" t="s">
        <v>114</v>
      </c>
      <c r="AG56" s="502"/>
      <c r="AH56" s="502"/>
      <c r="AI56" s="502"/>
      <c r="AJ56" s="502"/>
      <c r="AK56" s="502"/>
      <c r="AL56" s="502"/>
    </row>
    <row r="57" spans="1:41" x14ac:dyDescent="0.2">
      <c r="C57" s="20" t="s">
        <v>48</v>
      </c>
      <c r="M57" s="21"/>
      <c r="O57" s="444" t="s">
        <v>49</v>
      </c>
      <c r="P57" s="444"/>
      <c r="Q57" s="444"/>
      <c r="R57" s="444"/>
      <c r="S57" s="444"/>
      <c r="T57" s="444"/>
      <c r="U57" s="444"/>
      <c r="AF57" s="444" t="s">
        <v>50</v>
      </c>
      <c r="AG57" s="444"/>
      <c r="AH57" s="444"/>
      <c r="AI57" s="444"/>
      <c r="AJ57" s="444"/>
      <c r="AK57" s="444"/>
      <c r="AL57" s="444"/>
    </row>
  </sheetData>
  <mergeCells count="25">
    <mergeCell ref="A50:C50"/>
    <mergeCell ref="A34:C34"/>
    <mergeCell ref="A46:C46"/>
    <mergeCell ref="D46:AO46"/>
    <mergeCell ref="A38:C38"/>
    <mergeCell ref="A48:AO48"/>
    <mergeCell ref="AF56:AL56"/>
    <mergeCell ref="O57:U57"/>
    <mergeCell ref="AF57:AL57"/>
    <mergeCell ref="D20:AO20"/>
    <mergeCell ref="O8:U8"/>
    <mergeCell ref="D18:AO18"/>
    <mergeCell ref="D38:AO38"/>
    <mergeCell ref="D34:AO34"/>
    <mergeCell ref="V16:AM16"/>
    <mergeCell ref="AJ2:AN2"/>
    <mergeCell ref="AJ4:AN4"/>
    <mergeCell ref="A6:AO6"/>
    <mergeCell ref="A16:A17"/>
    <mergeCell ref="C16:C17"/>
    <mergeCell ref="A20:C20"/>
    <mergeCell ref="AN16:AN17"/>
    <mergeCell ref="D16:U16"/>
    <mergeCell ref="AO16:AO17"/>
    <mergeCell ref="A18:C18"/>
  </mergeCells>
  <dataValidations count="1">
    <dataValidation type="list" allowBlank="1" showErrorMessage="1" sqref="B19 B35:B37 B39:B45 B21:B33 B47 B49" xr:uid="{00000000-0002-0000-0300-000000000000}">
      <formula1>RodzajeZajec</formula1>
      <formula2>0</formula2>
    </dataValidation>
  </dataValidations>
  <pageMargins left="0.7" right="0.7" top="0.75" bottom="0.75" header="0.3" footer="0.3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EB01-5886-45BB-B694-4E26008556F8}">
  <sheetPr>
    <pageSetUpPr fitToPage="1"/>
  </sheetPr>
  <dimension ref="A1:AO59"/>
  <sheetViews>
    <sheetView zoomScale="80" zoomScaleNormal="80" workbookViewId="0">
      <selection activeCell="J27" sqref="J27"/>
    </sheetView>
  </sheetViews>
  <sheetFormatPr defaultRowHeight="12.75" x14ac:dyDescent="0.2"/>
  <cols>
    <col min="1" max="1" width="4.28515625" customWidth="1"/>
    <col min="2" max="2" width="13.28515625" customWidth="1"/>
    <col min="3" max="3" width="36.42578125" customWidth="1"/>
    <col min="4" max="15" width="6.7109375" customWidth="1"/>
    <col min="16" max="16" width="6.7109375" style="427" customWidth="1"/>
    <col min="17" max="20" width="6.7109375" customWidth="1"/>
    <col min="21" max="21" width="7.42578125" customWidth="1"/>
    <col min="22" max="38" width="6.7109375" customWidth="1"/>
    <col min="39" max="39" width="7.5703125" customWidth="1"/>
    <col min="40" max="40" width="8.28515625" bestFit="1" customWidth="1"/>
    <col min="41" max="41" width="7.42578125" customWidth="1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410"/>
      <c r="Q1" s="11"/>
      <c r="R1" s="11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3"/>
      <c r="AN1" s="146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410"/>
      <c r="Q2" s="11"/>
      <c r="R2" s="11"/>
      <c r="S2" s="11"/>
      <c r="T2" s="11"/>
      <c r="U2" s="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465"/>
      <c r="AK2" s="465"/>
      <c r="AL2" s="465"/>
      <c r="AM2" s="465"/>
      <c r="AN2" s="465"/>
      <c r="AO2" s="11"/>
    </row>
    <row r="3" spans="1:4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10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3"/>
      <c r="AN3" s="146"/>
      <c r="AO3" s="11"/>
    </row>
    <row r="4" spans="1:4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410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465"/>
      <c r="AK4" s="465"/>
      <c r="AL4" s="465"/>
      <c r="AM4" s="465"/>
      <c r="AN4" s="465"/>
      <c r="AO4" s="11"/>
    </row>
    <row r="5" spans="1:4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410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46"/>
      <c r="AO5" s="11"/>
    </row>
    <row r="6" spans="1:41" ht="15.75" x14ac:dyDescent="0.2">
      <c r="A6" s="466" t="s">
        <v>102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7"/>
      <c r="AG6" s="467"/>
      <c r="AH6" s="467"/>
      <c r="AI6" s="467"/>
      <c r="AJ6" s="467"/>
      <c r="AK6" s="467"/>
      <c r="AL6" s="467"/>
      <c r="AM6" s="467"/>
      <c r="AN6" s="467"/>
      <c r="AO6" s="467"/>
    </row>
    <row r="7" spans="1:41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41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72" t="s">
        <v>138</v>
      </c>
      <c r="P8" s="472"/>
      <c r="Q8" s="472"/>
      <c r="R8" s="472"/>
      <c r="S8" s="472"/>
      <c r="T8" s="472"/>
      <c r="U8" s="472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  <c r="AN8" s="146"/>
      <c r="AO8" s="11"/>
    </row>
    <row r="9" spans="1:41" ht="15" x14ac:dyDescent="0.25">
      <c r="A9" s="16" t="s">
        <v>100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41" t="s">
        <v>140</v>
      </c>
      <c r="P9" s="412"/>
      <c r="Q9" s="16"/>
      <c r="R9" s="16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22"/>
      <c r="AO9" s="16"/>
    </row>
    <row r="10" spans="1:41" ht="15" x14ac:dyDescent="0.25">
      <c r="A10" s="16" t="s">
        <v>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 t="s">
        <v>141</v>
      </c>
      <c r="P10" s="412"/>
      <c r="Q10" s="16"/>
      <c r="R10" s="16"/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22"/>
      <c r="AO10" s="16"/>
    </row>
    <row r="11" spans="1:41" ht="15" x14ac:dyDescent="0.25">
      <c r="A11" s="16" t="s">
        <v>132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439" t="s">
        <v>142</v>
      </c>
      <c r="P11" s="438"/>
      <c r="Q11" s="438"/>
      <c r="R11" s="438"/>
      <c r="S11" s="438"/>
      <c r="T11" s="438"/>
      <c r="U11" s="438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22"/>
      <c r="AO11" s="16"/>
    </row>
    <row r="12" spans="1:41" ht="15" x14ac:dyDescent="0.25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412"/>
      <c r="Q12" s="16"/>
      <c r="R12" s="16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22"/>
      <c r="AO12" s="16"/>
    </row>
    <row r="13" spans="1:41" ht="15" x14ac:dyDescent="0.25">
      <c r="A13" s="18" t="s">
        <v>115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10"/>
      <c r="Q13" s="11"/>
      <c r="R13" s="11"/>
      <c r="S13" s="11"/>
      <c r="T13" s="11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3"/>
      <c r="AN13" s="146"/>
      <c r="AO13" s="11"/>
    </row>
    <row r="14" spans="1:4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10"/>
      <c r="Q14" s="11"/>
      <c r="R14" s="11"/>
      <c r="S14" s="11"/>
      <c r="T14" s="11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3"/>
      <c r="AN14" s="146"/>
      <c r="AO14" s="11"/>
    </row>
    <row r="15" spans="1:41" ht="13.5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10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46"/>
      <c r="AO15" s="11"/>
    </row>
    <row r="16" spans="1:41" ht="15" thickBot="1" x14ac:dyDescent="0.25">
      <c r="A16" s="468" t="s">
        <v>0</v>
      </c>
      <c r="B16" s="10"/>
      <c r="C16" s="470" t="s">
        <v>1</v>
      </c>
      <c r="D16" s="477" t="s">
        <v>2</v>
      </c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 t="s">
        <v>3</v>
      </c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500" t="s">
        <v>4</v>
      </c>
      <c r="AO16" s="475" t="s">
        <v>5</v>
      </c>
    </row>
    <row r="17" spans="1:41" ht="264" thickBot="1" x14ac:dyDescent="0.25">
      <c r="A17" s="469"/>
      <c r="B17" s="37" t="s">
        <v>6</v>
      </c>
      <c r="C17" s="471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95</v>
      </c>
      <c r="M17" s="49" t="s">
        <v>14</v>
      </c>
      <c r="N17" s="49" t="s">
        <v>15</v>
      </c>
      <c r="O17" s="49" t="s">
        <v>16</v>
      </c>
      <c r="P17" s="413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501"/>
      <c r="AO17" s="476"/>
    </row>
    <row r="18" spans="1:41" ht="15.75" thickBot="1" x14ac:dyDescent="0.25">
      <c r="A18" s="441" t="s">
        <v>105</v>
      </c>
      <c r="B18" s="442"/>
      <c r="C18" s="442"/>
      <c r="D18" s="516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63"/>
      <c r="AO18" s="464"/>
    </row>
    <row r="19" spans="1:41" ht="16.5" thickTop="1" thickBot="1" x14ac:dyDescent="0.3">
      <c r="A19" s="395">
        <v>1</v>
      </c>
      <c r="B19" s="308" t="s">
        <v>23</v>
      </c>
      <c r="C19" s="407" t="s">
        <v>74</v>
      </c>
      <c r="D19" s="382">
        <v>30</v>
      </c>
      <c r="E19" s="382"/>
      <c r="F19" s="382">
        <v>15</v>
      </c>
      <c r="G19" s="382"/>
      <c r="H19" s="382"/>
      <c r="I19" s="382"/>
      <c r="J19" s="382"/>
      <c r="K19" s="382"/>
      <c r="L19" s="382"/>
      <c r="M19" s="382"/>
      <c r="N19" s="382"/>
      <c r="O19" s="382"/>
      <c r="P19" s="426"/>
      <c r="Q19" s="382"/>
      <c r="R19" s="382">
        <f>SUM(D19:P19)</f>
        <v>45</v>
      </c>
      <c r="S19" s="382">
        <f>SUM(D19:P19)</f>
        <v>45</v>
      </c>
      <c r="T19" s="383" t="s">
        <v>85</v>
      </c>
      <c r="U19" s="385">
        <v>3</v>
      </c>
      <c r="V19" s="384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90"/>
      <c r="AN19" s="235">
        <f>S19+AK19</f>
        <v>45</v>
      </c>
      <c r="AO19" s="393">
        <f>AM19+U19</f>
        <v>3</v>
      </c>
    </row>
    <row r="20" spans="1:41" ht="15.75" thickBot="1" x14ac:dyDescent="0.25">
      <c r="A20" s="479" t="s">
        <v>77</v>
      </c>
      <c r="B20" s="480"/>
      <c r="C20" s="480"/>
      <c r="D20" s="517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503"/>
      <c r="T20" s="503"/>
      <c r="U20" s="518"/>
      <c r="V20" s="503"/>
      <c r="W20" s="503"/>
      <c r="X20" s="503"/>
      <c r="Y20" s="503"/>
      <c r="Z20" s="503"/>
      <c r="AA20" s="503"/>
      <c r="AB20" s="503"/>
      <c r="AC20" s="503"/>
      <c r="AD20" s="503"/>
      <c r="AE20" s="503"/>
      <c r="AF20" s="503"/>
      <c r="AG20" s="503"/>
      <c r="AH20" s="503"/>
      <c r="AI20" s="503"/>
      <c r="AJ20" s="503"/>
      <c r="AK20" s="503"/>
      <c r="AL20" s="503"/>
      <c r="AM20" s="503"/>
      <c r="AN20" s="519"/>
      <c r="AO20" s="520"/>
    </row>
    <row r="21" spans="1:41" ht="15.75" thickTop="1" x14ac:dyDescent="0.25">
      <c r="A21" s="99">
        <v>2</v>
      </c>
      <c r="B21" s="30" t="s">
        <v>23</v>
      </c>
      <c r="C21" s="102" t="s">
        <v>51</v>
      </c>
      <c r="D21" s="51">
        <v>32</v>
      </c>
      <c r="E21" s="52"/>
      <c r="F21" s="53">
        <v>25</v>
      </c>
      <c r="G21" s="53"/>
      <c r="H21" s="53">
        <v>70</v>
      </c>
      <c r="I21" s="53"/>
      <c r="J21" s="53"/>
      <c r="K21" s="53"/>
      <c r="L21" s="53"/>
      <c r="M21" s="53"/>
      <c r="N21" s="53"/>
      <c r="O21" s="53"/>
      <c r="P21" s="415"/>
      <c r="Q21" s="53"/>
      <c r="R21" s="53">
        <f t="shared" ref="R21:R36" si="0">SUM(D21:P21)</f>
        <v>127</v>
      </c>
      <c r="S21" s="53">
        <f t="shared" ref="S21:S36" si="1">SUM(D21:Q21)</f>
        <v>127</v>
      </c>
      <c r="T21" s="281" t="s">
        <v>32</v>
      </c>
      <c r="U21" s="287">
        <v>5</v>
      </c>
      <c r="V21" s="52">
        <v>32</v>
      </c>
      <c r="W21" s="53"/>
      <c r="X21" s="53">
        <v>20</v>
      </c>
      <c r="Y21" s="53"/>
      <c r="Z21" s="52">
        <v>70</v>
      </c>
      <c r="AA21" s="52"/>
      <c r="AB21" s="52"/>
      <c r="AC21" s="52"/>
      <c r="AD21" s="53"/>
      <c r="AE21" s="53"/>
      <c r="AF21" s="53"/>
      <c r="AG21" s="53"/>
      <c r="AH21" s="53"/>
      <c r="AI21" s="53"/>
      <c r="AJ21" s="53">
        <f>SUM(V21:AH21)</f>
        <v>122</v>
      </c>
      <c r="AK21" s="53">
        <f>SUM(V21:AI21)</f>
        <v>122</v>
      </c>
      <c r="AL21" s="281" t="s">
        <v>85</v>
      </c>
      <c r="AM21" s="296">
        <v>5.5</v>
      </c>
      <c r="AN21" s="155">
        <f>S21+AK21</f>
        <v>249</v>
      </c>
      <c r="AO21" s="154">
        <f>U21+AM21</f>
        <v>10.5</v>
      </c>
    </row>
    <row r="22" spans="1:41" ht="15" x14ac:dyDescent="0.25">
      <c r="A22" s="100">
        <v>3</v>
      </c>
      <c r="B22" s="19" t="s">
        <v>23</v>
      </c>
      <c r="C22" s="103" t="s">
        <v>52</v>
      </c>
      <c r="D22" s="60">
        <v>25</v>
      </c>
      <c r="E22" s="61"/>
      <c r="F22" s="62"/>
      <c r="G22" s="62"/>
      <c r="H22" s="62"/>
      <c r="I22" s="62"/>
      <c r="J22" s="62">
        <v>45</v>
      </c>
      <c r="K22" s="62"/>
      <c r="L22" s="62"/>
      <c r="M22" s="62"/>
      <c r="N22" s="62"/>
      <c r="O22" s="62"/>
      <c r="P22" s="416"/>
      <c r="Q22" s="62"/>
      <c r="R22" s="62">
        <f t="shared" si="0"/>
        <v>70</v>
      </c>
      <c r="S22" s="62">
        <f t="shared" si="1"/>
        <v>70</v>
      </c>
      <c r="T22" s="282" t="s">
        <v>32</v>
      </c>
      <c r="U22" s="289">
        <v>3</v>
      </c>
      <c r="V22" s="61">
        <v>25</v>
      </c>
      <c r="W22" s="62"/>
      <c r="X22" s="62"/>
      <c r="Y22" s="62"/>
      <c r="Z22" s="61"/>
      <c r="AA22" s="61"/>
      <c r="AB22" s="61">
        <v>60</v>
      </c>
      <c r="AC22" s="61"/>
      <c r="AD22" s="62"/>
      <c r="AE22" s="62"/>
      <c r="AF22" s="62"/>
      <c r="AG22" s="62"/>
      <c r="AH22" s="62"/>
      <c r="AI22" s="62"/>
      <c r="AJ22" s="62">
        <f>SUM(V22:AH22)</f>
        <v>85</v>
      </c>
      <c r="AK22" s="62">
        <f>SUM(V22:AI22)</f>
        <v>85</v>
      </c>
      <c r="AL22" s="282" t="s">
        <v>85</v>
      </c>
      <c r="AM22" s="298">
        <v>3</v>
      </c>
      <c r="AN22" s="172">
        <f t="shared" ref="AN22:AN33" si="2">S22+AK22</f>
        <v>155</v>
      </c>
      <c r="AO22" s="226">
        <f t="shared" ref="AO22:AO45" si="3">U22+AM22</f>
        <v>6</v>
      </c>
    </row>
    <row r="23" spans="1:41" ht="15" x14ac:dyDescent="0.25">
      <c r="A23" s="99">
        <v>4</v>
      </c>
      <c r="B23" s="19" t="s">
        <v>23</v>
      </c>
      <c r="C23" s="103" t="s">
        <v>64</v>
      </c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416"/>
      <c r="Q23" s="62"/>
      <c r="R23" s="62"/>
      <c r="S23" s="62"/>
      <c r="T23" s="282"/>
      <c r="U23" s="289"/>
      <c r="V23" s="61">
        <v>25</v>
      </c>
      <c r="W23" s="62"/>
      <c r="X23" s="62"/>
      <c r="Y23" s="62"/>
      <c r="Z23" s="61">
        <v>15</v>
      </c>
      <c r="AA23" s="61"/>
      <c r="AB23" s="61">
        <v>15</v>
      </c>
      <c r="AC23" s="61"/>
      <c r="AD23" s="62"/>
      <c r="AE23" s="62"/>
      <c r="AF23" s="62"/>
      <c r="AG23" s="62"/>
      <c r="AH23" s="62"/>
      <c r="AI23" s="62"/>
      <c r="AJ23" s="62">
        <f>SUM(V23:AH23)</f>
        <v>55</v>
      </c>
      <c r="AK23" s="62">
        <f>SUM(V23:AI23)</f>
        <v>55</v>
      </c>
      <c r="AL23" s="282" t="s">
        <v>32</v>
      </c>
      <c r="AM23" s="298">
        <v>3.5</v>
      </c>
      <c r="AN23" s="172">
        <f t="shared" si="2"/>
        <v>55</v>
      </c>
      <c r="AO23" s="226">
        <f t="shared" si="3"/>
        <v>3.5</v>
      </c>
    </row>
    <row r="24" spans="1:41" ht="15" x14ac:dyDescent="0.25">
      <c r="A24" s="100">
        <v>5</v>
      </c>
      <c r="B24" s="19" t="s">
        <v>23</v>
      </c>
      <c r="C24" s="103" t="s">
        <v>65</v>
      </c>
      <c r="D24" s="60">
        <v>25</v>
      </c>
      <c r="E24" s="61"/>
      <c r="F24" s="62"/>
      <c r="G24" s="62"/>
      <c r="H24" s="62"/>
      <c r="I24" s="62"/>
      <c r="J24" s="62">
        <v>45</v>
      </c>
      <c r="K24" s="62"/>
      <c r="L24" s="62"/>
      <c r="M24" s="62"/>
      <c r="N24" s="62"/>
      <c r="O24" s="62"/>
      <c r="P24" s="416"/>
      <c r="Q24" s="62"/>
      <c r="R24" s="62">
        <f t="shared" si="0"/>
        <v>70</v>
      </c>
      <c r="S24" s="62">
        <f t="shared" si="1"/>
        <v>70</v>
      </c>
      <c r="T24" s="282" t="s">
        <v>85</v>
      </c>
      <c r="U24" s="289">
        <v>3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/>
      <c r="AK24" s="62"/>
      <c r="AL24" s="282"/>
      <c r="AM24" s="298"/>
      <c r="AN24" s="172">
        <f t="shared" si="2"/>
        <v>70</v>
      </c>
      <c r="AO24" s="226">
        <f t="shared" si="3"/>
        <v>3</v>
      </c>
    </row>
    <row r="25" spans="1:41" ht="15" x14ac:dyDescent="0.25">
      <c r="A25" s="99">
        <v>6</v>
      </c>
      <c r="B25" s="19" t="s">
        <v>23</v>
      </c>
      <c r="C25" s="103" t="s">
        <v>66</v>
      </c>
      <c r="D25" s="60">
        <v>10</v>
      </c>
      <c r="E25" s="61"/>
      <c r="F25" s="62"/>
      <c r="G25" s="62"/>
      <c r="H25" s="62"/>
      <c r="I25" s="62"/>
      <c r="J25" s="62">
        <v>10</v>
      </c>
      <c r="K25" s="62"/>
      <c r="L25" s="62"/>
      <c r="M25" s="62"/>
      <c r="N25" s="62"/>
      <c r="O25" s="62"/>
      <c r="P25" s="416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1"/>
      <c r="AA25" s="61"/>
      <c r="AB25" s="61"/>
      <c r="AC25" s="61"/>
      <c r="AD25" s="62"/>
      <c r="AE25" s="62"/>
      <c r="AF25" s="62"/>
      <c r="AG25" s="62"/>
      <c r="AH25" s="62"/>
      <c r="AI25" s="62"/>
      <c r="AJ25" s="62"/>
      <c r="AK25" s="62"/>
      <c r="AL25" s="282"/>
      <c r="AM25" s="298"/>
      <c r="AN25" s="172">
        <f t="shared" si="2"/>
        <v>20</v>
      </c>
      <c r="AO25" s="226">
        <f t="shared" si="3"/>
        <v>1</v>
      </c>
    </row>
    <row r="26" spans="1:41" ht="15" x14ac:dyDescent="0.25">
      <c r="A26" s="100">
        <v>7</v>
      </c>
      <c r="B26" s="19" t="s">
        <v>23</v>
      </c>
      <c r="C26" s="103" t="s">
        <v>67</v>
      </c>
      <c r="D26" s="60">
        <v>20</v>
      </c>
      <c r="E26" s="61"/>
      <c r="F26" s="62"/>
      <c r="G26" s="62"/>
      <c r="H26" s="62">
        <v>10</v>
      </c>
      <c r="I26" s="62"/>
      <c r="J26" s="62">
        <v>10</v>
      </c>
      <c r="K26" s="62"/>
      <c r="L26" s="62"/>
      <c r="M26" s="62"/>
      <c r="N26" s="62"/>
      <c r="O26" s="62"/>
      <c r="P26" s="416"/>
      <c r="Q26" s="62"/>
      <c r="R26" s="62">
        <f t="shared" si="0"/>
        <v>40</v>
      </c>
      <c r="S26" s="62">
        <f t="shared" si="1"/>
        <v>40</v>
      </c>
      <c r="T26" s="282" t="s">
        <v>32</v>
      </c>
      <c r="U26" s="289">
        <v>2</v>
      </c>
      <c r="V26" s="61"/>
      <c r="W26" s="62"/>
      <c r="X26" s="62"/>
      <c r="Y26" s="62"/>
      <c r="Z26" s="61"/>
      <c r="AA26" s="61"/>
      <c r="AB26" s="61"/>
      <c r="AC26" s="61"/>
      <c r="AD26" s="62"/>
      <c r="AE26" s="62"/>
      <c r="AF26" s="62"/>
      <c r="AG26" s="62"/>
      <c r="AH26" s="62"/>
      <c r="AI26" s="62"/>
      <c r="AJ26" s="62"/>
      <c r="AK26" s="62"/>
      <c r="AL26" s="282"/>
      <c r="AM26" s="298"/>
      <c r="AN26" s="172">
        <f t="shared" si="2"/>
        <v>40</v>
      </c>
      <c r="AO26" s="226">
        <f t="shared" si="3"/>
        <v>2</v>
      </c>
    </row>
    <row r="27" spans="1:41" ht="15" x14ac:dyDescent="0.25">
      <c r="A27" s="99">
        <v>8</v>
      </c>
      <c r="B27" s="19" t="s">
        <v>23</v>
      </c>
      <c r="C27" s="103" t="s">
        <v>68</v>
      </c>
      <c r="D27" s="60">
        <v>30</v>
      </c>
      <c r="E27" s="61"/>
      <c r="F27" s="62"/>
      <c r="G27" s="62"/>
      <c r="H27" s="62">
        <v>10</v>
      </c>
      <c r="I27" s="62"/>
      <c r="J27" s="62">
        <v>35</v>
      </c>
      <c r="K27" s="62"/>
      <c r="L27" s="62"/>
      <c r="M27" s="62"/>
      <c r="N27" s="62"/>
      <c r="O27" s="62"/>
      <c r="P27" s="416"/>
      <c r="Q27" s="62"/>
      <c r="R27" s="62">
        <f t="shared" si="0"/>
        <v>75</v>
      </c>
      <c r="S27" s="62">
        <f t="shared" si="1"/>
        <v>75</v>
      </c>
      <c r="T27" s="282" t="s">
        <v>85</v>
      </c>
      <c r="U27" s="289">
        <v>3.5</v>
      </c>
      <c r="V27" s="61"/>
      <c r="W27" s="62"/>
      <c r="X27" s="62"/>
      <c r="Y27" s="62"/>
      <c r="Z27" s="61"/>
      <c r="AA27" s="61"/>
      <c r="AB27" s="61"/>
      <c r="AC27" s="61"/>
      <c r="AD27" s="62"/>
      <c r="AE27" s="62"/>
      <c r="AF27" s="62"/>
      <c r="AG27" s="62"/>
      <c r="AH27" s="62"/>
      <c r="AI27" s="62"/>
      <c r="AJ27" s="62"/>
      <c r="AK27" s="62"/>
      <c r="AL27" s="282"/>
      <c r="AM27" s="298"/>
      <c r="AN27" s="172">
        <f t="shared" si="2"/>
        <v>75</v>
      </c>
      <c r="AO27" s="226">
        <f t="shared" si="3"/>
        <v>3.5</v>
      </c>
    </row>
    <row r="28" spans="1:41" ht="28.5" x14ac:dyDescent="0.25">
      <c r="A28" s="100">
        <v>9</v>
      </c>
      <c r="B28" s="129" t="s">
        <v>23</v>
      </c>
      <c r="C28" s="188" t="s">
        <v>97</v>
      </c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417"/>
      <c r="Q28" s="115"/>
      <c r="R28" s="115"/>
      <c r="S28" s="115"/>
      <c r="T28" s="314"/>
      <c r="U28" s="325"/>
      <c r="V28" s="114">
        <v>20</v>
      </c>
      <c r="W28" s="115"/>
      <c r="X28" s="115"/>
      <c r="Y28" s="115"/>
      <c r="Z28" s="114"/>
      <c r="AA28" s="114"/>
      <c r="AB28" s="114">
        <v>25</v>
      </c>
      <c r="AC28" s="114"/>
      <c r="AD28" s="115"/>
      <c r="AE28" s="115"/>
      <c r="AF28" s="115"/>
      <c r="AG28" s="115"/>
      <c r="AH28" s="115"/>
      <c r="AI28" s="115"/>
      <c r="AJ28" s="115">
        <v>45</v>
      </c>
      <c r="AK28" s="115">
        <v>45</v>
      </c>
      <c r="AL28" s="314" t="s">
        <v>32</v>
      </c>
      <c r="AM28" s="336">
        <v>2</v>
      </c>
      <c r="AN28" s="172">
        <f t="shared" si="2"/>
        <v>45</v>
      </c>
      <c r="AO28" s="345">
        <f t="shared" si="3"/>
        <v>2</v>
      </c>
    </row>
    <row r="29" spans="1:41" ht="15" x14ac:dyDescent="0.25">
      <c r="A29" s="99">
        <v>10</v>
      </c>
      <c r="B29" s="19" t="s">
        <v>23</v>
      </c>
      <c r="C29" s="103" t="s">
        <v>69</v>
      </c>
      <c r="D29" s="60">
        <v>10</v>
      </c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416"/>
      <c r="Q29" s="62"/>
      <c r="R29" s="62">
        <f t="shared" si="0"/>
        <v>10</v>
      </c>
      <c r="S29" s="62">
        <f t="shared" si="1"/>
        <v>10</v>
      </c>
      <c r="T29" s="282" t="s">
        <v>32</v>
      </c>
      <c r="U29" s="289">
        <v>0.5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98"/>
      <c r="AN29" s="172">
        <f t="shared" si="2"/>
        <v>10</v>
      </c>
      <c r="AO29" s="226">
        <f t="shared" si="3"/>
        <v>0.5</v>
      </c>
    </row>
    <row r="30" spans="1:41" ht="15" x14ac:dyDescent="0.25">
      <c r="A30" s="100">
        <v>11</v>
      </c>
      <c r="B30" s="19" t="s">
        <v>23</v>
      </c>
      <c r="C30" s="103" t="s">
        <v>70</v>
      </c>
      <c r="D30" s="60">
        <v>8</v>
      </c>
      <c r="E30" s="61"/>
      <c r="F30" s="62"/>
      <c r="G30" s="62"/>
      <c r="H30" s="62"/>
      <c r="I30" s="62"/>
      <c r="J30" s="62">
        <v>5</v>
      </c>
      <c r="K30" s="62"/>
      <c r="L30" s="62"/>
      <c r="M30" s="62"/>
      <c r="N30" s="62"/>
      <c r="O30" s="62"/>
      <c r="P30" s="416"/>
      <c r="Q30" s="62"/>
      <c r="R30" s="62">
        <f t="shared" si="0"/>
        <v>13</v>
      </c>
      <c r="S30" s="62">
        <f t="shared" si="1"/>
        <v>13</v>
      </c>
      <c r="T30" s="282" t="s">
        <v>32</v>
      </c>
      <c r="U30" s="289">
        <v>0.5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/>
      <c r="AK30" s="62"/>
      <c r="AL30" s="282"/>
      <c r="AM30" s="298"/>
      <c r="AN30" s="172">
        <f t="shared" si="2"/>
        <v>13</v>
      </c>
      <c r="AO30" s="226">
        <f t="shared" si="3"/>
        <v>0.5</v>
      </c>
    </row>
    <row r="31" spans="1:41" ht="15" x14ac:dyDescent="0.25">
      <c r="A31" s="99">
        <v>12</v>
      </c>
      <c r="B31" s="19" t="s">
        <v>23</v>
      </c>
      <c r="C31" s="103" t="s">
        <v>71</v>
      </c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416"/>
      <c r="Q31" s="62"/>
      <c r="R31" s="62"/>
      <c r="S31" s="62"/>
      <c r="T31" s="282"/>
      <c r="U31" s="289"/>
      <c r="V31" s="61">
        <v>8</v>
      </c>
      <c r="W31" s="62"/>
      <c r="X31" s="62"/>
      <c r="Y31" s="62"/>
      <c r="Z31" s="61"/>
      <c r="AA31" s="61"/>
      <c r="AB31" s="61">
        <v>5</v>
      </c>
      <c r="AC31" s="61"/>
      <c r="AD31" s="62"/>
      <c r="AE31" s="62"/>
      <c r="AF31" s="62"/>
      <c r="AG31" s="62"/>
      <c r="AH31" s="62"/>
      <c r="AI31" s="62"/>
      <c r="AJ31" s="62">
        <f>SUM(V31:AH31)</f>
        <v>13</v>
      </c>
      <c r="AK31" s="62">
        <f>SUM(V31:AI31)</f>
        <v>13</v>
      </c>
      <c r="AL31" s="282" t="s">
        <v>32</v>
      </c>
      <c r="AM31" s="298">
        <v>0.5</v>
      </c>
      <c r="AN31" s="172">
        <f t="shared" si="2"/>
        <v>13</v>
      </c>
      <c r="AO31" s="226">
        <f t="shared" si="3"/>
        <v>0.5</v>
      </c>
    </row>
    <row r="32" spans="1:41" ht="15" x14ac:dyDescent="0.25">
      <c r="A32" s="100">
        <v>13</v>
      </c>
      <c r="B32" s="19" t="s">
        <v>23</v>
      </c>
      <c r="C32" s="103" t="s">
        <v>72</v>
      </c>
      <c r="D32" s="60">
        <v>8</v>
      </c>
      <c r="E32" s="61"/>
      <c r="F32" s="62"/>
      <c r="G32" s="62"/>
      <c r="H32" s="62"/>
      <c r="I32" s="62"/>
      <c r="J32" s="62">
        <v>5</v>
      </c>
      <c r="K32" s="62"/>
      <c r="L32" s="62"/>
      <c r="M32" s="62"/>
      <c r="N32" s="62"/>
      <c r="O32" s="62"/>
      <c r="P32" s="416"/>
      <c r="Q32" s="62"/>
      <c r="R32" s="62">
        <f>SUM(D32:P32)</f>
        <v>13</v>
      </c>
      <c r="S32" s="62">
        <f t="shared" si="1"/>
        <v>13</v>
      </c>
      <c r="T32" s="282" t="s">
        <v>32</v>
      </c>
      <c r="U32" s="289">
        <v>0.5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98"/>
      <c r="AN32" s="172">
        <f t="shared" si="2"/>
        <v>13</v>
      </c>
      <c r="AO32" s="226">
        <f t="shared" si="3"/>
        <v>0.5</v>
      </c>
    </row>
    <row r="33" spans="1:41" ht="30" thickBot="1" x14ac:dyDescent="0.3">
      <c r="A33" s="99">
        <v>14</v>
      </c>
      <c r="B33" s="19" t="s">
        <v>23</v>
      </c>
      <c r="C33" s="104" t="s">
        <v>123</v>
      </c>
      <c r="D33" s="71">
        <v>5</v>
      </c>
      <c r="E33" s="72"/>
      <c r="F33" s="73">
        <v>5</v>
      </c>
      <c r="G33" s="73"/>
      <c r="H33" s="73"/>
      <c r="I33" s="73"/>
      <c r="J33" s="73"/>
      <c r="K33" s="73"/>
      <c r="L33" s="73"/>
      <c r="M33" s="73"/>
      <c r="N33" s="73"/>
      <c r="O33" s="73"/>
      <c r="P33" s="418"/>
      <c r="Q33" s="73"/>
      <c r="R33" s="62">
        <f t="shared" ref="R33" si="4">SUM(D33:P33)</f>
        <v>10</v>
      </c>
      <c r="S33" s="62">
        <f t="shared" si="1"/>
        <v>10</v>
      </c>
      <c r="T33" s="280" t="s">
        <v>32</v>
      </c>
      <c r="U33" s="326">
        <v>0.5</v>
      </c>
      <c r="V33" s="72"/>
      <c r="W33" s="73"/>
      <c r="X33" s="73"/>
      <c r="Y33" s="73"/>
      <c r="Z33" s="72"/>
      <c r="AA33" s="72"/>
      <c r="AB33" s="72"/>
      <c r="AC33" s="72"/>
      <c r="AD33" s="73"/>
      <c r="AE33" s="73"/>
      <c r="AF33" s="73"/>
      <c r="AG33" s="73"/>
      <c r="AH33" s="73"/>
      <c r="AI33" s="73"/>
      <c r="AJ33" s="73"/>
      <c r="AK33" s="73"/>
      <c r="AL33" s="280"/>
      <c r="AM33" s="337"/>
      <c r="AN33" s="172">
        <f t="shared" si="2"/>
        <v>10</v>
      </c>
      <c r="AO33" s="226">
        <f t="shared" si="3"/>
        <v>0.5</v>
      </c>
    </row>
    <row r="34" spans="1:41" ht="15.75" thickBot="1" x14ac:dyDescent="0.25">
      <c r="A34" s="441" t="s">
        <v>96</v>
      </c>
      <c r="B34" s="442"/>
      <c r="C34" s="442"/>
      <c r="D34" s="521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  <c r="R34" s="485"/>
      <c r="S34" s="485"/>
      <c r="T34" s="485"/>
      <c r="U34" s="515"/>
      <c r="V34" s="485"/>
      <c r="W34" s="485"/>
      <c r="X34" s="485"/>
      <c r="Y34" s="485"/>
      <c r="Z34" s="485"/>
      <c r="AA34" s="485"/>
      <c r="AB34" s="485"/>
      <c r="AC34" s="485"/>
      <c r="AD34" s="485"/>
      <c r="AE34" s="485"/>
      <c r="AF34" s="485"/>
      <c r="AG34" s="485"/>
      <c r="AH34" s="485"/>
      <c r="AI34" s="485"/>
      <c r="AJ34" s="485"/>
      <c r="AK34" s="485"/>
      <c r="AL34" s="485"/>
      <c r="AM34" s="485"/>
      <c r="AN34" s="486"/>
      <c r="AO34" s="487"/>
    </row>
    <row r="35" spans="1:41" ht="29.25" thickTop="1" x14ac:dyDescent="0.2">
      <c r="A35" s="135">
        <v>15</v>
      </c>
      <c r="B35" s="130" t="s">
        <v>44</v>
      </c>
      <c r="C35" s="132" t="s">
        <v>134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419"/>
      <c r="Q35" s="121"/>
      <c r="R35" s="121"/>
      <c r="S35" s="121"/>
      <c r="T35" s="316"/>
      <c r="U35" s="328"/>
      <c r="V35" s="120">
        <v>5</v>
      </c>
      <c r="W35" s="121"/>
      <c r="X35" s="121"/>
      <c r="Y35" s="121"/>
      <c r="Z35" s="120">
        <v>35</v>
      </c>
      <c r="AA35" s="120"/>
      <c r="AB35" s="120"/>
      <c r="AC35" s="120"/>
      <c r="AD35" s="121"/>
      <c r="AE35" s="121"/>
      <c r="AF35" s="121"/>
      <c r="AG35" s="121"/>
      <c r="AH35" s="121"/>
      <c r="AI35" s="121"/>
      <c r="AJ35" s="121">
        <f>SUM(V35:AH35)</f>
        <v>40</v>
      </c>
      <c r="AK35" s="121">
        <f>SUM(V35:AI35)</f>
        <v>40</v>
      </c>
      <c r="AL35" s="316" t="s">
        <v>32</v>
      </c>
      <c r="AM35" s="339">
        <v>2</v>
      </c>
      <c r="AN35" s="347">
        <f t="shared" ref="AN35:AN37" si="5">S35+AK35</f>
        <v>40</v>
      </c>
      <c r="AO35" s="348">
        <f t="shared" si="3"/>
        <v>2</v>
      </c>
    </row>
    <row r="36" spans="1:41" ht="25.5" x14ac:dyDescent="0.2">
      <c r="A36" s="105">
        <v>16</v>
      </c>
      <c r="B36" s="131" t="s">
        <v>44</v>
      </c>
      <c r="C36" s="133" t="s">
        <v>135</v>
      </c>
      <c r="D36" s="113">
        <v>5</v>
      </c>
      <c r="E36" s="114"/>
      <c r="F36" s="115"/>
      <c r="G36" s="115"/>
      <c r="H36" s="115">
        <v>35</v>
      </c>
      <c r="I36" s="115"/>
      <c r="J36" s="115"/>
      <c r="K36" s="115"/>
      <c r="L36" s="115"/>
      <c r="M36" s="115"/>
      <c r="N36" s="115"/>
      <c r="O36" s="115"/>
      <c r="P36" s="417"/>
      <c r="Q36" s="115"/>
      <c r="R36" s="115">
        <f t="shared" si="0"/>
        <v>40</v>
      </c>
      <c r="S36" s="115">
        <f t="shared" si="1"/>
        <v>40</v>
      </c>
      <c r="T36" s="314" t="s">
        <v>32</v>
      </c>
      <c r="U36" s="325">
        <v>2</v>
      </c>
      <c r="V36" s="114">
        <v>5</v>
      </c>
      <c r="W36" s="115"/>
      <c r="X36" s="115"/>
      <c r="Y36" s="115"/>
      <c r="Z36" s="114">
        <v>35</v>
      </c>
      <c r="AA36" s="114"/>
      <c r="AB36" s="114"/>
      <c r="AC36" s="114"/>
      <c r="AD36" s="115"/>
      <c r="AE36" s="115"/>
      <c r="AF36" s="115"/>
      <c r="AG36" s="115"/>
      <c r="AH36" s="115"/>
      <c r="AI36" s="115"/>
      <c r="AJ36" s="115">
        <f>SUM(V36:AH36)</f>
        <v>40</v>
      </c>
      <c r="AK36" s="115">
        <f>SUM(V36:AI36)</f>
        <v>40</v>
      </c>
      <c r="AL36" s="314" t="s">
        <v>32</v>
      </c>
      <c r="AM36" s="336">
        <v>2</v>
      </c>
      <c r="AN36" s="349">
        <f t="shared" si="5"/>
        <v>80</v>
      </c>
      <c r="AO36" s="345">
        <f t="shared" si="3"/>
        <v>4</v>
      </c>
    </row>
    <row r="37" spans="1:41" ht="29.25" thickBot="1" x14ac:dyDescent="0.25">
      <c r="A37" s="106">
        <v>17</v>
      </c>
      <c r="B37" s="35" t="s">
        <v>44</v>
      </c>
      <c r="C37" s="134" t="s">
        <v>136</v>
      </c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420"/>
      <c r="Q37" s="118"/>
      <c r="R37" s="118"/>
      <c r="S37" s="118"/>
      <c r="T37" s="315"/>
      <c r="U37" s="327"/>
      <c r="V37" s="117">
        <v>5</v>
      </c>
      <c r="W37" s="118"/>
      <c r="X37" s="118"/>
      <c r="Y37" s="118"/>
      <c r="Z37" s="117">
        <v>15</v>
      </c>
      <c r="AA37" s="117"/>
      <c r="AB37" s="117"/>
      <c r="AC37" s="117"/>
      <c r="AD37" s="118"/>
      <c r="AE37" s="118"/>
      <c r="AF37" s="118"/>
      <c r="AG37" s="118"/>
      <c r="AH37" s="118"/>
      <c r="AI37" s="118"/>
      <c r="AJ37" s="118">
        <f>SUM(V37:AH37)</f>
        <v>20</v>
      </c>
      <c r="AK37" s="118">
        <f>SUM(V37:AI37)</f>
        <v>20</v>
      </c>
      <c r="AL37" s="315" t="s">
        <v>32</v>
      </c>
      <c r="AM37" s="338">
        <v>1</v>
      </c>
      <c r="AN37" s="350">
        <f t="shared" si="5"/>
        <v>20</v>
      </c>
      <c r="AO37" s="346">
        <f t="shared" si="3"/>
        <v>1</v>
      </c>
    </row>
    <row r="38" spans="1:41" ht="15.75" thickBot="1" x14ac:dyDescent="0.25">
      <c r="A38" s="509" t="s">
        <v>84</v>
      </c>
      <c r="B38" s="510"/>
      <c r="C38" s="510"/>
      <c r="D38" s="511"/>
      <c r="E38" s="486"/>
      <c r="F38" s="486"/>
      <c r="G38" s="486"/>
      <c r="H38" s="486"/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93"/>
      <c r="V38" s="486"/>
      <c r="W38" s="486"/>
      <c r="X38" s="486"/>
      <c r="Y38" s="486"/>
      <c r="Z38" s="486"/>
      <c r="AA38" s="486"/>
      <c r="AB38" s="486"/>
      <c r="AC38" s="486"/>
      <c r="AD38" s="486"/>
      <c r="AE38" s="486"/>
      <c r="AF38" s="486"/>
      <c r="AG38" s="486"/>
      <c r="AH38" s="486"/>
      <c r="AI38" s="486"/>
      <c r="AJ38" s="486"/>
      <c r="AK38" s="486"/>
      <c r="AL38" s="486"/>
      <c r="AM38" s="486"/>
      <c r="AN38" s="486"/>
      <c r="AO38" s="487"/>
    </row>
    <row r="39" spans="1:41" ht="29.25" thickTop="1" x14ac:dyDescent="0.25">
      <c r="A39" s="189">
        <v>18</v>
      </c>
      <c r="B39" s="185" t="s">
        <v>23</v>
      </c>
      <c r="C39" s="190" t="s">
        <v>129</v>
      </c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421">
        <v>30</v>
      </c>
      <c r="Q39" s="191"/>
      <c r="R39" s="191"/>
      <c r="S39" s="191">
        <f>SUM(D39:Q39)</f>
        <v>30</v>
      </c>
      <c r="T39" s="387" t="s">
        <v>32</v>
      </c>
      <c r="U39" s="329">
        <v>1</v>
      </c>
      <c r="V39" s="388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86"/>
      <c r="AL39" s="387"/>
      <c r="AM39" s="340"/>
      <c r="AN39" s="155">
        <f t="shared" ref="AN39:AN43" si="6">S39+AK39</f>
        <v>30</v>
      </c>
      <c r="AO39" s="154">
        <f t="shared" ref="AO39:AO43" si="7">U39+AM39</f>
        <v>1</v>
      </c>
    </row>
    <row r="40" spans="1:41" ht="29.25" thickBot="1" x14ac:dyDescent="0.3">
      <c r="A40" s="192">
        <v>19</v>
      </c>
      <c r="B40" s="182" t="s">
        <v>23</v>
      </c>
      <c r="C40" s="193" t="s">
        <v>130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422"/>
      <c r="Q40" s="194"/>
      <c r="R40" s="194"/>
      <c r="S40" s="194"/>
      <c r="T40" s="317"/>
      <c r="U40" s="330"/>
      <c r="V40" s="322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>
        <v>30</v>
      </c>
      <c r="AI40" s="194"/>
      <c r="AJ40" s="194"/>
      <c r="AK40" s="144">
        <f t="shared" ref="AK40:AK43" si="8">SUM(V40:AI40)</f>
        <v>30</v>
      </c>
      <c r="AL40" s="317" t="s">
        <v>32</v>
      </c>
      <c r="AM40" s="341">
        <v>1</v>
      </c>
      <c r="AN40" s="172">
        <f t="shared" si="6"/>
        <v>30</v>
      </c>
      <c r="AO40" s="226">
        <f t="shared" si="7"/>
        <v>1</v>
      </c>
    </row>
    <row r="41" spans="1:41" ht="29.25" x14ac:dyDescent="0.25">
      <c r="A41" s="189">
        <v>20</v>
      </c>
      <c r="B41" s="182" t="s">
        <v>23</v>
      </c>
      <c r="C41" s="195" t="s">
        <v>124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422"/>
      <c r="Q41" s="144"/>
      <c r="R41" s="194"/>
      <c r="S41" s="144"/>
      <c r="T41" s="178"/>
      <c r="U41" s="291"/>
      <c r="V41" s="157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>
        <v>30</v>
      </c>
      <c r="AI41" s="144"/>
      <c r="AJ41" s="194"/>
      <c r="AK41" s="144">
        <f>SUM(V41:AI41)</f>
        <v>30</v>
      </c>
      <c r="AL41" s="178" t="s">
        <v>32</v>
      </c>
      <c r="AM41" s="301">
        <v>1</v>
      </c>
      <c r="AN41" s="172">
        <f t="shared" si="6"/>
        <v>30</v>
      </c>
      <c r="AO41" s="226">
        <f t="shared" si="7"/>
        <v>1</v>
      </c>
    </row>
    <row r="42" spans="1:41" ht="43.5" thickBot="1" x14ac:dyDescent="0.3">
      <c r="A42" s="192">
        <v>21</v>
      </c>
      <c r="B42" s="182" t="s">
        <v>23</v>
      </c>
      <c r="C42" s="183" t="s">
        <v>125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422">
        <v>30</v>
      </c>
      <c r="Q42" s="144"/>
      <c r="R42" s="194"/>
      <c r="S42" s="144">
        <f t="shared" ref="S42" si="9">SUM(D42:Q42)</f>
        <v>30</v>
      </c>
      <c r="T42" s="178" t="s">
        <v>32</v>
      </c>
      <c r="U42" s="291">
        <v>1</v>
      </c>
      <c r="V42" s="157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94"/>
      <c r="AK42" s="144"/>
      <c r="AL42" s="178"/>
      <c r="AM42" s="301"/>
      <c r="AN42" s="172">
        <f t="shared" si="6"/>
        <v>30</v>
      </c>
      <c r="AO42" s="226">
        <f t="shared" si="7"/>
        <v>1</v>
      </c>
    </row>
    <row r="43" spans="1:41" ht="28.5" x14ac:dyDescent="0.25">
      <c r="A43" s="189">
        <v>22</v>
      </c>
      <c r="B43" s="182" t="s">
        <v>23</v>
      </c>
      <c r="C43" s="183" t="s">
        <v>126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422"/>
      <c r="Q43" s="144"/>
      <c r="R43" s="194"/>
      <c r="S43" s="144"/>
      <c r="T43" s="178"/>
      <c r="U43" s="291"/>
      <c r="V43" s="157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>
        <v>30</v>
      </c>
      <c r="AI43" s="144"/>
      <c r="AJ43" s="194"/>
      <c r="AK43" s="144">
        <f t="shared" si="8"/>
        <v>30</v>
      </c>
      <c r="AL43" s="178" t="s">
        <v>32</v>
      </c>
      <c r="AM43" s="301">
        <v>1</v>
      </c>
      <c r="AN43" s="172">
        <f t="shared" si="6"/>
        <v>30</v>
      </c>
      <c r="AO43" s="226">
        <f t="shared" si="7"/>
        <v>1</v>
      </c>
    </row>
    <row r="44" spans="1:41" ht="29.25" thickBot="1" x14ac:dyDescent="0.3">
      <c r="A44" s="192">
        <v>23</v>
      </c>
      <c r="B44" s="182" t="s">
        <v>23</v>
      </c>
      <c r="C44" s="184" t="s">
        <v>127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422">
        <v>30</v>
      </c>
      <c r="Q44" s="144"/>
      <c r="R44" s="194"/>
      <c r="S44" s="144">
        <f>SUM(D44:Q44)</f>
        <v>30</v>
      </c>
      <c r="T44" s="178" t="s">
        <v>32</v>
      </c>
      <c r="U44" s="291">
        <v>1</v>
      </c>
      <c r="V44" s="157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94"/>
      <c r="AK44" s="144"/>
      <c r="AL44" s="178"/>
      <c r="AM44" s="301"/>
      <c r="AN44" s="172">
        <f>S44+AK44</f>
        <v>30</v>
      </c>
      <c r="AO44" s="226">
        <f>U44+AM44</f>
        <v>1</v>
      </c>
    </row>
    <row r="45" spans="1:41" ht="29.25" thickBot="1" x14ac:dyDescent="0.3">
      <c r="A45" s="189">
        <v>24</v>
      </c>
      <c r="B45" s="187" t="s">
        <v>23</v>
      </c>
      <c r="C45" s="405" t="s">
        <v>131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423"/>
      <c r="Q45" s="149"/>
      <c r="R45" s="354"/>
      <c r="S45" s="149"/>
      <c r="T45" s="284"/>
      <c r="U45" s="292"/>
      <c r="V45" s="286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>
        <v>30</v>
      </c>
      <c r="AI45" s="389"/>
      <c r="AJ45" s="194"/>
      <c r="AK45" s="149"/>
      <c r="AL45" s="284" t="s">
        <v>32</v>
      </c>
      <c r="AM45" s="302">
        <v>1</v>
      </c>
      <c r="AN45" s="156">
        <v>30</v>
      </c>
      <c r="AO45" s="234">
        <f t="shared" si="3"/>
        <v>1</v>
      </c>
    </row>
    <row r="46" spans="1:41" ht="15.75" thickBot="1" x14ac:dyDescent="0.25">
      <c r="A46" s="512" t="s">
        <v>83</v>
      </c>
      <c r="B46" s="513"/>
      <c r="C46" s="513"/>
      <c r="D46" s="514"/>
      <c r="E46" s="515"/>
      <c r="F46" s="515"/>
      <c r="G46" s="515"/>
      <c r="H46" s="515"/>
      <c r="I46" s="515"/>
      <c r="J46" s="515"/>
      <c r="K46" s="515"/>
      <c r="L46" s="515"/>
      <c r="M46" s="515"/>
      <c r="N46" s="515"/>
      <c r="O46" s="515"/>
      <c r="P46" s="515"/>
      <c r="Q46" s="515"/>
      <c r="R46" s="515"/>
      <c r="S46" s="515"/>
      <c r="T46" s="515"/>
      <c r="U46" s="515"/>
      <c r="V46" s="515"/>
      <c r="W46" s="515"/>
      <c r="X46" s="515"/>
      <c r="Y46" s="515"/>
      <c r="Z46" s="515"/>
      <c r="AA46" s="515"/>
      <c r="AB46" s="515"/>
      <c r="AC46" s="515"/>
      <c r="AD46" s="515"/>
      <c r="AE46" s="515"/>
      <c r="AF46" s="515"/>
      <c r="AG46" s="515"/>
      <c r="AH46" s="515"/>
      <c r="AI46" s="515"/>
      <c r="AJ46" s="515"/>
      <c r="AK46" s="515"/>
      <c r="AL46" s="515"/>
      <c r="AM46" s="515"/>
      <c r="AN46" s="493"/>
      <c r="AO46" s="494"/>
    </row>
    <row r="47" spans="1:41" ht="44.25" thickTop="1" thickBot="1" x14ac:dyDescent="0.3">
      <c r="A47" s="136">
        <v>25</v>
      </c>
      <c r="B47" s="39" t="s">
        <v>23</v>
      </c>
      <c r="C47" s="137" t="s">
        <v>128</v>
      </c>
      <c r="D47" s="122"/>
      <c r="E47" s="123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415"/>
      <c r="Q47" s="124"/>
      <c r="R47" s="53"/>
      <c r="S47" s="53"/>
      <c r="T47" s="318"/>
      <c r="U47" s="386"/>
      <c r="V47" s="123"/>
      <c r="W47" s="124"/>
      <c r="X47" s="124"/>
      <c r="Y47" s="124"/>
      <c r="Z47" s="123"/>
      <c r="AA47" s="123"/>
      <c r="AB47" s="123"/>
      <c r="AC47" s="123"/>
      <c r="AD47" s="124"/>
      <c r="AE47" s="124"/>
      <c r="AF47" s="124"/>
      <c r="AG47" s="124"/>
      <c r="AH47" s="125">
        <v>96</v>
      </c>
      <c r="AI47" s="124"/>
      <c r="AJ47" s="121"/>
      <c r="AK47" s="121">
        <f>SUM(V47:AI47)</f>
        <v>96</v>
      </c>
      <c r="AL47" s="126" t="s">
        <v>32</v>
      </c>
      <c r="AM47" s="127">
        <v>4</v>
      </c>
      <c r="AN47" s="391">
        <f>S47+AK47</f>
        <v>96</v>
      </c>
      <c r="AO47" s="392">
        <f>U47+AM47</f>
        <v>4</v>
      </c>
    </row>
    <row r="48" spans="1:41" ht="16.5" thickTop="1" thickBot="1" x14ac:dyDescent="0.25">
      <c r="A48" s="506"/>
      <c r="B48" s="507"/>
      <c r="C48" s="507"/>
      <c r="D48" s="507"/>
      <c r="E48" s="507"/>
      <c r="F48" s="507"/>
      <c r="G48" s="507"/>
      <c r="H48" s="507"/>
      <c r="I48" s="507"/>
      <c r="J48" s="507"/>
      <c r="K48" s="507"/>
      <c r="L48" s="507"/>
      <c r="M48" s="507"/>
      <c r="N48" s="507"/>
      <c r="O48" s="507"/>
      <c r="P48" s="507"/>
      <c r="Q48" s="507"/>
      <c r="R48" s="507"/>
      <c r="S48" s="507"/>
      <c r="T48" s="507"/>
      <c r="U48" s="507"/>
      <c r="V48" s="507"/>
      <c r="W48" s="507"/>
      <c r="X48" s="507"/>
      <c r="Y48" s="507"/>
      <c r="Z48" s="507"/>
      <c r="AA48" s="507"/>
      <c r="AB48" s="507"/>
      <c r="AC48" s="507"/>
      <c r="AD48" s="507"/>
      <c r="AE48" s="507"/>
      <c r="AF48" s="507"/>
      <c r="AG48" s="507"/>
      <c r="AH48" s="507"/>
      <c r="AI48" s="507"/>
      <c r="AJ48" s="507"/>
      <c r="AK48" s="507"/>
      <c r="AL48" s="507"/>
      <c r="AM48" s="507"/>
      <c r="AN48" s="507"/>
      <c r="AO48" s="508"/>
    </row>
    <row r="49" spans="1:41" ht="29.25" thickBot="1" x14ac:dyDescent="0.3">
      <c r="A49" s="100">
        <v>26</v>
      </c>
      <c r="B49" s="112" t="s">
        <v>23</v>
      </c>
      <c r="C49" s="408" t="s">
        <v>73</v>
      </c>
      <c r="D49" s="116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420"/>
      <c r="Q49" s="118"/>
      <c r="R49" s="73"/>
      <c r="S49" s="73"/>
      <c r="T49" s="315" t="s">
        <v>32</v>
      </c>
      <c r="U49" s="327">
        <v>2.5</v>
      </c>
      <c r="V49" s="117"/>
      <c r="W49" s="118"/>
      <c r="X49" s="118"/>
      <c r="Y49" s="118"/>
      <c r="Z49" s="117"/>
      <c r="AA49" s="117"/>
      <c r="AB49" s="117"/>
      <c r="AC49" s="117"/>
      <c r="AD49" s="118"/>
      <c r="AE49" s="118"/>
      <c r="AF49" s="118"/>
      <c r="AG49" s="118"/>
      <c r="AH49" s="118"/>
      <c r="AI49" s="118"/>
      <c r="AJ49" s="118"/>
      <c r="AK49" s="118"/>
      <c r="AL49" s="315" t="s">
        <v>32</v>
      </c>
      <c r="AM49" s="338">
        <v>2.5</v>
      </c>
      <c r="AN49" s="156">
        <f t="shared" ref="AN49" si="10">S49+AK49</f>
        <v>0</v>
      </c>
      <c r="AO49" s="346">
        <f t="shared" ref="AO49" si="11">U49+AM49</f>
        <v>5</v>
      </c>
    </row>
    <row r="50" spans="1:41" ht="15.75" thickBot="1" x14ac:dyDescent="0.3">
      <c r="A50" s="440" t="s">
        <v>46</v>
      </c>
      <c r="B50" s="440"/>
      <c r="C50" s="440"/>
      <c r="D50" s="138">
        <f>SUM(D19:D47)</f>
        <v>208</v>
      </c>
      <c r="E50" s="138"/>
      <c r="F50" s="138">
        <f>SUM(F19:F47)</f>
        <v>45</v>
      </c>
      <c r="G50" s="138"/>
      <c r="H50" s="138">
        <f>SUM(H19:H47)</f>
        <v>125</v>
      </c>
      <c r="I50" s="138"/>
      <c r="J50" s="138">
        <f>SUM(J19:J47)</f>
        <v>155</v>
      </c>
      <c r="K50" s="138"/>
      <c r="L50" s="138"/>
      <c r="M50" s="138"/>
      <c r="N50" s="138"/>
      <c r="O50" s="138"/>
      <c r="P50" s="425">
        <f>SUM(P20:P47)</f>
        <v>90</v>
      </c>
      <c r="Q50" s="138"/>
      <c r="R50" s="138">
        <f>SUM(R19:R47)</f>
        <v>533</v>
      </c>
      <c r="S50" s="138">
        <f>SUM(S19:S47)</f>
        <v>623</v>
      </c>
      <c r="T50" s="319"/>
      <c r="U50" s="334">
        <f>SUM(U19:U49)</f>
        <v>30</v>
      </c>
      <c r="V50" s="323">
        <f>SUM(V20:V47)</f>
        <v>125</v>
      </c>
      <c r="W50" s="138"/>
      <c r="X50" s="138">
        <f>SUM(X20:X47)</f>
        <v>20</v>
      </c>
      <c r="Y50" s="138"/>
      <c r="Z50" s="138">
        <f>SUM(Z20:Z47)</f>
        <v>170</v>
      </c>
      <c r="AA50" s="138"/>
      <c r="AB50" s="138">
        <f>SUM(AB20:AB47)</f>
        <v>105</v>
      </c>
      <c r="AC50" s="138"/>
      <c r="AD50" s="138"/>
      <c r="AE50" s="138"/>
      <c r="AF50" s="138"/>
      <c r="AG50" s="138"/>
      <c r="AH50" s="138">
        <f>SUM(AH20:AH47)</f>
        <v>216</v>
      </c>
      <c r="AI50" s="138"/>
      <c r="AJ50" s="138">
        <f>SUM(AJ20:AJ47)</f>
        <v>420</v>
      </c>
      <c r="AK50" s="138">
        <f>SUM(AK20:AK47)</f>
        <v>606</v>
      </c>
      <c r="AL50" s="138"/>
      <c r="AM50" s="139">
        <f>SUM(AM19:AM49)</f>
        <v>30</v>
      </c>
      <c r="AN50" s="128">
        <f>SUM(AN21:AN33)+SUM(AN35:AN37)+SUM(AN39:AN45)+AN47+AN19</f>
        <v>1259</v>
      </c>
      <c r="AO50" s="140">
        <f>SUM(AO19:AO49)</f>
        <v>60</v>
      </c>
    </row>
    <row r="51" spans="1:41" x14ac:dyDescent="0.2">
      <c r="A51" s="11"/>
      <c r="B51" s="11"/>
      <c r="C51" s="12" t="s">
        <v>113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410"/>
      <c r="Q51" s="11"/>
      <c r="R51" s="11"/>
      <c r="S51" s="11"/>
      <c r="T51" s="11"/>
      <c r="U51" s="13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3"/>
      <c r="AN51" s="146"/>
      <c r="AO51" s="11"/>
    </row>
    <row r="52" spans="1:41" x14ac:dyDescent="0.2">
      <c r="A52" s="11"/>
      <c r="B52" s="11"/>
      <c r="C52" s="12" t="s">
        <v>47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410"/>
      <c r="Q52" s="11"/>
      <c r="R52" s="11"/>
      <c r="S52" s="11"/>
      <c r="T52" s="11"/>
      <c r="U52" s="13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3"/>
      <c r="AN52" s="146"/>
      <c r="AO52" s="11"/>
    </row>
    <row r="53" spans="1:4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410"/>
      <c r="Q53" s="11"/>
      <c r="R53" s="11"/>
      <c r="S53" s="11"/>
      <c r="T53" s="11"/>
      <c r="U53" s="13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3"/>
      <c r="AN53" s="146"/>
      <c r="AO53" s="11"/>
    </row>
    <row r="54" spans="1:4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410"/>
      <c r="Q54" s="11"/>
      <c r="R54" s="11"/>
      <c r="S54" s="11"/>
      <c r="T54" s="11"/>
      <c r="U54" s="13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3"/>
      <c r="AN54" s="146"/>
      <c r="AO54" s="11"/>
    </row>
    <row r="55" spans="1:4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410" t="s">
        <v>87</v>
      </c>
      <c r="Q55" s="11"/>
      <c r="R55" s="11"/>
      <c r="S55" s="11"/>
      <c r="T55" s="11"/>
      <c r="U55" s="13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3"/>
      <c r="AN55" s="146"/>
      <c r="AO55" s="11"/>
    </row>
    <row r="56" spans="1:41" x14ac:dyDescent="0.2">
      <c r="A56" s="11"/>
      <c r="B56" s="11"/>
      <c r="C56" s="42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410"/>
      <c r="Q56" s="11"/>
      <c r="R56" s="11"/>
      <c r="S56" s="11"/>
      <c r="T56" s="11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502" t="s">
        <v>114</v>
      </c>
      <c r="AG56" s="502"/>
      <c r="AH56" s="502"/>
      <c r="AI56" s="502"/>
      <c r="AJ56" s="502"/>
      <c r="AK56" s="502"/>
      <c r="AL56" s="502"/>
      <c r="AM56" s="13"/>
      <c r="AN56" s="146"/>
      <c r="AO56" s="11"/>
    </row>
    <row r="57" spans="1:41" x14ac:dyDescent="0.2">
      <c r="A57" s="11"/>
      <c r="B57" s="11"/>
      <c r="C57" s="20" t="s">
        <v>48</v>
      </c>
      <c r="D57" s="11"/>
      <c r="E57" s="11"/>
      <c r="F57" s="11"/>
      <c r="G57" s="11"/>
      <c r="H57" s="11"/>
      <c r="I57" s="11"/>
      <c r="J57" s="11"/>
      <c r="K57" s="11"/>
      <c r="L57" s="11"/>
      <c r="M57" s="146"/>
      <c r="N57" s="11"/>
      <c r="O57" s="444" t="s">
        <v>49</v>
      </c>
      <c r="P57" s="444"/>
      <c r="Q57" s="444"/>
      <c r="R57" s="444"/>
      <c r="S57" s="444"/>
      <c r="T57" s="444"/>
      <c r="U57" s="444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444" t="s">
        <v>50</v>
      </c>
      <c r="AG57" s="444"/>
      <c r="AH57" s="444"/>
      <c r="AI57" s="444"/>
      <c r="AJ57" s="444"/>
      <c r="AK57" s="444"/>
      <c r="AL57" s="444"/>
      <c r="AM57" s="13"/>
      <c r="AN57" s="146"/>
      <c r="AO57" s="11"/>
    </row>
    <row r="58" spans="1:4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410"/>
      <c r="Q58" s="11"/>
      <c r="R58" s="11"/>
      <c r="S58" s="11"/>
      <c r="T58" s="11"/>
      <c r="U58" s="13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3"/>
      <c r="AN58" s="146"/>
      <c r="AO58" s="11"/>
    </row>
    <row r="59" spans="1:4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410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3"/>
      <c r="AN59" s="146"/>
      <c r="AO59" s="11"/>
    </row>
  </sheetData>
  <mergeCells count="25">
    <mergeCell ref="AJ2:AN2"/>
    <mergeCell ref="AJ4:AN4"/>
    <mergeCell ref="A6:AO6"/>
    <mergeCell ref="O8:U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0:C20"/>
    <mergeCell ref="D20:AO20"/>
    <mergeCell ref="A34:C34"/>
    <mergeCell ref="D34:AO34"/>
    <mergeCell ref="O57:U57"/>
    <mergeCell ref="AF57:AL57"/>
    <mergeCell ref="A38:C38"/>
    <mergeCell ref="D38:AO38"/>
    <mergeCell ref="A46:C46"/>
    <mergeCell ref="D46:AO46"/>
    <mergeCell ref="A50:C50"/>
    <mergeCell ref="AF56:AL56"/>
    <mergeCell ref="A48:AO48"/>
  </mergeCells>
  <dataValidations count="1">
    <dataValidation type="list" allowBlank="1" showErrorMessage="1" sqref="B19 B35:B37 B39:B45 B21:B33 B47 B49" xr:uid="{A19FF12E-EE34-415E-99DF-056658031DF5}">
      <formula1>RodzajeZajec</formula1>
      <formula2>0</formula2>
    </dataValidation>
  </dataValidations>
  <pageMargins left="0.25" right="0.25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Rok I A</vt:lpstr>
      <vt:lpstr>Arkusz1</vt:lpstr>
      <vt:lpstr>Rok I B</vt:lpstr>
      <vt:lpstr>Rok II</vt:lpstr>
      <vt:lpstr>Rok III A</vt:lpstr>
      <vt:lpstr>Rok III B</vt:lpstr>
      <vt:lpstr>'Rok I A'!Obszar_wydruku</vt:lpstr>
      <vt:lpstr>'Rok I B'!Obszar_wydruku</vt:lpstr>
      <vt:lpstr>'Rok II'!Obszar_wydruku</vt:lpstr>
      <vt:lpstr>'Rok III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2025-05-20T08:56:01Z</cp:lastPrinted>
  <dcterms:created xsi:type="dcterms:W3CDTF">2021-02-14T19:58:55Z</dcterms:created>
  <dcterms:modified xsi:type="dcterms:W3CDTF">2026-03-06T11:44:00Z</dcterms:modified>
</cp:coreProperties>
</file>