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Senaty\Senaty 2026\luty 2026\od cyklu 2026_27\Excele\Ratownictwo Medyczne Excele\Uproszczone Programy studiów\"/>
    </mc:Choice>
  </mc:AlternateContent>
  <xr:revisionPtr revIDLastSave="0" documentId="13_ncr:1_{13370057-DE98-42E7-B011-6AB8B6741F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k I A" sheetId="1" r:id="rId1"/>
    <sheet name="Arkusz1" sheetId="4" state="hidden" r:id="rId2"/>
    <sheet name="Rok I B" sheetId="9" r:id="rId3"/>
    <sheet name="Rok II" sheetId="2" r:id="rId4"/>
    <sheet name="Rok III A" sheetId="3" r:id="rId5"/>
    <sheet name="Rok III B" sheetId="10" r:id="rId6"/>
  </sheets>
  <definedNames>
    <definedName name="_xlnm.Print_Area" localSheetId="0">'Rok I A'!$A$1:$AO$61</definedName>
    <definedName name="_xlnm.Print_Area" localSheetId="3">'Rok II'!$A$1:$AO$50</definedName>
    <definedName name="_xlnm.Print_Area" localSheetId="4">'Rok III A'!$A$1:$AO$58</definedName>
    <definedName name="Rodzaj_zajęć" localSheetId="3">'Rok II'!#REF!</definedName>
    <definedName name="Rodzaje_zajec" localSheetId="3">'Rok II'!#REF!</definedName>
    <definedName name="Rodzaje_zajęć">'Rok II'!#REF!</definedName>
    <definedName name="RodzajeZajec">'Rok II'!#REF!</definedName>
    <definedName name="RodzajZajęć">'Rok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22" i="10" l="1"/>
  <c r="AJ23" i="10"/>
  <c r="AJ31" i="10"/>
  <c r="R22" i="10"/>
  <c r="R24" i="10"/>
  <c r="R25" i="10"/>
  <c r="R26" i="10"/>
  <c r="R27" i="10"/>
  <c r="R29" i="10"/>
  <c r="R30" i="10"/>
  <c r="R32" i="10"/>
  <c r="R33" i="10"/>
  <c r="AN24" i="10" l="1"/>
  <c r="AN25" i="10"/>
  <c r="AN27" i="10"/>
  <c r="AN28" i="10"/>
  <c r="AN29" i="10"/>
  <c r="AN30" i="10"/>
  <c r="AN31" i="10"/>
  <c r="AN32" i="10"/>
  <c r="AN33" i="10"/>
  <c r="AJ50" i="10"/>
  <c r="AM50" i="10"/>
  <c r="AH50" i="10"/>
  <c r="AB50" i="10"/>
  <c r="Z50" i="10"/>
  <c r="X50" i="10"/>
  <c r="V50" i="10"/>
  <c r="U50" i="10"/>
  <c r="P50" i="10"/>
  <c r="J50" i="10"/>
  <c r="H50" i="10"/>
  <c r="F50" i="10"/>
  <c r="D50" i="10"/>
  <c r="AO49" i="10"/>
  <c r="AN49" i="10"/>
  <c r="AO47" i="10"/>
  <c r="AK47" i="10"/>
  <c r="AN47" i="10" s="1"/>
  <c r="AO45" i="10"/>
  <c r="AK45" i="10"/>
  <c r="AO44" i="10"/>
  <c r="AN44" i="10"/>
  <c r="S44" i="10"/>
  <c r="AO43" i="10"/>
  <c r="AK43" i="10"/>
  <c r="AN43" i="10" s="1"/>
  <c r="AO42" i="10"/>
  <c r="S42" i="10"/>
  <c r="AN42" i="10" s="1"/>
  <c r="AO41" i="10"/>
  <c r="AK41" i="10"/>
  <c r="AN41" i="10" s="1"/>
  <c r="AO40" i="10"/>
  <c r="AN40" i="10"/>
  <c r="AK40" i="10"/>
  <c r="AO39" i="10"/>
  <c r="S39" i="10"/>
  <c r="AN39" i="10" s="1"/>
  <c r="AO37" i="10"/>
  <c r="AK37" i="10"/>
  <c r="AN37" i="10" s="1"/>
  <c r="AJ37" i="10"/>
  <c r="AO36" i="10"/>
  <c r="AK36" i="10"/>
  <c r="AN36" i="10" s="1"/>
  <c r="AJ36" i="10"/>
  <c r="S36" i="10"/>
  <c r="R36" i="10"/>
  <c r="AO35" i="10"/>
  <c r="AK35" i="10"/>
  <c r="AN35" i="10" s="1"/>
  <c r="AJ35" i="10"/>
  <c r="AO33" i="10"/>
  <c r="S33" i="10"/>
  <c r="AO32" i="10"/>
  <c r="S32" i="10"/>
  <c r="AO31" i="10"/>
  <c r="AK31" i="10"/>
  <c r="AO30" i="10"/>
  <c r="S30" i="10"/>
  <c r="AO29" i="10"/>
  <c r="S29" i="10"/>
  <c r="AO28" i="10"/>
  <c r="AO27" i="10"/>
  <c r="S27" i="10"/>
  <c r="AO26" i="10"/>
  <c r="S26" i="10"/>
  <c r="AN26" i="10" s="1"/>
  <c r="AO25" i="10"/>
  <c r="S25" i="10"/>
  <c r="AO24" i="10"/>
  <c r="S24" i="10"/>
  <c r="AO23" i="10"/>
  <c r="AK23" i="10"/>
  <c r="AK50" i="10" s="1"/>
  <c r="AO22" i="10"/>
  <c r="AK22" i="10"/>
  <c r="S22" i="10"/>
  <c r="AN22" i="10" s="1"/>
  <c r="AO21" i="10"/>
  <c r="AN21" i="10"/>
  <c r="AK21" i="10"/>
  <c r="AJ21" i="10"/>
  <c r="S21" i="10"/>
  <c r="R21" i="10"/>
  <c r="AO19" i="10"/>
  <c r="AO50" i="10" s="1"/>
  <c r="AN19" i="10"/>
  <c r="S19" i="10"/>
  <c r="R19" i="10"/>
  <c r="AM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S55" i="9"/>
  <c r="AN55" i="9" s="1"/>
  <c r="AN54" i="9"/>
  <c r="S54" i="9"/>
  <c r="AK52" i="9"/>
  <c r="AN52" i="9" s="1"/>
  <c r="S52" i="9"/>
  <c r="R52" i="9"/>
  <c r="AO50" i="9"/>
  <c r="AK50" i="9"/>
  <c r="S50" i="9"/>
  <c r="AN50" i="9" s="1"/>
  <c r="R50" i="9"/>
  <c r="AO48" i="9"/>
  <c r="AK48" i="9"/>
  <c r="AN48" i="9" s="1"/>
  <c r="AO47" i="9"/>
  <c r="AK47" i="9"/>
  <c r="S47" i="9"/>
  <c r="AN47" i="9" s="1"/>
  <c r="R47" i="9"/>
  <c r="AO45" i="9"/>
  <c r="AK45" i="9"/>
  <c r="AN45" i="9" s="1"/>
  <c r="AJ45" i="9"/>
  <c r="S45" i="9"/>
  <c r="R45" i="9"/>
  <c r="AO44" i="9"/>
  <c r="AN44" i="9"/>
  <c r="AK44" i="9"/>
  <c r="AJ44" i="9"/>
  <c r="S44" i="9"/>
  <c r="R44" i="9"/>
  <c r="AO42" i="9"/>
  <c r="AK42" i="9"/>
  <c r="AN42" i="9" s="1"/>
  <c r="AJ42" i="9"/>
  <c r="S42" i="9"/>
  <c r="R42" i="9"/>
  <c r="AO40" i="9"/>
  <c r="AK40" i="9"/>
  <c r="AJ40" i="9"/>
  <c r="S40" i="9"/>
  <c r="AN40" i="9" s="1"/>
  <c r="R40" i="9"/>
  <c r="AO39" i="9"/>
  <c r="AK39" i="9"/>
  <c r="AN39" i="9" s="1"/>
  <c r="AJ39" i="9"/>
  <c r="S39" i="9"/>
  <c r="R39" i="9"/>
  <c r="AO37" i="9"/>
  <c r="S37" i="9"/>
  <c r="AN37" i="9" s="1"/>
  <c r="R37" i="9"/>
  <c r="AO36" i="9"/>
  <c r="AJ36" i="9"/>
  <c r="S36" i="9"/>
  <c r="AN36" i="9" s="1"/>
  <c r="R36" i="9"/>
  <c r="AO35" i="9"/>
  <c r="AN35" i="9"/>
  <c r="AK35" i="9"/>
  <c r="AJ35" i="9"/>
  <c r="S35" i="9"/>
  <c r="R35" i="9"/>
  <c r="AO34" i="9"/>
  <c r="AK34" i="9"/>
  <c r="AJ34" i="9"/>
  <c r="S34" i="9"/>
  <c r="AN34" i="9" s="1"/>
  <c r="R34" i="9"/>
  <c r="AO33" i="9"/>
  <c r="AN33" i="9"/>
  <c r="AK33" i="9"/>
  <c r="AJ33" i="9"/>
  <c r="S33" i="9"/>
  <c r="R33" i="9"/>
  <c r="AO32" i="9"/>
  <c r="AK32" i="9"/>
  <c r="AJ32" i="9"/>
  <c r="S32" i="9"/>
  <c r="AN32" i="9" s="1"/>
  <c r="R32" i="9"/>
  <c r="AO31" i="9"/>
  <c r="AN31" i="9"/>
  <c r="AK31" i="9"/>
  <c r="AJ31" i="9"/>
  <c r="S31" i="9"/>
  <c r="R31" i="9"/>
  <c r="AO30" i="9"/>
  <c r="AK30" i="9"/>
  <c r="AJ30" i="9"/>
  <c r="S30" i="9"/>
  <c r="AN30" i="9" s="1"/>
  <c r="R30" i="9"/>
  <c r="AO29" i="9"/>
  <c r="AN29" i="9"/>
  <c r="AK29" i="9"/>
  <c r="AJ29" i="9"/>
  <c r="S29" i="9"/>
  <c r="R29" i="9"/>
  <c r="AO28" i="9"/>
  <c r="AK28" i="9"/>
  <c r="AJ28" i="9"/>
  <c r="S28" i="9"/>
  <c r="AN28" i="9" s="1"/>
  <c r="R28" i="9"/>
  <c r="AO26" i="9"/>
  <c r="AN26" i="9"/>
  <c r="AK26" i="9"/>
  <c r="AJ26" i="9"/>
  <c r="S26" i="9"/>
  <c r="R26" i="9"/>
  <c r="AO25" i="9"/>
  <c r="AK25" i="9"/>
  <c r="AN25" i="9" s="1"/>
  <c r="AJ25" i="9"/>
  <c r="S25" i="9"/>
  <c r="R25" i="9"/>
  <c r="AO24" i="9"/>
  <c r="AN24" i="9"/>
  <c r="AK24" i="9"/>
  <c r="AJ24" i="9"/>
  <c r="AJ56" i="9" s="1"/>
  <c r="S24" i="9"/>
  <c r="R24" i="9"/>
  <c r="AO23" i="9"/>
  <c r="AK23" i="9"/>
  <c r="AN23" i="9" s="1"/>
  <c r="AJ23" i="9"/>
  <c r="S23" i="9"/>
  <c r="R23" i="9"/>
  <c r="AO22" i="9"/>
  <c r="AN22" i="9"/>
  <c r="AK22" i="9"/>
  <c r="AJ22" i="9"/>
  <c r="S22" i="9"/>
  <c r="R22" i="9"/>
  <c r="AO21" i="9"/>
  <c r="AK21" i="9"/>
  <c r="AN21" i="9" s="1"/>
  <c r="AJ21" i="9"/>
  <c r="S21" i="9"/>
  <c r="R21" i="9"/>
  <c r="AO20" i="9"/>
  <c r="AO56" i="9" s="1"/>
  <c r="AN20" i="9"/>
  <c r="AK20" i="9"/>
  <c r="AK56" i="9" s="1"/>
  <c r="AJ20" i="9"/>
  <c r="S20" i="9"/>
  <c r="R20" i="9"/>
  <c r="AO19" i="9"/>
  <c r="S19" i="9"/>
  <c r="S56" i="9" s="1"/>
  <c r="R19" i="9"/>
  <c r="R56" i="9" s="1"/>
  <c r="AO56" i="1"/>
  <c r="S55" i="1"/>
  <c r="AN55" i="1" s="1"/>
  <c r="S54" i="1"/>
  <c r="AN54" i="1" s="1"/>
  <c r="N56" i="1"/>
  <c r="AO50" i="3"/>
  <c r="AO41" i="2"/>
  <c r="U50" i="3"/>
  <c r="AM50" i="3"/>
  <c r="AO49" i="3"/>
  <c r="AN49" i="3"/>
  <c r="S50" i="10" l="1"/>
  <c r="AN23" i="10"/>
  <c r="AN50" i="10" s="1"/>
  <c r="R50" i="10"/>
  <c r="AN19" i="9"/>
  <c r="AN56" i="9" s="1"/>
  <c r="P41" i="2"/>
  <c r="F50" i="3" l="1"/>
  <c r="D50" i="3"/>
  <c r="D41" i="2"/>
  <c r="D56" i="1"/>
  <c r="AO42" i="1"/>
  <c r="AK42" i="1"/>
  <c r="AJ42" i="1"/>
  <c r="S42" i="1"/>
  <c r="AN42" i="1" s="1"/>
  <c r="R42" i="1"/>
  <c r="P56" i="1"/>
  <c r="Q56" i="1"/>
  <c r="H56" i="1"/>
  <c r="I56" i="1"/>
  <c r="J56" i="1"/>
  <c r="K56" i="1"/>
  <c r="L56" i="1"/>
  <c r="M56" i="1"/>
  <c r="O56" i="1"/>
  <c r="AJ41" i="2" l="1"/>
  <c r="AK39" i="2"/>
  <c r="AK40" i="2"/>
  <c r="AJ39" i="2"/>
  <c r="AJ40" i="2"/>
  <c r="AJ36" i="2"/>
  <c r="R41" i="2"/>
  <c r="AO19" i="3"/>
  <c r="AN28" i="3"/>
  <c r="AO43" i="3"/>
  <c r="AK43" i="3"/>
  <c r="AN43" i="3" s="1"/>
  <c r="AK45" i="3"/>
  <c r="AK40" i="3"/>
  <c r="AN40" i="3" s="1"/>
  <c r="AO39" i="3"/>
  <c r="AO40" i="3"/>
  <c r="S39" i="3"/>
  <c r="AO44" i="3"/>
  <c r="S44" i="3"/>
  <c r="AO42" i="3"/>
  <c r="S42" i="3"/>
  <c r="AO41" i="3"/>
  <c r="AK41" i="3"/>
  <c r="AN41" i="3" s="1"/>
  <c r="AN39" i="3" l="1"/>
  <c r="AN44" i="3"/>
  <c r="AN42" i="3"/>
  <c r="AO33" i="3"/>
  <c r="S33" i="3"/>
  <c r="AN33" i="3" s="1"/>
  <c r="R33" i="3"/>
  <c r="R32" i="3"/>
  <c r="S19" i="3" l="1"/>
  <c r="R19" i="3"/>
  <c r="AO39" i="2"/>
  <c r="AO40" i="2"/>
  <c r="AN40" i="2"/>
  <c r="AN39" i="2"/>
  <c r="AK41" i="2"/>
  <c r="AM41" i="2"/>
  <c r="S39" i="2"/>
  <c r="S40" i="2"/>
  <c r="S38" i="2"/>
  <c r="S41" i="2" s="1"/>
  <c r="U41" i="2"/>
  <c r="AK48" i="1"/>
  <c r="AN48" i="1" s="1"/>
  <c r="AO48" i="1"/>
  <c r="AO37" i="1"/>
  <c r="AO36" i="1"/>
  <c r="AJ36" i="1"/>
  <c r="AN19" i="3" l="1"/>
  <c r="R37" i="1" l="1"/>
  <c r="S37" i="1"/>
  <c r="AN37" i="1" s="1"/>
  <c r="S36" i="1"/>
  <c r="AN36" i="1" s="1"/>
  <c r="R36" i="1"/>
  <c r="AO38" i="2" l="1"/>
  <c r="AK38" i="2"/>
  <c r="R38" i="2"/>
  <c r="AO36" i="2"/>
  <c r="AK36" i="2"/>
  <c r="AN36" i="2" s="1"/>
  <c r="S36" i="2"/>
  <c r="R36" i="2"/>
  <c r="AO20" i="2"/>
  <c r="AK20" i="2"/>
  <c r="AJ20" i="2"/>
  <c r="S20" i="2"/>
  <c r="AN20" i="2" s="1"/>
  <c r="R20" i="2"/>
  <c r="AO19" i="2"/>
  <c r="AK19" i="2"/>
  <c r="AJ19" i="2"/>
  <c r="S19" i="2"/>
  <c r="R19" i="2"/>
  <c r="R22" i="2"/>
  <c r="S22" i="2"/>
  <c r="AJ22" i="2"/>
  <c r="AK22" i="2"/>
  <c r="AO22" i="2"/>
  <c r="R23" i="2"/>
  <c r="S23" i="2"/>
  <c r="AJ23" i="2"/>
  <c r="AK23" i="2"/>
  <c r="AO23" i="2"/>
  <c r="R24" i="2"/>
  <c r="S24" i="2"/>
  <c r="AJ24" i="2"/>
  <c r="AK24" i="2"/>
  <c r="AO24" i="2"/>
  <c r="R25" i="2"/>
  <c r="S25" i="2"/>
  <c r="AJ25" i="2"/>
  <c r="AK25" i="2"/>
  <c r="AO25" i="2"/>
  <c r="R26" i="2"/>
  <c r="S26" i="2"/>
  <c r="AJ26" i="2"/>
  <c r="AK26" i="2"/>
  <c r="AO26" i="2"/>
  <c r="R27" i="2"/>
  <c r="S27" i="2"/>
  <c r="AJ27" i="2"/>
  <c r="AK27" i="2"/>
  <c r="AO27" i="2"/>
  <c r="R28" i="2"/>
  <c r="S28" i="2"/>
  <c r="AJ28" i="2"/>
  <c r="AK28" i="2"/>
  <c r="AO28" i="2"/>
  <c r="R29" i="2"/>
  <c r="S29" i="2"/>
  <c r="AJ29" i="2"/>
  <c r="AK29" i="2"/>
  <c r="AO29" i="2"/>
  <c r="R30" i="2"/>
  <c r="S30" i="2"/>
  <c r="AJ30" i="2"/>
  <c r="AK30" i="2"/>
  <c r="AO30" i="2"/>
  <c r="R31" i="2"/>
  <c r="S31" i="2"/>
  <c r="AJ31" i="2"/>
  <c r="AK31" i="2"/>
  <c r="AO31" i="2"/>
  <c r="AO34" i="2"/>
  <c r="AK34" i="2"/>
  <c r="AJ34" i="2"/>
  <c r="S34" i="2"/>
  <c r="AN34" i="2" s="1"/>
  <c r="R34" i="2"/>
  <c r="AO33" i="2"/>
  <c r="AK33" i="2"/>
  <c r="AJ33" i="2"/>
  <c r="S33" i="2"/>
  <c r="R33" i="2"/>
  <c r="AO32" i="2"/>
  <c r="AK32" i="2"/>
  <c r="AJ32" i="2"/>
  <c r="S32" i="2"/>
  <c r="R32" i="2"/>
  <c r="AK52" i="1"/>
  <c r="AN52" i="1" s="1"/>
  <c r="S52" i="1"/>
  <c r="R52" i="1"/>
  <c r="AO50" i="1"/>
  <c r="AK50" i="1"/>
  <c r="S50" i="1"/>
  <c r="R50" i="1"/>
  <c r="AO47" i="1"/>
  <c r="AK47" i="1"/>
  <c r="S47" i="1"/>
  <c r="AN47" i="1" s="1"/>
  <c r="R47" i="1"/>
  <c r="AO40" i="1"/>
  <c r="AK40" i="1"/>
  <c r="AJ40" i="1"/>
  <c r="S40" i="1"/>
  <c r="R40" i="1"/>
  <c r="AO39" i="1"/>
  <c r="AK39" i="1"/>
  <c r="AJ39" i="1"/>
  <c r="S39" i="1"/>
  <c r="R39" i="1"/>
  <c r="AO35" i="1"/>
  <c r="AK35" i="1"/>
  <c r="AJ35" i="1"/>
  <c r="S35" i="1"/>
  <c r="R35" i="1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47" i="3"/>
  <c r="AK47" i="3"/>
  <c r="AN47" i="3" s="1"/>
  <c r="S19" i="1"/>
  <c r="AN19" i="1" s="1"/>
  <c r="AO22" i="3"/>
  <c r="AO23" i="3"/>
  <c r="AO24" i="3"/>
  <c r="AO25" i="3"/>
  <c r="AO26" i="3"/>
  <c r="AO27" i="3"/>
  <c r="AO28" i="3"/>
  <c r="AO29" i="3"/>
  <c r="AO30" i="3"/>
  <c r="AO31" i="3"/>
  <c r="AO32" i="3"/>
  <c r="AO35" i="3"/>
  <c r="AO36" i="3"/>
  <c r="AO37" i="3"/>
  <c r="AO45" i="3"/>
  <c r="AO21" i="3"/>
  <c r="AK22" i="3"/>
  <c r="AK23" i="3"/>
  <c r="AN23" i="3" s="1"/>
  <c r="AK31" i="3"/>
  <c r="AN31" i="3" s="1"/>
  <c r="AK35" i="3"/>
  <c r="AN35" i="3" s="1"/>
  <c r="AK36" i="3"/>
  <c r="AK37" i="3"/>
  <c r="AN37" i="3" s="1"/>
  <c r="AJ22" i="3"/>
  <c r="AJ23" i="3"/>
  <c r="AJ31" i="3"/>
  <c r="AJ35" i="3"/>
  <c r="AJ36" i="3"/>
  <c r="AJ37" i="3"/>
  <c r="S22" i="3"/>
  <c r="AN22" i="3" s="1"/>
  <c r="S24" i="3"/>
  <c r="AN24" i="3" s="1"/>
  <c r="S25" i="3"/>
  <c r="AN25" i="3" s="1"/>
  <c r="S26" i="3"/>
  <c r="AN26" i="3" s="1"/>
  <c r="S27" i="3"/>
  <c r="AN27" i="3" s="1"/>
  <c r="S29" i="3"/>
  <c r="AN29" i="3" s="1"/>
  <c r="S30" i="3"/>
  <c r="AN30" i="3" s="1"/>
  <c r="S32" i="3"/>
  <c r="AN32" i="3" s="1"/>
  <c r="S36" i="3"/>
  <c r="R22" i="3"/>
  <c r="R24" i="3"/>
  <c r="R25" i="3"/>
  <c r="R26" i="3"/>
  <c r="R27" i="3"/>
  <c r="R29" i="3"/>
  <c r="R30" i="3"/>
  <c r="R36" i="3"/>
  <c r="AO20" i="1"/>
  <c r="AO21" i="1"/>
  <c r="AO22" i="1"/>
  <c r="AO23" i="1"/>
  <c r="AO24" i="1"/>
  <c r="AO25" i="1"/>
  <c r="AO26" i="1"/>
  <c r="AO44" i="1"/>
  <c r="AO45" i="1"/>
  <c r="AK25" i="1"/>
  <c r="AK26" i="1"/>
  <c r="AK44" i="1"/>
  <c r="AK45" i="1"/>
  <c r="AK20" i="1"/>
  <c r="AK21" i="1"/>
  <c r="AK22" i="1"/>
  <c r="AK23" i="1"/>
  <c r="AJ25" i="1"/>
  <c r="AJ26" i="1"/>
  <c r="AJ44" i="1"/>
  <c r="AJ45" i="1"/>
  <c r="AJ20" i="1"/>
  <c r="AJ21" i="1"/>
  <c r="AJ22" i="1"/>
  <c r="AJ23" i="1"/>
  <c r="S20" i="1"/>
  <c r="S21" i="1"/>
  <c r="S22" i="1"/>
  <c r="S23" i="1"/>
  <c r="S24" i="1"/>
  <c r="S25" i="1"/>
  <c r="S26" i="1"/>
  <c r="S44" i="1"/>
  <c r="S45" i="1"/>
  <c r="R20" i="1"/>
  <c r="R21" i="1"/>
  <c r="R22" i="1"/>
  <c r="R23" i="1"/>
  <c r="R24" i="1"/>
  <c r="R25" i="1"/>
  <c r="R26" i="1"/>
  <c r="R44" i="1"/>
  <c r="R45" i="1"/>
  <c r="AO19" i="1"/>
  <c r="AH50" i="3"/>
  <c r="AB50" i="3"/>
  <c r="Z50" i="3"/>
  <c r="X50" i="3"/>
  <c r="V50" i="3"/>
  <c r="P50" i="3"/>
  <c r="J50" i="3"/>
  <c r="H50" i="3"/>
  <c r="AK21" i="3"/>
  <c r="AK50" i="3" s="1"/>
  <c r="AJ21" i="3"/>
  <c r="S21" i="3"/>
  <c r="R21" i="3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Q41" i="2"/>
  <c r="O41" i="2"/>
  <c r="N41" i="2"/>
  <c r="M41" i="2"/>
  <c r="L41" i="2"/>
  <c r="K41" i="2"/>
  <c r="J41" i="2"/>
  <c r="I41" i="2"/>
  <c r="H41" i="2"/>
  <c r="G41" i="2"/>
  <c r="F41" i="2"/>
  <c r="E41" i="2"/>
  <c r="R19" i="1"/>
  <c r="AJ24" i="1"/>
  <c r="AJ56" i="1" s="1"/>
  <c r="AK24" i="1"/>
  <c r="E56" i="1"/>
  <c r="F56" i="1"/>
  <c r="G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M56" i="1"/>
  <c r="AN29" i="1" l="1"/>
  <c r="AJ50" i="3"/>
  <c r="S50" i="3"/>
  <c r="R50" i="3"/>
  <c r="AN50" i="1"/>
  <c r="AN40" i="1"/>
  <c r="AN20" i="1"/>
  <c r="R56" i="1"/>
  <c r="AN39" i="1"/>
  <c r="AN45" i="1"/>
  <c r="AN44" i="1"/>
  <c r="AN34" i="1"/>
  <c r="AN30" i="1"/>
  <c r="AN35" i="1"/>
  <c r="AN21" i="3"/>
  <c r="AN36" i="3"/>
  <c r="AN19" i="2"/>
  <c r="AN38" i="2"/>
  <c r="AN41" i="2" s="1"/>
  <c r="AN33" i="2"/>
  <c r="AN26" i="2"/>
  <c r="AN28" i="2"/>
  <c r="AN32" i="2"/>
  <c r="AN22" i="2"/>
  <c r="AN23" i="2"/>
  <c r="AN25" i="2"/>
  <c r="AN27" i="2"/>
  <c r="AN29" i="2"/>
  <c r="AN31" i="2"/>
  <c r="AN24" i="2"/>
  <c r="AN30" i="2"/>
  <c r="AN33" i="1"/>
  <c r="AN21" i="1"/>
  <c r="AN22" i="1"/>
  <c r="AN28" i="1"/>
  <c r="AN31" i="1"/>
  <c r="AN32" i="1"/>
  <c r="AN26" i="1"/>
  <c r="AN25" i="1"/>
  <c r="AN24" i="1"/>
  <c r="AN23" i="1"/>
  <c r="AK56" i="1"/>
  <c r="S56" i="1"/>
  <c r="AN56" i="1" l="1"/>
  <c r="AN50" i="3"/>
  <c r="D35" i="2"/>
  <c r="D37" i="2"/>
  <c r="D46" i="9"/>
  <c r="D43" i="9"/>
  <c r="D27" i="1"/>
  <c r="D43" i="1"/>
  <c r="AJ37" i="1"/>
  <c r="D18" i="9"/>
  <c r="D18" i="1"/>
  <c r="D18" i="2"/>
  <c r="D46" i="1"/>
  <c r="D49" i="1"/>
  <c r="D21" i="2"/>
  <c r="D27" i="9"/>
  <c r="AJ37" i="9"/>
  <c r="D49" i="9"/>
</calcChain>
</file>

<file path=xl/sharedStrings.xml><?xml version="1.0" encoding="utf-8"?>
<sst xmlns="http://schemas.openxmlformats.org/spreadsheetml/2006/main" count="735" uniqueCount="143">
  <si>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</si>
  <si>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</si>
  <si>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</si>
  <si>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</si>
  <si>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</si>
  <si>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</si>
  <si>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</si>
  <si>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</si>
  <si>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</si>
  <si>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</si>
  <si>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</si>
  <si>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</si>
  <si>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</si>
  <si>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</si>
  <si>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</si>
  <si>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</si>
  <si>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</si>
  <si>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</si>
  <si>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</si>
  <si>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</si>
  <si>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</si>
  <si>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</si>
  <si>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</si>
  <si>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</si>
  <si>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Anatomia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</si>
  <si>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</si>
  <si>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</si>
  <si>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</si>
  <si>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</si>
  <si>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</si>
  <si>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</si>
  <si>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</si>
  <si>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zal</t>
  </si>
  <si>
    <t>Podstawowe zabiegi medyczne</t>
  </si>
  <si>
    <t>Techniki zabiegów medycznych</t>
  </si>
  <si>
    <t>Socjologia medycyny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</si>
  <si>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</si>
  <si>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</si>
  <si>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</si>
  <si>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</si>
  <si>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</si>
  <si>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</si>
  <si>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Kwalifikowana pierwsza pomoc</t>
  </si>
  <si>
    <t>Bezpieczeństwo publiczne</t>
  </si>
  <si>
    <t>ograniczonego wyboru</t>
  </si>
  <si>
    <t>Wychowanie fizyczne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</si>
  <si>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</si>
  <si>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</si>
  <si>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</si>
  <si>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</si>
  <si>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</si>
  <si>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</si>
  <si>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</si>
  <si>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</si>
  <si>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</si>
  <si>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</si>
  <si>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</si>
  <si>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</si>
  <si>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</si>
  <si>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</si>
  <si>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</si>
  <si>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</si>
  <si>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Medycyna taktyczna</t>
  </si>
  <si>
    <t>Zajęcia sprawnościowe z elementami ratownictwa specjalistycznego</t>
  </si>
  <si>
    <t>Intensywna terapia</t>
  </si>
  <si>
    <t>Neurologia</t>
  </si>
  <si>
    <t>Neurochirurgia</t>
  </si>
  <si>
    <t>Ginekologia i położnictwo</t>
  </si>
  <si>
    <t>Pediatria</t>
  </si>
  <si>
    <t>Choroby zakaźne</t>
  </si>
  <si>
    <t>Okulistyka</t>
  </si>
  <si>
    <t>Laryngologia</t>
  </si>
  <si>
    <t>Urologia</t>
  </si>
  <si>
    <t>Przygotowanie do egzaminu dyplomowego</t>
  </si>
  <si>
    <t>Dydaktyka medyczna</t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</si>
  <si>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 stopień</t>
    </r>
  </si>
  <si>
    <r>
      <t xml:space="preserve">Kierunek </t>
    </r>
    <r>
      <rPr>
        <b/>
        <sz val="11"/>
        <color indexed="60"/>
        <rFont val="Arial"/>
        <family val="2"/>
        <charset val="238"/>
      </rPr>
      <t>RATOWNICTWO MEDYCZNE I stopień</t>
    </r>
  </si>
  <si>
    <t>C. Nauki kliniczne</t>
  </si>
  <si>
    <t>D. Praktyki zawodowe śródroczne</t>
  </si>
  <si>
    <t>D. Praktyki zawodowe wakacyjne</t>
  </si>
  <si>
    <t>Szpitalny Oddział Ratunkowy (SOR) - praktyka zawodowa (śródroczna)</t>
  </si>
  <si>
    <t>Zespół ratownictwa medycznego - praktyka zawodowa (wakacyjna)</t>
  </si>
  <si>
    <t>Zespół ratownictwa medycznego - praktyka zawodowa (śródroczna)</t>
  </si>
  <si>
    <t>D. Praktyki zawodowe  wakacyjne</t>
  </si>
  <si>
    <t>D. Praktyki zawodowe   śródroczne</t>
  </si>
  <si>
    <t>egz</t>
  </si>
  <si>
    <t>dr hab. Jacek Smereka prof. UMW</t>
  </si>
  <si>
    <t>Szpitalny Oddział Ratunkowy (SOR) - praktyka zawodowa (wakacyjna)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</si>
  <si>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</si>
  <si>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</si>
  <si>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</si>
  <si>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</si>
  <si>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</si>
  <si>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</si>
  <si>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(CM)   </t>
    </r>
    <r>
      <rPr>
        <sz val="11"/>
        <rFont val="Calibri"/>
        <family val="2"/>
        <charset val="238"/>
      </rPr>
      <t>²</t>
    </r>
  </si>
  <si>
    <t>C. Godziny do dyspozycji uczelni</t>
  </si>
  <si>
    <t>Ortopedia i traumatologia narządu ruchu</t>
  </si>
  <si>
    <t>Forma studiów stacjonarne</t>
  </si>
  <si>
    <t>Rok studiów 2</t>
  </si>
  <si>
    <t>Wydział Pielęgniarstwa i Położnictwa</t>
  </si>
  <si>
    <t>Szczegółowy Program Studiów na rok akademick 2027/2028</t>
  </si>
  <si>
    <t>A. Nauki przedkliniczne</t>
  </si>
  <si>
    <t>B. Nauki społeczne i humanizm w ratownictwie medycznym</t>
  </si>
  <si>
    <t>Język migowy</t>
  </si>
  <si>
    <t>Współpraca i komunikacja w zespole</t>
  </si>
  <si>
    <t>Podstawy symulacji medycznej</t>
  </si>
  <si>
    <t>Dyspozytornia medyczna lub podmiot obsługujący Wojewódzkiego Koordynatora Ratownictwa Medycznego - praktyka zawodowa (śródroczna)</t>
  </si>
  <si>
    <t>Rok studiów 1 TOK A</t>
  </si>
  <si>
    <t>Rok studiów 1 TOK B</t>
  </si>
  <si>
    <t>Technologie komputerowe w medycynie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</si>
  <si>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</si>
  <si>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</si>
  <si>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t>Toksykologia kliniczna</t>
  </si>
  <si>
    <t>Blok Operacyjny - praktyka zawodowa (wakacyjna)</t>
  </si>
  <si>
    <t>Oddział psychiatrii lub izba przyjęć szpitala psychiatrycznego - praktyka zawodowa (wakacyjna)</t>
  </si>
  <si>
    <t>1.</t>
  </si>
  <si>
    <t>Medyczne czynności ratunkowe - elementy ratownictwa górskiego</t>
  </si>
  <si>
    <t>Innowacyjne techniki symulacji w ratownictwie medycznym</t>
  </si>
  <si>
    <t>Medyczne czynności ratunkowe - elementy ratownictwa wodnego</t>
  </si>
  <si>
    <t>Zagrożenia epidemiologiczne i szczepienia ochronne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</si>
  <si>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</si>
  <si>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</si>
  <si>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</si>
  <si>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</si>
  <si>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</si>
  <si>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chirurgii ogólnej - praktyka zawodowa (śródroczna)</t>
  </si>
  <si>
    <t>Oddział chorób wewnętrznych - praktyka zawodowa (śródroczna)</t>
  </si>
  <si>
    <t>Oddział ginekologii i położnictwa - praktyka zawodowa (śródroczna)</t>
  </si>
  <si>
    <t>Rok studiów 3 TOK B</t>
  </si>
  <si>
    <t>Rok studiów 3 TOK A</t>
  </si>
  <si>
    <t>Specjalistyczne i techniczne działania ratownicze</t>
  </si>
  <si>
    <t>Wykorzystywanie nowoczesnych technologii w nauczaniu</t>
  </si>
  <si>
    <t>B. Godziny do dyspozycji uczelni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</si>
  <si>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2026/2027</t>
    </r>
  </si>
  <si>
    <t>Szczegółowy Program Studiów na rok akademicki 2026/2027</t>
  </si>
  <si>
    <t>Szkolenie BHP i P.P</t>
  </si>
  <si>
    <t>Przysposobienie biblioteczne</t>
  </si>
  <si>
    <t xml:space="preserve">18.02.2026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</si>
  <si>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</si>
  <si>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 2028/2029</t>
  </si>
  <si>
    <t>Ratownictwo w zagrożeniach CBRNiE</t>
  </si>
  <si>
    <t>Uchwała Senatu nr 2859  z dnia 18.02.2026r.</t>
  </si>
  <si>
    <t>Uchwała Senatu nr 2859 z dnia 18.02.2026r.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</si>
</sst>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Arial"/>
      <family val="2"/>
      <charset val="238"/>
    </font>
    <font>
      <b/>
      <sz val="10"/>
      <color rgb="FF3F3F3F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theme="0"/>
        <bgColor indexed="17"/>
      </patternFill>
    </fill>
    <fill>
      <patternFill patternType="solid">
        <fgColor theme="2"/>
        <bgColor indexed="26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58"/>
      </patternFill>
    </fill>
  </fills>
  <borders count="1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10" borderId="125" applyNumberFormat="0" applyAlignment="0" applyProtection="0"/>
  </cellStyleXfs>
  <cellXfs count="709">
    <xf numFmtId="0" fontId="0" fillId="0" borderId="0" xfId="0"/>
    <xf numFmtId="0" fontId="1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/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164" fontId="11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0" xfId="0" applyNumberFormat="1" applyFont="1" applyFill="1" applyBorder="1"/>
    <xf numFmtId="0" fontId="3" fillId="2" borderId="11" xfId="0" applyFont="1" applyFill="1" applyBorder="1"/>
    <xf numFmtId="164" fontId="4" fillId="2" borderId="12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/>
    <xf numFmtId="0" fontId="3" fillId="2" borderId="15" xfId="0" applyFont="1" applyFill="1" applyBorder="1" applyAlignment="1">
      <alignment horizontal="center"/>
    </xf>
    <xf numFmtId="164" fontId="3" fillId="2" borderId="14" xfId="0" applyNumberFormat="1" applyFont="1" applyFill="1" applyBorder="1"/>
    <xf numFmtId="0" fontId="3" fillId="2" borderId="15" xfId="0" applyFont="1" applyFill="1" applyBorder="1"/>
    <xf numFmtId="164" fontId="4" fillId="2" borderId="16" xfId="0" applyNumberFormat="1" applyFont="1" applyFill="1" applyBorder="1"/>
    <xf numFmtId="164" fontId="11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19" xfId="0" applyNumberFormat="1" applyFont="1" applyFill="1" applyBorder="1"/>
    <xf numFmtId="164" fontId="3" fillId="2" borderId="18" xfId="0" applyNumberFormat="1" applyFont="1" applyFill="1" applyBorder="1"/>
    <xf numFmtId="0" fontId="3" fillId="2" borderId="19" xfId="0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11" fillId="2" borderId="19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164" fontId="3" fillId="3" borderId="22" xfId="0" applyNumberFormat="1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wrapText="1"/>
    </xf>
    <xf numFmtId="0" fontId="4" fillId="3" borderId="27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/>
    </xf>
    <xf numFmtId="0" fontId="13" fillId="0" borderId="0" xfId="0" applyFont="1"/>
    <xf numFmtId="0" fontId="0" fillId="2" borderId="36" xfId="0" applyFill="1" applyBorder="1" applyAlignment="1">
      <alignment horizontal="center" vertical="center"/>
    </xf>
    <xf numFmtId="164" fontId="3" fillId="2" borderId="36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4" fillId="2" borderId="0" xfId="0" applyFont="1" applyFill="1"/>
    <xf numFmtId="0" fontId="3" fillId="3" borderId="26" xfId="0" applyFont="1" applyFill="1" applyBorder="1" applyAlignment="1">
      <alignment wrapText="1"/>
    </xf>
    <xf numFmtId="164" fontId="3" fillId="2" borderId="39" xfId="0" applyNumberFormat="1" applyFont="1" applyFill="1" applyBorder="1" applyAlignment="1">
      <alignment horizontal="center"/>
    </xf>
    <xf numFmtId="164" fontId="3" fillId="2" borderId="43" xfId="0" applyNumberFormat="1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3" fillId="2" borderId="47" xfId="0" applyNumberFormat="1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3" fillId="2" borderId="50" xfId="0" applyFont="1" applyFill="1" applyBorder="1" applyAlignment="1">
      <alignment wrapText="1"/>
    </xf>
    <xf numFmtId="0" fontId="4" fillId="2" borderId="4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wrapText="1"/>
    </xf>
    <xf numFmtId="0" fontId="4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wrapText="1"/>
    </xf>
    <xf numFmtId="164" fontId="4" fillId="2" borderId="55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vertical="center" wrapText="1"/>
    </xf>
    <xf numFmtId="164" fontId="3" fillId="2" borderId="64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164" fontId="3" fillId="8" borderId="64" xfId="0" applyNumberFormat="1" applyFont="1" applyFill="1" applyBorder="1" applyAlignment="1">
      <alignment horizontal="center"/>
    </xf>
    <xf numFmtId="0" fontId="4" fillId="8" borderId="53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164" fontId="3" fillId="8" borderId="36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wrapText="1"/>
    </xf>
    <xf numFmtId="0" fontId="3" fillId="2" borderId="61" xfId="0" applyFont="1" applyFill="1" applyBorder="1" applyAlignment="1">
      <alignment horizontal="center"/>
    </xf>
    <xf numFmtId="164" fontId="4" fillId="2" borderId="61" xfId="0" applyNumberFormat="1" applyFont="1" applyFill="1" applyBorder="1" applyAlignment="1">
      <alignment horizontal="center"/>
    </xf>
    <xf numFmtId="0" fontId="4" fillId="2" borderId="72" xfId="0" applyFont="1" applyFill="1" applyBorder="1" applyAlignment="1">
      <alignment horizontal="center"/>
    </xf>
    <xf numFmtId="0" fontId="3" fillId="2" borderId="73" xfId="0" applyFont="1" applyFill="1" applyBorder="1" applyAlignment="1">
      <alignment wrapText="1"/>
    </xf>
    <xf numFmtId="0" fontId="4" fillId="2" borderId="74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3" fillId="2" borderId="76" xfId="0" applyFont="1" applyFill="1" applyBorder="1" applyAlignment="1">
      <alignment wrapText="1"/>
    </xf>
    <xf numFmtId="0" fontId="4" fillId="2" borderId="77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/>
    </xf>
    <xf numFmtId="0" fontId="3" fillId="2" borderId="61" xfId="0" applyFont="1" applyFill="1" applyBorder="1" applyAlignment="1">
      <alignment wrapText="1"/>
    </xf>
    <xf numFmtId="164" fontId="3" fillId="2" borderId="78" xfId="0" applyNumberFormat="1" applyFont="1" applyFill="1" applyBorder="1" applyAlignment="1">
      <alignment horizontal="center"/>
    </xf>
    <xf numFmtId="164" fontId="3" fillId="2" borderId="75" xfId="0" applyNumberFormat="1" applyFont="1" applyFill="1" applyBorder="1" applyAlignment="1">
      <alignment horizontal="center"/>
    </xf>
    <xf numFmtId="0" fontId="3" fillId="2" borderId="75" xfId="0" applyFont="1" applyFill="1" applyBorder="1" applyAlignment="1">
      <alignment horizontal="center"/>
    </xf>
    <xf numFmtId="164" fontId="4" fillId="2" borderId="79" xfId="0" applyNumberFormat="1" applyFont="1" applyFill="1" applyBorder="1" applyAlignment="1">
      <alignment horizontal="center"/>
    </xf>
    <xf numFmtId="164" fontId="3" fillId="2" borderId="61" xfId="0" applyNumberFormat="1" applyFont="1" applyFill="1" applyBorder="1" applyAlignment="1">
      <alignment horizontal="center"/>
    </xf>
    <xf numFmtId="164" fontId="4" fillId="2" borderId="80" xfId="0" applyNumberFormat="1" applyFont="1" applyFill="1" applyBorder="1" applyAlignment="1">
      <alignment horizontal="center"/>
    </xf>
    <xf numFmtId="164" fontId="4" fillId="2" borderId="59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64" fontId="4" fillId="2" borderId="83" xfId="0" applyNumberFormat="1" applyFont="1" applyFill="1" applyBorder="1" applyAlignment="1">
      <alignment horizontal="center"/>
    </xf>
    <xf numFmtId="164" fontId="4" fillId="2" borderId="84" xfId="0" applyNumberFormat="1" applyFont="1" applyFill="1" applyBorder="1" applyAlignment="1">
      <alignment horizontal="center"/>
    </xf>
    <xf numFmtId="164" fontId="4" fillId="2" borderId="85" xfId="0" applyNumberFormat="1" applyFont="1" applyFill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164" fontId="4" fillId="2" borderId="46" xfId="0" applyNumberFormat="1" applyFont="1" applyFill="1" applyBorder="1" applyAlignment="1">
      <alignment horizontal="center"/>
    </xf>
    <xf numFmtId="164" fontId="4" fillId="2" borderId="87" xfId="0" applyNumberFormat="1" applyFont="1" applyFill="1" applyBorder="1" applyAlignment="1">
      <alignment horizontal="center"/>
    </xf>
    <xf numFmtId="164" fontId="4" fillId="2" borderId="88" xfId="0" applyNumberFormat="1" applyFont="1" applyFill="1" applyBorder="1" applyAlignment="1">
      <alignment horizontal="center"/>
    </xf>
    <xf numFmtId="0" fontId="4" fillId="2" borderId="89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/>
    </xf>
    <xf numFmtId="0" fontId="3" fillId="2" borderId="75" xfId="0" applyFont="1" applyFill="1" applyBorder="1" applyAlignment="1">
      <alignment wrapText="1"/>
    </xf>
    <xf numFmtId="164" fontId="4" fillId="4" borderId="0" xfId="0" applyNumberFormat="1" applyFont="1" applyFill="1" applyBorder="1" applyAlignment="1">
      <alignment horizontal="center"/>
    </xf>
    <xf numFmtId="164" fontId="3" fillId="4" borderId="69" xfId="0" applyNumberFormat="1" applyFont="1" applyFill="1" applyBorder="1"/>
    <xf numFmtId="164" fontId="11" fillId="4" borderId="69" xfId="0" applyNumberFormat="1" applyFont="1" applyFill="1" applyBorder="1" applyAlignment="1">
      <alignment horizontal="center"/>
    </xf>
    <xf numFmtId="0" fontId="3" fillId="4" borderId="69" xfId="0" applyFont="1" applyFill="1" applyBorder="1" applyAlignment="1">
      <alignment horizontal="center"/>
    </xf>
    <xf numFmtId="164" fontId="4" fillId="4" borderId="69" xfId="0" applyNumberFormat="1" applyFont="1" applyFill="1" applyBorder="1" applyAlignment="1">
      <alignment horizontal="center"/>
    </xf>
    <xf numFmtId="164" fontId="4" fillId="4" borderId="71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3" fillId="2" borderId="79" xfId="0" applyFont="1" applyFill="1" applyBorder="1" applyAlignment="1">
      <alignment horizontal="center"/>
    </xf>
    <xf numFmtId="164" fontId="4" fillId="2" borderId="93" xfId="0" applyNumberFormat="1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4" fontId="4" fillId="2" borderId="106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/>
    </xf>
    <xf numFmtId="164" fontId="4" fillId="2" borderId="108" xfId="0" applyNumberFormat="1" applyFont="1" applyFill="1" applyBorder="1" applyAlignment="1">
      <alignment horizontal="center"/>
    </xf>
    <xf numFmtId="164" fontId="4" fillId="2" borderId="96" xfId="0" applyNumberFormat="1" applyFont="1" applyFill="1" applyBorder="1" applyAlignment="1">
      <alignment horizontal="center"/>
    </xf>
    <xf numFmtId="164" fontId="4" fillId="2" borderId="97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109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4" fillId="2" borderId="99" xfId="0" applyNumberFormat="1" applyFont="1" applyFill="1" applyBorder="1" applyAlignment="1">
      <alignment horizontal="center"/>
    </xf>
    <xf numFmtId="164" fontId="4" fillId="2" borderId="100" xfId="0" applyNumberFormat="1" applyFont="1" applyFill="1" applyBorder="1" applyAlignment="1">
      <alignment horizontal="center"/>
    </xf>
    <xf numFmtId="0" fontId="3" fillId="2" borderId="112" xfId="0" applyFont="1" applyFill="1" applyBorder="1" applyAlignment="1"/>
    <xf numFmtId="0" fontId="0" fillId="2" borderId="75" xfId="0" applyFont="1" applyFill="1" applyBorder="1" applyAlignment="1">
      <alignment horizontal="center" vertical="center"/>
    </xf>
    <xf numFmtId="0" fontId="0" fillId="2" borderId="113" xfId="0" applyFont="1" applyFill="1" applyBorder="1" applyAlignment="1">
      <alignment horizontal="center" vertical="center"/>
    </xf>
    <xf numFmtId="0" fontId="0" fillId="2" borderId="112" xfId="0" applyFont="1" applyFill="1" applyBorder="1" applyAlignment="1">
      <alignment horizontal="center"/>
    </xf>
    <xf numFmtId="0" fontId="4" fillId="8" borderId="102" xfId="0" applyFont="1" applyFill="1" applyBorder="1" applyAlignment="1">
      <alignment horizontal="left" vertical="center" wrapText="1"/>
    </xf>
    <xf numFmtId="0" fontId="0" fillId="2" borderId="61" xfId="0" applyFont="1" applyFill="1" applyBorder="1" applyAlignment="1">
      <alignment horizontal="center" vertical="center"/>
    </xf>
    <xf numFmtId="0" fontId="3" fillId="8" borderId="61" xfId="0" applyFont="1" applyFill="1" applyBorder="1" applyAlignment="1">
      <alignment horizontal="left" vertical="center" wrapText="1"/>
    </xf>
    <xf numFmtId="164" fontId="3" fillId="8" borderId="61" xfId="0" applyNumberFormat="1" applyFont="1" applyFill="1" applyBorder="1" applyAlignment="1">
      <alignment horizontal="center"/>
    </xf>
    <xf numFmtId="0" fontId="3" fillId="2" borderId="115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8" borderId="55" xfId="0" applyNumberFormat="1" applyFont="1" applyFill="1" applyBorder="1" applyAlignment="1">
      <alignment horizontal="center"/>
    </xf>
    <xf numFmtId="0" fontId="3" fillId="2" borderId="113" xfId="0" applyFont="1" applyFill="1" applyBorder="1" applyAlignment="1"/>
    <xf numFmtId="164" fontId="3" fillId="8" borderId="91" xfId="0" applyNumberFormat="1" applyFont="1" applyFill="1" applyBorder="1" applyAlignment="1">
      <alignment horizontal="center"/>
    </xf>
    <xf numFmtId="164" fontId="3" fillId="8" borderId="47" xfId="0" applyNumberFormat="1" applyFont="1" applyFill="1" applyBorder="1" applyAlignment="1">
      <alignment horizontal="center"/>
    </xf>
    <xf numFmtId="0" fontId="4" fillId="2" borderId="67" xfId="0" applyFont="1" applyFill="1" applyBorder="1" applyAlignment="1"/>
    <xf numFmtId="164" fontId="4" fillId="2" borderId="108" xfId="0" applyNumberFormat="1" applyFont="1" applyFill="1" applyBorder="1" applyAlignment="1">
      <alignment horizontal="center" vertical="center"/>
    </xf>
    <xf numFmtId="164" fontId="4" fillId="2" borderId="116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 vertical="center"/>
    </xf>
    <xf numFmtId="164" fontId="4" fillId="2" borderId="106" xfId="0" applyNumberFormat="1" applyFont="1" applyFill="1" applyBorder="1" applyAlignment="1">
      <alignment horizontal="center" vertical="center"/>
    </xf>
    <xf numFmtId="164" fontId="4" fillId="8" borderId="95" xfId="0" applyNumberFormat="1" applyFont="1" applyFill="1" applyBorder="1" applyAlignment="1">
      <alignment horizontal="center"/>
    </xf>
    <xf numFmtId="164" fontId="4" fillId="8" borderId="96" xfId="0" applyNumberFormat="1" applyFont="1" applyFill="1" applyBorder="1" applyAlignment="1">
      <alignment horizontal="center"/>
    </xf>
    <xf numFmtId="164" fontId="3" fillId="8" borderId="75" xfId="0" applyNumberFormat="1" applyFont="1" applyFill="1" applyBorder="1" applyAlignment="1">
      <alignment horizontal="center"/>
    </xf>
    <xf numFmtId="164" fontId="4" fillId="2" borderId="117" xfId="0" applyNumberFormat="1" applyFont="1" applyFill="1" applyBorder="1" applyAlignment="1">
      <alignment horizontal="center"/>
    </xf>
    <xf numFmtId="0" fontId="4" fillId="2" borderId="68" xfId="0" applyFont="1" applyFill="1" applyBorder="1" applyAlignment="1"/>
    <xf numFmtId="164" fontId="4" fillId="2" borderId="111" xfId="0" applyNumberFormat="1" applyFont="1" applyFill="1" applyBorder="1" applyAlignment="1">
      <alignment horizontal="center" vertical="center"/>
    </xf>
    <xf numFmtId="164" fontId="4" fillId="2" borderId="119" xfId="0" applyNumberFormat="1" applyFont="1" applyFill="1" applyBorder="1" applyAlignment="1">
      <alignment horizontal="center"/>
    </xf>
    <xf numFmtId="164" fontId="4" fillId="2" borderId="110" xfId="0" applyNumberFormat="1" applyFont="1" applyFill="1" applyBorder="1" applyAlignment="1">
      <alignment horizontal="center" vertical="center"/>
    </xf>
    <xf numFmtId="164" fontId="4" fillId="2" borderId="109" xfId="0" applyNumberFormat="1" applyFont="1" applyFill="1" applyBorder="1" applyAlignment="1">
      <alignment horizontal="center" vertical="center"/>
    </xf>
    <xf numFmtId="164" fontId="4" fillId="8" borderId="98" xfId="0" applyNumberFormat="1" applyFont="1" applyFill="1" applyBorder="1" applyAlignment="1">
      <alignment horizontal="center"/>
    </xf>
    <xf numFmtId="164" fontId="4" fillId="8" borderId="99" xfId="0" applyNumberFormat="1" applyFont="1" applyFill="1" applyBorder="1" applyAlignment="1">
      <alignment horizontal="center"/>
    </xf>
    <xf numFmtId="164" fontId="4" fillId="2" borderId="120" xfId="0" applyNumberFormat="1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/>
    </xf>
    <xf numFmtId="0" fontId="4" fillId="2" borderId="88" xfId="0" applyFont="1" applyFill="1" applyBorder="1" applyAlignment="1">
      <alignment horizontal="right"/>
    </xf>
    <xf numFmtId="164" fontId="4" fillId="2" borderId="59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64" fontId="3" fillId="8" borderId="65" xfId="0" applyNumberFormat="1" applyFont="1" applyFill="1" applyBorder="1" applyAlignment="1">
      <alignment horizontal="center"/>
    </xf>
    <xf numFmtId="164" fontId="3" fillId="8" borderId="54" xfId="0" applyNumberFormat="1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66" xfId="0" applyFont="1" applyFill="1" applyBorder="1" applyAlignment="1">
      <alignment horizontal="center"/>
    </xf>
    <xf numFmtId="0" fontId="3" fillId="2" borderId="20" xfId="0" applyFont="1" applyFill="1" applyBorder="1"/>
    <xf numFmtId="164" fontId="4" fillId="2" borderId="107" xfId="0" applyNumberFormat="1" applyFont="1" applyFill="1" applyBorder="1"/>
    <xf numFmtId="0" fontId="3" fillId="3" borderId="26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 wrapText="1"/>
    </xf>
    <xf numFmtId="164" fontId="4" fillId="3" borderId="122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64" fontId="4" fillId="3" borderId="121" xfId="0" applyNumberFormat="1" applyFont="1" applyFill="1" applyBorder="1" applyAlignment="1">
      <alignment horizontal="center" vertical="center"/>
    </xf>
    <xf numFmtId="164" fontId="4" fillId="2" borderId="123" xfId="0" applyNumberFormat="1" applyFont="1" applyFill="1" applyBorder="1" applyAlignment="1">
      <alignment horizontal="center" vertical="center"/>
    </xf>
    <xf numFmtId="164" fontId="4" fillId="2" borderId="12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11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 wrapText="1"/>
    </xf>
    <xf numFmtId="0" fontId="0" fillId="2" borderId="75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8" xfId="0" applyFont="1" applyFill="1" applyBorder="1" applyAlignment="1">
      <alignment textRotation="90"/>
    </xf>
    <xf numFmtId="0" fontId="3" fillId="0" borderId="112" xfId="0" applyFont="1" applyFill="1" applyBorder="1" applyAlignment="1"/>
    <xf numFmtId="164" fontId="3" fillId="0" borderId="11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64" xfId="0" applyNumberFormat="1" applyFont="1" applyFill="1" applyBorder="1" applyAlignment="1">
      <alignment horizontal="center"/>
    </xf>
    <xf numFmtId="164" fontId="3" fillId="0" borderId="36" xfId="0" applyNumberFormat="1" applyFont="1" applyFill="1" applyBorder="1" applyAlignment="1">
      <alignment horizontal="center"/>
    </xf>
    <xf numFmtId="164" fontId="3" fillId="0" borderId="39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164" fontId="3" fillId="4" borderId="68" xfId="0" applyNumberFormat="1" applyFont="1" applyFill="1" applyBorder="1" applyAlignment="1">
      <alignment horizontal="center"/>
    </xf>
    <xf numFmtId="164" fontId="3" fillId="4" borderId="69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3" fillId="5" borderId="26" xfId="0" applyFont="1" applyFill="1" applyBorder="1" applyAlignment="1">
      <alignment wrapText="1"/>
    </xf>
    <xf numFmtId="164" fontId="3" fillId="5" borderId="21" xfId="0" applyNumberFormat="1" applyFont="1" applyFill="1" applyBorder="1" applyAlignment="1">
      <alignment horizontal="center"/>
    </xf>
    <xf numFmtId="164" fontId="3" fillId="5" borderId="22" xfId="0" applyNumberFormat="1" applyFont="1" applyFill="1" applyBorder="1" applyAlignment="1">
      <alignment horizontal="center"/>
    </xf>
    <xf numFmtId="164" fontId="3" fillId="5" borderId="23" xfId="0" applyNumberFormat="1" applyFont="1" applyFill="1" applyBorder="1" applyAlignment="1">
      <alignment horizontal="center"/>
    </xf>
    <xf numFmtId="164" fontId="4" fillId="5" borderId="126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4" fillId="5" borderId="75" xfId="0" applyFont="1" applyFill="1" applyBorder="1" applyAlignment="1">
      <alignment horizontal="center"/>
    </xf>
    <xf numFmtId="164" fontId="3" fillId="5" borderId="75" xfId="0" applyNumberFormat="1" applyFont="1" applyFill="1" applyBorder="1" applyAlignment="1">
      <alignment horizontal="center"/>
    </xf>
    <xf numFmtId="164" fontId="4" fillId="5" borderId="75" xfId="0" applyNumberFormat="1" applyFont="1" applyFill="1" applyBorder="1" applyAlignment="1">
      <alignment horizontal="center"/>
    </xf>
    <xf numFmtId="0" fontId="3" fillId="5" borderId="75" xfId="0" applyFont="1" applyFill="1" applyBorder="1" applyAlignment="1">
      <alignment horizontal="center"/>
    </xf>
    <xf numFmtId="164" fontId="4" fillId="2" borderId="67" xfId="0" applyNumberFormat="1" applyFont="1" applyFill="1" applyBorder="1"/>
    <xf numFmtId="164" fontId="4" fillId="2" borderId="94" xfId="0" applyNumberFormat="1" applyFont="1" applyFill="1" applyBorder="1"/>
    <xf numFmtId="164" fontId="4" fillId="2" borderId="128" xfId="0" applyNumberFormat="1" applyFont="1" applyFill="1" applyBorder="1"/>
    <xf numFmtId="164" fontId="4" fillId="2" borderId="131" xfId="0" applyNumberFormat="1" applyFont="1" applyFill="1" applyBorder="1" applyAlignment="1">
      <alignment horizontal="center"/>
    </xf>
    <xf numFmtId="164" fontId="4" fillId="2" borderId="13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/>
    </xf>
    <xf numFmtId="164" fontId="4" fillId="2" borderId="134" xfId="0" applyNumberFormat="1" applyFont="1" applyFill="1" applyBorder="1" applyAlignment="1">
      <alignment horizontal="center"/>
    </xf>
    <xf numFmtId="164" fontId="4" fillId="2" borderId="13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/>
    </xf>
    <xf numFmtId="164" fontId="4" fillId="2" borderId="63" xfId="0" applyNumberFormat="1" applyFont="1" applyFill="1" applyBorder="1" applyAlignment="1">
      <alignment horizontal="center"/>
    </xf>
    <xf numFmtId="164" fontId="4" fillId="2" borderId="65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137" xfId="0" applyNumberFormat="1" applyFont="1" applyFill="1" applyBorder="1" applyAlignment="1">
      <alignment horizontal="center"/>
    </xf>
    <xf numFmtId="164" fontId="4" fillId="2" borderId="66" xfId="0" applyNumberFormat="1" applyFont="1" applyFill="1" applyBorder="1" applyAlignment="1">
      <alignment horizontal="center"/>
    </xf>
    <xf numFmtId="164" fontId="4" fillId="2" borderId="138" xfId="0" applyNumberFormat="1" applyFont="1" applyFill="1" applyBorder="1" applyAlignment="1">
      <alignment horizontal="center"/>
    </xf>
    <xf numFmtId="164" fontId="4" fillId="2" borderId="139" xfId="0" applyNumberFormat="1" applyFont="1" applyFill="1" applyBorder="1" applyAlignment="1">
      <alignment horizontal="center"/>
    </xf>
    <xf numFmtId="164" fontId="4" fillId="5" borderId="79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4" fillId="2" borderId="140" xfId="0" applyNumberFormat="1" applyFont="1" applyFill="1" applyBorder="1" applyAlignment="1">
      <alignment horizontal="center"/>
    </xf>
    <xf numFmtId="164" fontId="4" fillId="2" borderId="141" xfId="0" applyNumberFormat="1" applyFont="1" applyFill="1" applyBorder="1" applyAlignment="1">
      <alignment horizontal="center"/>
    </xf>
    <xf numFmtId="164" fontId="4" fillId="2" borderId="142" xfId="0" applyNumberFormat="1" applyFont="1" applyFill="1" applyBorder="1" applyAlignment="1">
      <alignment horizontal="center"/>
    </xf>
    <xf numFmtId="0" fontId="4" fillId="5" borderId="61" xfId="0" applyFont="1" applyFill="1" applyBorder="1" applyAlignment="1">
      <alignment horizontal="center"/>
    </xf>
    <xf numFmtId="0" fontId="0" fillId="2" borderId="61" xfId="0" applyFont="1" applyFill="1" applyBorder="1" applyAlignment="1">
      <alignment horizontal="center"/>
    </xf>
    <xf numFmtId="164" fontId="3" fillId="5" borderId="61" xfId="0" applyNumberFormat="1" applyFont="1" applyFill="1" applyBorder="1" applyAlignment="1">
      <alignment horizontal="center"/>
    </xf>
    <xf numFmtId="164" fontId="4" fillId="5" borderId="61" xfId="0" applyNumberFormat="1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164" fontId="4" fillId="5" borderId="80" xfId="0" applyNumberFormat="1" applyFont="1" applyFill="1" applyBorder="1" applyAlignment="1">
      <alignment horizontal="center"/>
    </xf>
    <xf numFmtId="164" fontId="4" fillId="2" borderId="102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 applyAlignment="1">
      <alignment horizontal="center"/>
    </xf>
    <xf numFmtId="0" fontId="4" fillId="11" borderId="68" xfId="0" applyFont="1" applyFill="1" applyBorder="1" applyAlignment="1">
      <alignment horizontal="center"/>
    </xf>
    <xf numFmtId="0" fontId="0" fillId="4" borderId="69" xfId="0" applyFont="1" applyFill="1" applyBorder="1" applyAlignment="1">
      <alignment horizontal="center"/>
    </xf>
    <xf numFmtId="0" fontId="3" fillId="11" borderId="69" xfId="0" applyFont="1" applyFill="1" applyBorder="1" applyAlignment="1">
      <alignment wrapText="1"/>
    </xf>
    <xf numFmtId="164" fontId="3" fillId="11" borderId="94" xfId="0" applyNumberFormat="1" applyFont="1" applyFill="1" applyBorder="1" applyAlignment="1">
      <alignment horizontal="center"/>
    </xf>
    <xf numFmtId="164" fontId="3" fillId="11" borderId="69" xfId="0" applyNumberFormat="1" applyFont="1" applyFill="1" applyBorder="1" applyAlignment="1">
      <alignment horizontal="center"/>
    </xf>
    <xf numFmtId="164" fontId="4" fillId="11" borderId="67" xfId="0" applyNumberFormat="1" applyFont="1" applyFill="1" applyBorder="1" applyAlignment="1">
      <alignment horizontal="center"/>
    </xf>
    <xf numFmtId="0" fontId="3" fillId="11" borderId="69" xfId="0" applyFont="1" applyFill="1" applyBorder="1" applyAlignment="1">
      <alignment horizontal="center"/>
    </xf>
    <xf numFmtId="164" fontId="4" fillId="11" borderId="69" xfId="0" applyNumberFormat="1" applyFont="1" applyFill="1" applyBorder="1" applyAlignment="1">
      <alignment horizontal="center"/>
    </xf>
    <xf numFmtId="164" fontId="4" fillId="4" borderId="70" xfId="0" applyNumberFormat="1" applyFont="1" applyFill="1" applyBorder="1" applyAlignment="1">
      <alignment horizontal="center"/>
    </xf>
    <xf numFmtId="0" fontId="16" fillId="2" borderId="143" xfId="1" applyFont="1" applyFill="1" applyBorder="1" applyAlignment="1">
      <alignment vertical="center" wrapText="1"/>
    </xf>
    <xf numFmtId="0" fontId="16" fillId="2" borderId="129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1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textRotation="90"/>
    </xf>
    <xf numFmtId="0" fontId="3" fillId="0" borderId="7" xfId="0" applyFont="1" applyFill="1" applyBorder="1" applyAlignment="1">
      <alignment textRotation="90"/>
    </xf>
    <xf numFmtId="0" fontId="4" fillId="0" borderId="8" xfId="0" applyFont="1" applyFill="1" applyBorder="1" applyAlignment="1">
      <alignment textRotation="90"/>
    </xf>
    <xf numFmtId="164" fontId="3" fillId="0" borderId="69" xfId="0" applyNumberFormat="1" applyFont="1" applyFill="1" applyBorder="1" applyAlignment="1">
      <alignment horizontal="center"/>
    </xf>
    <xf numFmtId="0" fontId="0" fillId="0" borderId="113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/>
    </xf>
    <xf numFmtId="0" fontId="0" fillId="0" borderId="112" xfId="0" applyFont="1" applyFill="1" applyBorder="1" applyAlignment="1">
      <alignment horizontal="left" vertical="center"/>
    </xf>
    <xf numFmtId="0" fontId="3" fillId="0" borderId="115" xfId="0" applyFont="1" applyFill="1" applyBorder="1" applyAlignment="1"/>
    <xf numFmtId="0" fontId="4" fillId="0" borderId="67" xfId="0" applyFont="1" applyFill="1" applyBorder="1" applyAlignment="1"/>
    <xf numFmtId="0" fontId="3" fillId="0" borderId="113" xfId="0" applyFont="1" applyFill="1" applyBorder="1" applyAlignment="1"/>
    <xf numFmtId="0" fontId="4" fillId="0" borderId="68" xfId="0" applyFont="1" applyFill="1" applyBorder="1" applyAlignment="1"/>
    <xf numFmtId="0" fontId="4" fillId="0" borderId="87" xfId="0" applyFont="1" applyFill="1" applyBorder="1" applyAlignment="1">
      <alignment horizontal="center"/>
    </xf>
    <xf numFmtId="0" fontId="4" fillId="0" borderId="88" xfId="0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4" fillId="0" borderId="106" xfId="0" applyNumberFormat="1" applyFont="1" applyFill="1" applyBorder="1" applyAlignment="1">
      <alignment horizontal="center"/>
    </xf>
    <xf numFmtId="164" fontId="4" fillId="0" borderId="109" xfId="0" applyNumberFormat="1" applyFont="1" applyFill="1" applyBorder="1" applyAlignment="1">
      <alignment horizontal="center"/>
    </xf>
    <xf numFmtId="164" fontId="4" fillId="0" borderId="41" xfId="0" applyNumberFormat="1" applyFont="1" applyFill="1" applyBorder="1" applyAlignment="1">
      <alignment horizontal="center"/>
    </xf>
    <xf numFmtId="164" fontId="4" fillId="0" borderId="45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wrapText="1"/>
    </xf>
    <xf numFmtId="164" fontId="3" fillId="0" borderId="13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4" fillId="0" borderId="108" xfId="0" applyNumberFormat="1" applyFont="1" applyFill="1" applyBorder="1" applyAlignment="1">
      <alignment horizontal="center"/>
    </xf>
    <xf numFmtId="164" fontId="4" fillId="0" borderId="111" xfId="0" applyNumberFormat="1" applyFont="1" applyFill="1" applyBorder="1" applyAlignment="1">
      <alignment horizontal="center"/>
    </xf>
    <xf numFmtId="164" fontId="4" fillId="0" borderId="58" xfId="0" applyNumberFormat="1" applyFont="1" applyFill="1" applyBorder="1" applyAlignment="1">
      <alignment horizontal="center"/>
    </xf>
    <xf numFmtId="164" fontId="4" fillId="0" borderId="59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64" fontId="4" fillId="0" borderId="108" xfId="0" applyNumberFormat="1" applyFont="1" applyFill="1" applyBorder="1" applyAlignment="1">
      <alignment horizontal="center" vertical="center"/>
    </xf>
    <xf numFmtId="164" fontId="4" fillId="0" borderId="111" xfId="0" applyNumberFormat="1" applyFont="1" applyFill="1" applyBorder="1" applyAlignment="1">
      <alignment horizontal="center" vertical="center"/>
    </xf>
    <xf numFmtId="164" fontId="4" fillId="0" borderId="59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164" fontId="4" fillId="0" borderId="116" xfId="0" applyNumberFormat="1" applyFont="1" applyFill="1" applyBorder="1" applyAlignment="1">
      <alignment horizontal="center"/>
    </xf>
    <xf numFmtId="164" fontId="4" fillId="0" borderId="11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4" fillId="0" borderId="106" xfId="0" applyNumberFormat="1" applyFont="1" applyFill="1" applyBorder="1" applyAlignment="1">
      <alignment horizontal="center" vertical="center"/>
    </xf>
    <xf numFmtId="164" fontId="4" fillId="0" borderId="109" xfId="0" applyNumberFormat="1" applyFont="1" applyFill="1" applyBorder="1" applyAlignment="1">
      <alignment horizontal="center" vertical="center"/>
    </xf>
    <xf numFmtId="164" fontId="4" fillId="0" borderId="41" xfId="0" applyNumberFormat="1" applyFont="1" applyFill="1" applyBorder="1" applyAlignment="1">
      <alignment horizontal="center" vertical="center"/>
    </xf>
    <xf numFmtId="164" fontId="4" fillId="0" borderId="4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wrapText="1"/>
    </xf>
    <xf numFmtId="164" fontId="4" fillId="0" borderId="58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left" wrapText="1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64" fontId="4" fillId="0" borderId="107" xfId="0" applyNumberFormat="1" applyFont="1" applyFill="1" applyBorder="1" applyAlignment="1">
      <alignment horizontal="center" vertical="center"/>
    </xf>
    <xf numFmtId="164" fontId="4" fillId="0" borderId="110" xfId="0" applyNumberFormat="1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left" vertical="center" wrapText="1"/>
    </xf>
    <xf numFmtId="0" fontId="0" fillId="0" borderId="6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 wrapText="1"/>
    </xf>
    <xf numFmtId="164" fontId="3" fillId="0" borderId="61" xfId="0" applyNumberFormat="1" applyFont="1" applyFill="1" applyBorder="1" applyAlignment="1">
      <alignment horizontal="center"/>
    </xf>
    <xf numFmtId="164" fontId="3" fillId="0" borderId="55" xfId="0" applyNumberFormat="1" applyFont="1" applyFill="1" applyBorder="1" applyAlignment="1">
      <alignment horizontal="center"/>
    </xf>
    <xf numFmtId="164" fontId="4" fillId="0" borderId="95" xfId="0" applyNumberFormat="1" applyFont="1" applyFill="1" applyBorder="1" applyAlignment="1">
      <alignment horizontal="center"/>
    </xf>
    <xf numFmtId="164" fontId="3" fillId="0" borderId="91" xfId="0" applyNumberFormat="1" applyFont="1" applyFill="1" applyBorder="1" applyAlignment="1">
      <alignment horizontal="center"/>
    </xf>
    <xf numFmtId="164" fontId="3" fillId="0" borderId="65" xfId="0" applyNumberFormat="1" applyFont="1" applyFill="1" applyBorder="1" applyAlignment="1">
      <alignment horizontal="center"/>
    </xf>
    <xf numFmtId="164" fontId="4" fillId="0" borderId="98" xfId="0" applyNumberFormat="1" applyFont="1" applyFill="1" applyBorder="1" applyAlignment="1">
      <alignment horizontal="center"/>
    </xf>
    <xf numFmtId="0" fontId="4" fillId="0" borderId="53" xfId="0" applyFont="1" applyFill="1" applyBorder="1" applyAlignment="1">
      <alignment horizontal="left" vertical="center" wrapText="1"/>
    </xf>
    <xf numFmtId="0" fontId="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164" fontId="4" fillId="0" borderId="96" xfId="0" applyNumberFormat="1" applyFont="1" applyFill="1" applyBorder="1" applyAlignment="1">
      <alignment horizontal="center"/>
    </xf>
    <xf numFmtId="164" fontId="3" fillId="0" borderId="47" xfId="0" applyNumberFormat="1" applyFont="1" applyFill="1" applyBorder="1" applyAlignment="1">
      <alignment horizontal="center"/>
    </xf>
    <xf numFmtId="164" fontId="3" fillId="0" borderId="54" xfId="0" applyNumberFormat="1" applyFont="1" applyFill="1" applyBorder="1" applyAlignment="1">
      <alignment horizontal="center"/>
    </xf>
    <xf numFmtId="164" fontId="4" fillId="0" borderId="99" xfId="0" applyNumberFormat="1" applyFont="1" applyFill="1" applyBorder="1" applyAlignment="1">
      <alignment horizontal="center"/>
    </xf>
    <xf numFmtId="0" fontId="3" fillId="0" borderId="36" xfId="0" applyFont="1" applyFill="1" applyBorder="1" applyAlignment="1">
      <alignment wrapText="1"/>
    </xf>
    <xf numFmtId="0" fontId="3" fillId="0" borderId="55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3" fillId="0" borderId="36" xfId="0" applyFont="1" applyFill="1" applyBorder="1" applyAlignment="1">
      <alignment vertical="center" wrapText="1"/>
    </xf>
    <xf numFmtId="0" fontId="0" fillId="0" borderId="75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vertical="center" wrapText="1"/>
    </xf>
    <xf numFmtId="164" fontId="3" fillId="0" borderId="75" xfId="0" applyNumberFormat="1" applyFont="1" applyFill="1" applyBorder="1" applyAlignment="1">
      <alignment horizontal="center"/>
    </xf>
    <xf numFmtId="0" fontId="3" fillId="0" borderId="79" xfId="0" applyFont="1" applyFill="1" applyBorder="1" applyAlignment="1">
      <alignment horizontal="center"/>
    </xf>
    <xf numFmtId="164" fontId="4" fillId="0" borderId="117" xfId="0" applyNumberFormat="1" applyFont="1" applyFill="1" applyBorder="1" applyAlignment="1">
      <alignment horizontal="center"/>
    </xf>
    <xf numFmtId="164" fontId="3" fillId="0" borderId="78" xfId="0" applyNumberFormat="1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164" fontId="4" fillId="0" borderId="100" xfId="0" applyNumberFormat="1" applyFont="1" applyFill="1" applyBorder="1" applyAlignment="1">
      <alignment horizontal="center"/>
    </xf>
    <xf numFmtId="164" fontId="4" fillId="0" borderId="42" xfId="0" applyNumberFormat="1" applyFont="1" applyFill="1" applyBorder="1" applyAlignment="1">
      <alignment horizontal="center"/>
    </xf>
    <xf numFmtId="164" fontId="4" fillId="0" borderId="46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64" fontId="4" fillId="0" borderId="122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164" fontId="4" fillId="0" borderId="121" xfId="0" applyNumberFormat="1" applyFont="1" applyFill="1" applyBorder="1" applyAlignment="1">
      <alignment horizontal="center" vertical="center"/>
    </xf>
    <xf numFmtId="164" fontId="4" fillId="0" borderId="123" xfId="0" applyNumberFormat="1" applyFont="1" applyFill="1" applyBorder="1" applyAlignment="1">
      <alignment horizontal="center" vertical="center"/>
    </xf>
    <xf numFmtId="164" fontId="4" fillId="0" borderId="124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164" fontId="4" fillId="0" borderId="67" xfId="0" applyNumberFormat="1" applyFont="1" applyFill="1" applyBorder="1" applyAlignment="1">
      <alignment horizontal="center"/>
    </xf>
    <xf numFmtId="164" fontId="4" fillId="0" borderId="120" xfId="0" applyNumberFormat="1" applyFont="1" applyFill="1" applyBorder="1" applyAlignment="1">
      <alignment horizontal="center"/>
    </xf>
    <xf numFmtId="0" fontId="6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37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3" fillId="0" borderId="48" xfId="0" applyNumberFormat="1" applyFont="1" applyFill="1" applyBorder="1" applyAlignment="1">
      <alignment horizontal="center"/>
    </xf>
    <xf numFmtId="164" fontId="3" fillId="0" borderId="57" xfId="0" applyNumberFormat="1" applyFont="1" applyFill="1" applyBorder="1" applyAlignment="1">
      <alignment horizontal="center"/>
    </xf>
    <xf numFmtId="164" fontId="3" fillId="0" borderId="56" xfId="0" applyNumberFormat="1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0" fillId="0" borderId="0" xfId="0" applyFill="1"/>
    <xf numFmtId="0" fontId="4" fillId="0" borderId="17" xfId="0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/>
    </xf>
    <xf numFmtId="164" fontId="4" fillId="0" borderId="107" xfId="0" applyNumberFormat="1" applyFont="1" applyFill="1" applyBorder="1" applyAlignment="1">
      <alignment horizontal="center"/>
    </xf>
    <xf numFmtId="164" fontId="4" fillId="0" borderId="110" xfId="0" applyNumberFormat="1" applyFont="1" applyFill="1" applyBorder="1" applyAlignment="1">
      <alignment horizontal="center"/>
    </xf>
    <xf numFmtId="164" fontId="3" fillId="0" borderId="72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3" fillId="0" borderId="49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/>
    <xf numFmtId="0" fontId="4" fillId="0" borderId="17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6" xfId="0" applyFont="1" applyFill="1" applyBorder="1" applyAlignment="1">
      <alignment wrapText="1"/>
    </xf>
    <xf numFmtId="164" fontId="3" fillId="0" borderId="101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68" xfId="0" applyNumberFormat="1" applyFont="1" applyFill="1" applyBorder="1" applyAlignment="1">
      <alignment horizontal="center"/>
    </xf>
    <xf numFmtId="164" fontId="4" fillId="0" borderId="87" xfId="0" applyNumberFormat="1" applyFont="1" applyFill="1" applyBorder="1" applyAlignment="1">
      <alignment horizontal="center"/>
    </xf>
    <xf numFmtId="164" fontId="4" fillId="0" borderId="88" xfId="0" applyNumberFormat="1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0" fontId="0" fillId="0" borderId="80" xfId="0" applyFill="1" applyBorder="1" applyAlignment="1">
      <alignment horizontal="right"/>
    </xf>
    <xf numFmtId="0" fontId="3" fillId="0" borderId="98" xfId="0" applyFont="1" applyFill="1" applyBorder="1" applyAlignment="1">
      <alignment wrapText="1"/>
    </xf>
    <xf numFmtId="164" fontId="3" fillId="0" borderId="102" xfId="0" applyNumberFormat="1" applyFont="1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164" fontId="3" fillId="0" borderId="104" xfId="0" applyNumberFormat="1" applyFont="1" applyFill="1" applyBorder="1" applyAlignment="1">
      <alignment horizontal="center"/>
    </xf>
    <xf numFmtId="0" fontId="3" fillId="0" borderId="80" xfId="0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0" fillId="0" borderId="55" xfId="0" applyFill="1" applyBorder="1" applyAlignment="1">
      <alignment horizontal="right"/>
    </xf>
    <xf numFmtId="0" fontId="3" fillId="0" borderId="99" xfId="0" applyFont="1" applyFill="1" applyBorder="1" applyAlignment="1">
      <alignment wrapText="1"/>
    </xf>
    <xf numFmtId="164" fontId="3" fillId="0" borderId="53" xfId="0" applyNumberFormat="1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/>
    </xf>
    <xf numFmtId="0" fontId="0" fillId="0" borderId="79" xfId="0" applyFill="1" applyBorder="1" applyAlignment="1">
      <alignment horizontal="right"/>
    </xf>
    <xf numFmtId="0" fontId="3" fillId="0" borderId="100" xfId="0" applyFont="1" applyFill="1" applyBorder="1" applyAlignment="1">
      <alignment wrapText="1"/>
    </xf>
    <xf numFmtId="164" fontId="3" fillId="0" borderId="74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164" fontId="4" fillId="0" borderId="97" xfId="0" applyNumberFormat="1" applyFont="1" applyFill="1" applyBorder="1" applyAlignment="1">
      <alignment horizontal="center"/>
    </xf>
    <xf numFmtId="164" fontId="3" fillId="0" borderId="105" xfId="0" applyNumberFormat="1" applyFont="1" applyFill="1" applyBorder="1" applyAlignment="1">
      <alignment horizontal="center"/>
    </xf>
    <xf numFmtId="164" fontId="4" fillId="0" borderId="89" xfId="0" applyNumberFormat="1" applyFont="1" applyFill="1" applyBorder="1" applyAlignment="1">
      <alignment horizontal="center"/>
    </xf>
    <xf numFmtId="164" fontId="4" fillId="0" borderId="90" xfId="0" applyNumberFormat="1" applyFont="1" applyFill="1" applyBorder="1" applyAlignment="1">
      <alignment horizontal="center"/>
    </xf>
    <xf numFmtId="164" fontId="4" fillId="0" borderId="93" xfId="0" applyNumberFormat="1" applyFont="1" applyFill="1" applyBorder="1"/>
    <xf numFmtId="164" fontId="4" fillId="0" borderId="87" xfId="0" applyNumberFormat="1" applyFont="1" applyFill="1" applyBorder="1"/>
    <xf numFmtId="0" fontId="0" fillId="0" borderId="0" xfId="0" applyFont="1" applyFill="1" applyAlignment="1">
      <alignment horizontal="left" vertical="center"/>
    </xf>
    <xf numFmtId="164" fontId="3" fillId="0" borderId="68" xfId="0" applyNumberFormat="1" applyFont="1" applyFill="1" applyBorder="1" applyAlignment="1">
      <alignment horizontal="center"/>
    </xf>
    <xf numFmtId="164" fontId="4" fillId="0" borderId="92" xfId="0" applyNumberFormat="1" applyFont="1" applyFill="1" applyBorder="1"/>
    <xf numFmtId="164" fontId="4" fillId="0" borderId="94" xfId="0" applyNumberFormat="1" applyFont="1" applyFill="1" applyBorder="1"/>
    <xf numFmtId="0" fontId="1" fillId="0" borderId="0" xfId="0" applyFont="1" applyFill="1" applyBorder="1"/>
    <xf numFmtId="164" fontId="4" fillId="2" borderId="127" xfId="0" applyNumberFormat="1" applyFont="1" applyFill="1" applyBorder="1"/>
    <xf numFmtId="0" fontId="14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164" fontId="3" fillId="0" borderId="11" xfId="0" applyNumberFormat="1" applyFont="1" applyFill="1" applyBorder="1"/>
    <xf numFmtId="164" fontId="3" fillId="0" borderId="10" xfId="0" applyNumberFormat="1" applyFont="1" applyFill="1" applyBorder="1"/>
    <xf numFmtId="0" fontId="3" fillId="0" borderId="11" xfId="0" applyFont="1" applyFill="1" applyBorder="1"/>
    <xf numFmtId="164" fontId="4" fillId="0" borderId="12" xfId="0" applyNumberFormat="1" applyFont="1" applyFill="1" applyBorder="1"/>
    <xf numFmtId="164" fontId="4" fillId="0" borderId="131" xfId="0" applyNumberFormat="1" applyFont="1" applyFill="1" applyBorder="1" applyAlignment="1">
      <alignment horizontal="center"/>
    </xf>
    <xf numFmtId="164" fontId="4" fillId="0" borderId="132" xfId="0" applyNumberFormat="1" applyFont="1" applyFill="1" applyBorder="1" applyAlignment="1">
      <alignment horizontal="center"/>
    </xf>
    <xf numFmtId="164" fontId="3" fillId="0" borderId="15" xfId="0" applyNumberFormat="1" applyFont="1" applyFill="1" applyBorder="1"/>
    <xf numFmtId="164" fontId="3" fillId="0" borderId="14" xfId="0" applyNumberFormat="1" applyFont="1" applyFill="1" applyBorder="1"/>
    <xf numFmtId="0" fontId="3" fillId="0" borderId="15" xfId="0" applyFont="1" applyFill="1" applyBorder="1"/>
    <xf numFmtId="164" fontId="4" fillId="0" borderId="16" xfId="0" applyNumberFormat="1" applyFont="1" applyFill="1" applyBorder="1"/>
    <xf numFmtId="164" fontId="4" fillId="0" borderId="133" xfId="0" applyNumberFormat="1" applyFont="1" applyFill="1" applyBorder="1" applyAlignment="1">
      <alignment horizontal="center"/>
    </xf>
    <xf numFmtId="164" fontId="4" fillId="0" borderId="13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64" fontId="3" fillId="0" borderId="19" xfId="0" applyNumberFormat="1" applyFont="1" applyFill="1" applyBorder="1"/>
    <xf numFmtId="0" fontId="3" fillId="0" borderId="20" xfId="0" applyFont="1" applyFill="1" applyBorder="1"/>
    <xf numFmtId="164" fontId="4" fillId="0" borderId="107" xfId="0" applyNumberFormat="1" applyFont="1" applyFill="1" applyBorder="1"/>
    <xf numFmtId="164" fontId="3" fillId="0" borderId="18" xfId="0" applyNumberFormat="1" applyFont="1" applyFill="1" applyBorder="1"/>
    <xf numFmtId="0" fontId="3" fillId="0" borderId="19" xfId="0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164" fontId="4" fillId="0" borderId="135" xfId="0" applyNumberFormat="1" applyFont="1" applyFill="1" applyBorder="1" applyAlignment="1">
      <alignment horizontal="center"/>
    </xf>
    <xf numFmtId="164" fontId="4" fillId="0" borderId="136" xfId="0" applyNumberFormat="1" applyFont="1" applyFill="1" applyBorder="1" applyAlignment="1">
      <alignment horizontal="center"/>
    </xf>
    <xf numFmtId="0" fontId="4" fillId="0" borderId="72" xfId="0" applyFont="1" applyFill="1" applyBorder="1" applyAlignment="1">
      <alignment horizontal="center"/>
    </xf>
    <xf numFmtId="0" fontId="3" fillId="0" borderId="73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164" fontId="4" fillId="0" borderId="63" xfId="0" applyNumberFormat="1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3" fillId="0" borderId="50" xfId="0" applyFont="1" applyFill="1" applyBorder="1" applyAlignment="1">
      <alignment wrapText="1"/>
    </xf>
    <xf numFmtId="164" fontId="4" fillId="0" borderId="53" xfId="0" applyNumberFormat="1" applyFont="1" applyFill="1" applyBorder="1" applyAlignment="1">
      <alignment horizontal="center"/>
    </xf>
    <xf numFmtId="164" fontId="4" fillId="0" borderId="54" xfId="0" applyNumberFormat="1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2" xfId="0" applyFont="1" applyFill="1" applyBorder="1" applyAlignment="1">
      <alignment wrapText="1"/>
    </xf>
    <xf numFmtId="0" fontId="4" fillId="0" borderId="53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3" fillId="0" borderId="54" xfId="0" applyFont="1" applyFill="1" applyBorder="1" applyAlignment="1">
      <alignment wrapText="1"/>
    </xf>
    <xf numFmtId="0" fontId="3" fillId="0" borderId="36" xfId="0" applyFont="1" applyFill="1" applyBorder="1" applyAlignment="1">
      <alignment horizontal="center"/>
    </xf>
    <xf numFmtId="164" fontId="4" fillId="0" borderId="55" xfId="0" applyNumberFormat="1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3" fillId="0" borderId="76" xfId="0" applyFont="1" applyFill="1" applyBorder="1" applyAlignment="1">
      <alignment wrapText="1"/>
    </xf>
    <xf numFmtId="0" fontId="3" fillId="0" borderId="75" xfId="0" applyFont="1" applyFill="1" applyBorder="1" applyAlignment="1">
      <alignment horizontal="center"/>
    </xf>
    <xf numFmtId="164" fontId="4" fillId="0" borderId="79" xfId="0" applyNumberFormat="1" applyFont="1" applyFill="1" applyBorder="1" applyAlignment="1">
      <alignment horizontal="center"/>
    </xf>
    <xf numFmtId="164" fontId="4" fillId="0" borderId="137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164" fontId="3" fillId="0" borderId="69" xfId="0" applyNumberFormat="1" applyFont="1" applyFill="1" applyBorder="1"/>
    <xf numFmtId="164" fontId="11" fillId="0" borderId="69" xfId="0" applyNumberFormat="1" applyFont="1" applyFill="1" applyBorder="1" applyAlignment="1">
      <alignment horizontal="center"/>
    </xf>
    <xf numFmtId="0" fontId="3" fillId="0" borderId="69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69" xfId="0" applyNumberFormat="1" applyFont="1" applyFill="1" applyBorder="1" applyAlignment="1">
      <alignment horizontal="center"/>
    </xf>
    <xf numFmtId="164" fontId="4" fillId="0" borderId="71" xfId="0" applyNumberFormat="1" applyFont="1" applyFill="1" applyBorder="1" applyAlignment="1">
      <alignment horizontal="center"/>
    </xf>
    <xf numFmtId="164" fontId="4" fillId="0" borderId="138" xfId="0" applyNumberFormat="1" applyFont="1" applyFill="1" applyBorder="1" applyAlignment="1">
      <alignment horizontal="center"/>
    </xf>
    <xf numFmtId="164" fontId="4" fillId="0" borderId="139" xfId="0" applyNumberFormat="1" applyFont="1" applyFill="1" applyBorder="1" applyAlignment="1">
      <alignment horizontal="center"/>
    </xf>
    <xf numFmtId="164" fontId="4" fillId="0" borderId="83" xfId="0" applyNumberFormat="1" applyFont="1" applyFill="1" applyBorder="1" applyAlignment="1">
      <alignment horizontal="center"/>
    </xf>
    <xf numFmtId="164" fontId="4" fillId="0" borderId="84" xfId="0" applyNumberFormat="1" applyFont="1" applyFill="1" applyBorder="1" applyAlignment="1">
      <alignment horizontal="center"/>
    </xf>
    <xf numFmtId="164" fontId="4" fillId="0" borderId="85" xfId="0" applyNumberFormat="1" applyFont="1" applyFill="1" applyBorder="1" applyAlignment="1">
      <alignment horizontal="center"/>
    </xf>
    <xf numFmtId="164" fontId="4" fillId="0" borderId="86" xfId="0" applyNumberFormat="1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 vertical="center"/>
    </xf>
    <xf numFmtId="0" fontId="0" fillId="0" borderId="61" xfId="0" applyFill="1" applyBorder="1" applyAlignment="1">
      <alignment horizontal="center"/>
    </xf>
    <xf numFmtId="0" fontId="3" fillId="0" borderId="61" xfId="0" applyFont="1" applyFill="1" applyBorder="1" applyAlignment="1">
      <alignment wrapText="1"/>
    </xf>
    <xf numFmtId="0" fontId="3" fillId="0" borderId="61" xfId="0" applyFont="1" applyFill="1" applyBorder="1" applyAlignment="1">
      <alignment horizontal="center"/>
    </xf>
    <xf numFmtId="164" fontId="4" fillId="0" borderId="80" xfId="0" applyNumberFormat="1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/>
    </xf>
    <xf numFmtId="0" fontId="3" fillId="0" borderId="75" xfId="0" applyFont="1" applyFill="1" applyBorder="1" applyAlignment="1">
      <alignment wrapText="1"/>
    </xf>
    <xf numFmtId="164" fontId="3" fillId="0" borderId="43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164" fontId="4" fillId="0" borderId="44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164" fontId="4" fillId="0" borderId="126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4" fillId="0" borderId="75" xfId="0" applyFont="1" applyFill="1" applyBorder="1" applyAlignment="1">
      <alignment horizontal="center"/>
    </xf>
    <xf numFmtId="164" fontId="4" fillId="0" borderId="74" xfId="0" applyNumberFormat="1" applyFont="1" applyFill="1" applyBorder="1" applyAlignment="1">
      <alignment horizontal="center"/>
    </xf>
    <xf numFmtId="164" fontId="4" fillId="0" borderId="140" xfId="0" applyNumberFormat="1" applyFont="1" applyFill="1" applyBorder="1" applyAlignment="1">
      <alignment horizontal="center"/>
    </xf>
    <xf numFmtId="164" fontId="4" fillId="0" borderId="67" xfId="0" applyNumberFormat="1" applyFont="1" applyFill="1" applyBorder="1"/>
    <xf numFmtId="164" fontId="4" fillId="0" borderId="128" xfId="0" applyNumberFormat="1" applyFont="1" applyFill="1" applyBorder="1"/>
    <xf numFmtId="164" fontId="4" fillId="0" borderId="127" xfId="0" applyNumberFormat="1" applyFont="1" applyFill="1" applyBorder="1"/>
    <xf numFmtId="164" fontId="4" fillId="0" borderId="141" xfId="0" applyNumberFormat="1" applyFont="1" applyFill="1" applyBorder="1" applyAlignment="1">
      <alignment horizontal="center"/>
    </xf>
    <xf numFmtId="164" fontId="4" fillId="0" borderId="142" xfId="0" applyNumberFormat="1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164" fontId="4" fillId="0" borderId="102" xfId="0" applyNumberFormat="1" applyFont="1" applyFill="1" applyBorder="1" applyAlignment="1">
      <alignment horizontal="center"/>
    </xf>
    <xf numFmtId="164" fontId="4" fillId="0" borderId="144" xfId="0" applyNumberFormat="1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164" fontId="3" fillId="0" borderId="145" xfId="0" applyNumberFormat="1" applyFont="1" applyFill="1" applyBorder="1" applyAlignment="1">
      <alignment horizontal="center"/>
    </xf>
    <xf numFmtId="0" fontId="17" fillId="0" borderId="143" xfId="1" applyFont="1" applyFill="1" applyBorder="1" applyAlignment="1">
      <alignment vertical="center" wrapText="1"/>
    </xf>
    <xf numFmtId="0" fontId="17" fillId="0" borderId="129" xfId="1" applyFont="1" applyFill="1" applyBorder="1" applyAlignment="1">
      <alignment vertical="center" wrapText="1"/>
    </xf>
    <xf numFmtId="0" fontId="4" fillId="0" borderId="61" xfId="0" applyFont="1" applyFill="1" applyBorder="1" applyAlignment="1">
      <alignment horizontal="center"/>
    </xf>
    <xf numFmtId="164" fontId="4" fillId="0" borderId="146" xfId="0" applyNumberFormat="1" applyFont="1" applyFill="1" applyBorder="1" applyAlignment="1">
      <alignment horizontal="center"/>
    </xf>
    <xf numFmtId="0" fontId="4" fillId="0" borderId="92" xfId="0" applyFont="1" applyFill="1" applyBorder="1" applyAlignment="1">
      <alignment horizontal="center" vertical="center"/>
    </xf>
    <xf numFmtId="0" fontId="4" fillId="0" borderId="130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center" wrapText="1"/>
    </xf>
    <xf numFmtId="0" fontId="4" fillId="0" borderId="7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164" fontId="3" fillId="0" borderId="28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6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8" xfId="0" applyNumberFormat="1" applyFont="1" applyFill="1" applyBorder="1" applyAlignment="1">
      <alignment horizontal="center"/>
    </xf>
    <xf numFmtId="164" fontId="3" fillId="0" borderId="69" xfId="0" applyNumberFormat="1" applyFont="1" applyFill="1" applyBorder="1" applyAlignment="1">
      <alignment horizontal="center"/>
    </xf>
    <xf numFmtId="164" fontId="3" fillId="0" borderId="114" xfId="0" applyNumberFormat="1" applyFont="1" applyFill="1" applyBorder="1" applyAlignment="1">
      <alignment horizontal="center"/>
    </xf>
    <xf numFmtId="164" fontId="3" fillId="0" borderId="76" xfId="0" applyNumberFormat="1" applyFont="1" applyFill="1" applyBorder="1" applyAlignment="1">
      <alignment horizontal="center"/>
    </xf>
    <xf numFmtId="0" fontId="4" fillId="0" borderId="68" xfId="0" applyFont="1" applyFill="1" applyBorder="1" applyAlignment="1">
      <alignment horizontal="center"/>
    </xf>
    <xf numFmtId="0" fontId="4" fillId="0" borderId="69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/>
    </xf>
    <xf numFmtId="164" fontId="3" fillId="0" borderId="71" xfId="0" applyNumberFormat="1" applyFont="1" applyFill="1" applyBorder="1" applyAlignment="1">
      <alignment horizontal="center"/>
    </xf>
    <xf numFmtId="164" fontId="3" fillId="0" borderId="81" xfId="0" applyNumberFormat="1" applyFont="1" applyFill="1" applyBorder="1" applyAlignment="1">
      <alignment horizontal="center"/>
    </xf>
    <xf numFmtId="164" fontId="3" fillId="0" borderId="82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4" fillId="0" borderId="29" xfId="0" applyFont="1" applyFill="1" applyBorder="1" applyAlignment="1">
      <alignment horizontal="right" textRotation="90"/>
    </xf>
    <xf numFmtId="0" fontId="4" fillId="0" borderId="30" xfId="0" applyFont="1" applyFill="1" applyBorder="1" applyAlignment="1">
      <alignment horizontal="right" textRotation="90"/>
    </xf>
    <xf numFmtId="0" fontId="4" fillId="0" borderId="31" xfId="0" applyFont="1" applyFill="1" applyBorder="1" applyAlignment="1">
      <alignment horizontal="right" textRotation="90"/>
    </xf>
    <xf numFmtId="0" fontId="4" fillId="0" borderId="32" xfId="0" applyFont="1" applyFill="1" applyBorder="1" applyAlignment="1">
      <alignment horizontal="right" textRotation="90"/>
    </xf>
    <xf numFmtId="0" fontId="3" fillId="0" borderId="25" xfId="0" applyFont="1" applyFill="1" applyBorder="1" applyAlignment="1">
      <alignment horizontal="center"/>
    </xf>
    <xf numFmtId="0" fontId="4" fillId="6" borderId="68" xfId="0" applyFont="1" applyFill="1" applyBorder="1" applyAlignment="1">
      <alignment horizontal="left" vertical="center" wrapText="1"/>
    </xf>
    <xf numFmtId="0" fontId="4" fillId="6" borderId="69" xfId="0" applyFont="1" applyFill="1" applyBorder="1" applyAlignment="1">
      <alignment horizontal="left" vertical="center" wrapText="1"/>
    </xf>
    <xf numFmtId="0" fontId="4" fillId="6" borderId="71" xfId="0" applyFont="1" applyFill="1" applyBorder="1" applyAlignment="1">
      <alignment horizontal="left" vertical="center" wrapText="1"/>
    </xf>
    <xf numFmtId="164" fontId="3" fillId="6" borderId="28" xfId="0" applyNumberFormat="1" applyFont="1" applyFill="1" applyBorder="1" applyAlignment="1">
      <alignment horizontal="center"/>
    </xf>
    <xf numFmtId="164" fontId="3" fillId="6" borderId="38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4" fontId="3" fillId="6" borderId="62" xfId="0" applyNumberFormat="1" applyFont="1" applyFill="1" applyBorder="1" applyAlignment="1">
      <alignment horizontal="center"/>
    </xf>
    <xf numFmtId="0" fontId="4" fillId="2" borderId="9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62" xfId="0" applyNumberFormat="1" applyFont="1" applyFill="1" applyBorder="1" applyAlignment="1">
      <alignment horizontal="center"/>
    </xf>
    <xf numFmtId="164" fontId="3" fillId="6" borderId="69" xfId="0" applyNumberFormat="1" applyFont="1" applyFill="1" applyBorder="1" applyAlignment="1">
      <alignment horizontal="center"/>
    </xf>
    <xf numFmtId="164" fontId="3" fillId="6" borderId="81" xfId="0" applyNumberFormat="1" applyFont="1" applyFill="1" applyBorder="1" applyAlignment="1">
      <alignment horizontal="center"/>
    </xf>
    <xf numFmtId="164" fontId="3" fillId="6" borderId="71" xfId="0" applyNumberFormat="1" applyFont="1" applyFill="1" applyBorder="1" applyAlignment="1">
      <alignment horizontal="center"/>
    </xf>
    <xf numFmtId="164" fontId="3" fillId="4" borderId="69" xfId="0" applyNumberFormat="1" applyFont="1" applyFill="1" applyBorder="1" applyAlignment="1">
      <alignment horizontal="center"/>
    </xf>
    <xf numFmtId="164" fontId="3" fillId="4" borderId="71" xfId="0" applyNumberFormat="1" applyFont="1" applyFill="1" applyBorder="1" applyAlignment="1">
      <alignment horizontal="center"/>
    </xf>
    <xf numFmtId="0" fontId="4" fillId="4" borderId="68" xfId="0" applyFont="1" applyFill="1" applyBorder="1" applyAlignment="1">
      <alignment horizontal="left" vertical="center" wrapText="1"/>
    </xf>
    <xf numFmtId="0" fontId="4" fillId="4" borderId="69" xfId="0" applyFont="1" applyFill="1" applyBorder="1" applyAlignment="1">
      <alignment horizontal="left" vertical="center" wrapText="1"/>
    </xf>
    <xf numFmtId="0" fontId="4" fillId="4" borderId="71" xfId="0" applyFont="1" applyFill="1" applyBorder="1" applyAlignment="1">
      <alignment horizontal="left" vertical="center" wrapText="1"/>
    </xf>
    <xf numFmtId="164" fontId="3" fillId="4" borderId="68" xfId="0" applyNumberFormat="1" applyFont="1" applyFill="1" applyBorder="1" applyAlignment="1">
      <alignment horizontal="center"/>
    </xf>
    <xf numFmtId="164" fontId="3" fillId="4" borderId="81" xfId="0" applyNumberFormat="1" applyFont="1" applyFill="1" applyBorder="1" applyAlignment="1">
      <alignment horizontal="center"/>
    </xf>
    <xf numFmtId="164" fontId="3" fillId="4" borderId="82" xfId="0" applyNumberFormat="1" applyFont="1" applyFill="1" applyBorder="1" applyAlignment="1">
      <alignment horizontal="center"/>
    </xf>
    <xf numFmtId="164" fontId="3" fillId="4" borderId="76" xfId="0" applyNumberFormat="1" applyFont="1" applyFill="1" applyBorder="1" applyAlignment="1">
      <alignment horizontal="center"/>
    </xf>
    <xf numFmtId="164" fontId="3" fillId="4" borderId="114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right" textRotation="90"/>
    </xf>
    <xf numFmtId="0" fontId="4" fillId="2" borderId="30" xfId="0" applyFont="1" applyFill="1" applyBorder="1" applyAlignment="1">
      <alignment horizontal="right" textRotation="90"/>
    </xf>
    <xf numFmtId="0" fontId="4" fillId="2" borderId="31" xfId="0" applyFont="1" applyFill="1" applyBorder="1" applyAlignment="1">
      <alignment horizontal="right" textRotation="90"/>
    </xf>
    <xf numFmtId="0" fontId="4" fillId="2" borderId="32" xfId="0" applyFont="1" applyFill="1" applyBorder="1" applyAlignment="1">
      <alignment horizontal="right" textRotation="90"/>
    </xf>
    <xf numFmtId="0" fontId="4" fillId="0" borderId="106" xfId="0" applyFont="1" applyFill="1" applyBorder="1" applyAlignment="1">
      <alignment horizontal="right" textRotation="90"/>
    </xf>
    <xf numFmtId="0" fontId="4" fillId="0" borderId="118" xfId="0" applyFont="1" applyFill="1" applyBorder="1" applyAlignment="1">
      <alignment horizontal="right" textRotation="90"/>
    </xf>
    <xf numFmtId="0" fontId="4" fillId="0" borderId="9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textRotation="90"/>
    </xf>
    <xf numFmtId="0" fontId="4" fillId="0" borderId="30" xfId="0" applyFont="1" applyFill="1" applyBorder="1" applyAlignment="1">
      <alignment horizontal="center" textRotation="90"/>
    </xf>
    <xf numFmtId="164" fontId="3" fillId="0" borderId="6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76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7" borderId="68" xfId="0" applyFont="1" applyFill="1" applyBorder="1" applyAlignment="1">
      <alignment horizontal="left" vertical="center" wrapText="1"/>
    </xf>
    <xf numFmtId="0" fontId="4" fillId="7" borderId="69" xfId="0" applyFont="1" applyFill="1" applyBorder="1" applyAlignment="1">
      <alignment horizontal="left" vertical="center" wrapText="1"/>
    </xf>
    <xf numFmtId="0" fontId="4" fillId="7" borderId="71" xfId="0" applyFont="1" applyFill="1" applyBorder="1" applyAlignment="1">
      <alignment horizontal="left" vertical="center" wrapText="1"/>
    </xf>
    <xf numFmtId="164" fontId="3" fillId="7" borderId="69" xfId="0" applyNumberFormat="1" applyFont="1" applyFill="1" applyBorder="1" applyAlignment="1">
      <alignment horizontal="center"/>
    </xf>
    <xf numFmtId="164" fontId="3" fillId="7" borderId="81" xfId="0" applyNumberFormat="1" applyFont="1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center"/>
    </xf>
    <xf numFmtId="164" fontId="3" fillId="7" borderId="76" xfId="0" applyNumberFormat="1" applyFont="1" applyFill="1" applyBorder="1" applyAlignment="1">
      <alignment horizontal="center"/>
    </xf>
    <xf numFmtId="0" fontId="4" fillId="9" borderId="68" xfId="0" applyFont="1" applyFill="1" applyBorder="1" applyAlignment="1">
      <alignment horizontal="center" vertical="center"/>
    </xf>
    <xf numFmtId="0" fontId="4" fillId="9" borderId="69" xfId="0" applyFont="1" applyFill="1" applyBorder="1" applyAlignment="1">
      <alignment horizontal="center" vertical="center"/>
    </xf>
    <xf numFmtId="0" fontId="4" fillId="9" borderId="7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3" fillId="7" borderId="69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7" borderId="76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textRotation="90"/>
    </xf>
    <xf numFmtId="0" fontId="4" fillId="2" borderId="30" xfId="0" applyFont="1" applyFill="1" applyBorder="1" applyAlignment="1">
      <alignment horizontal="center" textRotation="90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0</xdr:row>
      <xdr:rowOff>1</xdr:rowOff>
    </xdr:from>
    <xdr:to>
      <xdr:col>2</xdr:col>
      <xdr:colOff>2806224</xdr:colOff>
      <xdr:row>2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08B3D0-0210-420F-9EEA-F81730CD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695" y="1"/>
          <a:ext cx="3363435" cy="428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403" name="Obraz 1">
          <a:extLst>
            <a:ext uri="{FF2B5EF4-FFF2-40B4-BE49-F238E27FC236}">
              <a16:creationId xmlns:a16="http://schemas.microsoft.com/office/drawing/2014/main" id="{25406D4E-E0BF-403B-93D3-DAFB3F50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0B45111-05CC-4C5E-ABF9-C44ADB94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562225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"/>
  <sheetViews>
    <sheetView showZeros="0" tabSelected="1" topLeftCell="A24" zoomScale="70" zoomScaleNormal="70" zoomScaleSheetLayoutView="100" workbookViewId="0">
      <selection sqref="A1:AO63"/>
    </sheetView>
  </sheetViews>
  <sheetFormatPr defaultColWidth="11.42578125" defaultRowHeight="12.75" x14ac:dyDescent="0.2"/>
  <cols>
    <col min="1" max="1" width="4.28515625" style="244" customWidth="1"/>
    <col min="2" max="2" width="13.28515625" style="244" customWidth="1"/>
    <col min="3" max="3" width="42.42578125" style="244" customWidth="1"/>
    <col min="4" max="20" width="6.7109375" style="244" customWidth="1"/>
    <col min="21" max="21" width="6.7109375" style="318" customWidth="1"/>
    <col min="22" max="38" width="6.7109375" style="244" customWidth="1"/>
    <col min="39" max="39" width="6.7109375" style="318" customWidth="1"/>
    <col min="40" max="40" width="8.28515625" style="244" bestFit="1" customWidth="1"/>
    <col min="41" max="41" width="7.5703125" style="244" customWidth="1"/>
    <col min="42" max="16384" width="11.42578125" style="244"/>
  </cols>
  <sheetData>
    <row r="1" spans="1:41" x14ac:dyDescent="0.2">
      <c r="AO1" s="244">
        <v>5</v>
      </c>
    </row>
    <row r="2" spans="1:41" x14ac:dyDescent="0.2">
      <c r="AJ2" s="628"/>
      <c r="AK2" s="628"/>
      <c r="AL2" s="628"/>
      <c r="AM2" s="628"/>
      <c r="AN2" s="628"/>
    </row>
    <row r="4" spans="1:41" x14ac:dyDescent="0.2">
      <c r="H4" s="509"/>
      <c r="AJ4" s="628"/>
      <c r="AK4" s="628"/>
      <c r="AL4" s="628"/>
      <c r="AM4" s="628"/>
      <c r="AN4" s="628"/>
    </row>
    <row r="6" spans="1:41" s="319" customFormat="1" ht="20.100000000000001" customHeight="1" x14ac:dyDescent="0.2">
      <c r="A6" s="629" t="s">
        <v>134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  <c r="AO6" s="630"/>
    </row>
    <row r="7" spans="1:41" s="319" customFormat="1" ht="20.100000000000001" customHeight="1" x14ac:dyDescent="0.2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</row>
    <row r="8" spans="1:41" x14ac:dyDescent="0.2">
      <c r="N8" s="635" t="s">
        <v>141</v>
      </c>
      <c r="O8" s="635"/>
      <c r="P8" s="635"/>
      <c r="Q8" s="635"/>
      <c r="R8" s="635"/>
      <c r="S8" s="635"/>
      <c r="T8" s="635"/>
    </row>
    <row r="9" spans="1:41" s="246" customFormat="1" ht="15" customHeight="1" x14ac:dyDescent="0.25">
      <c r="A9" s="246" t="s">
        <v>99</v>
      </c>
      <c r="N9" s="321"/>
      <c r="U9" s="322"/>
      <c r="AM9" s="322"/>
    </row>
    <row r="10" spans="1:41" s="246" customFormat="1" ht="15" customHeight="1" x14ac:dyDescent="0.25">
      <c r="A10" s="246" t="s">
        <v>75</v>
      </c>
      <c r="U10" s="322"/>
      <c r="AM10" s="322"/>
    </row>
    <row r="11" spans="1:41" s="246" customFormat="1" ht="15" customHeight="1" x14ac:dyDescent="0.25">
      <c r="A11" s="246" t="s">
        <v>107</v>
      </c>
      <c r="U11" s="322"/>
      <c r="AM11" s="322"/>
    </row>
    <row r="12" spans="1:41" s="246" customFormat="1" ht="15" customHeight="1" x14ac:dyDescent="0.25">
      <c r="A12" s="246" t="s">
        <v>97</v>
      </c>
      <c r="U12" s="322"/>
      <c r="AM12" s="322"/>
    </row>
    <row r="13" spans="1:41" ht="15" customHeight="1" x14ac:dyDescent="0.25">
      <c r="A13" s="324" t="s">
        <v>133</v>
      </c>
    </row>
    <row r="16" spans="1:41" ht="13.5" customHeight="1" thickBot="1" x14ac:dyDescent="0.25">
      <c r="A16" s="631" t="s">
        <v>0</v>
      </c>
      <c r="B16" s="325"/>
      <c r="C16" s="633" t="s">
        <v>1</v>
      </c>
      <c r="D16" s="640" t="s">
        <v>2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 t="s">
        <v>3</v>
      </c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36" t="s">
        <v>4</v>
      </c>
      <c r="AO16" s="638" t="s">
        <v>5</v>
      </c>
    </row>
    <row r="17" spans="1:41" s="511" customFormat="1" ht="267.75" thickBot="1" x14ac:dyDescent="0.25">
      <c r="A17" s="632"/>
      <c r="B17" s="510" t="s">
        <v>6</v>
      </c>
      <c r="C17" s="634"/>
      <c r="D17" s="327" t="s">
        <v>7</v>
      </c>
      <c r="E17" s="328" t="s">
        <v>8</v>
      </c>
      <c r="F17" s="247" t="s">
        <v>9</v>
      </c>
      <c r="G17" s="247" t="s">
        <v>10</v>
      </c>
      <c r="H17" s="247" t="s">
        <v>11</v>
      </c>
      <c r="I17" s="247" t="s">
        <v>12</v>
      </c>
      <c r="J17" s="247" t="s">
        <v>13</v>
      </c>
      <c r="K17" s="247" t="s">
        <v>89</v>
      </c>
      <c r="L17" s="247" t="s">
        <v>93</v>
      </c>
      <c r="M17" s="247" t="s">
        <v>14</v>
      </c>
      <c r="N17" s="247" t="s">
        <v>15</v>
      </c>
      <c r="O17" s="247" t="s">
        <v>16</v>
      </c>
      <c r="P17" s="247" t="s">
        <v>17</v>
      </c>
      <c r="Q17" s="247" t="s">
        <v>18</v>
      </c>
      <c r="R17" s="247" t="s">
        <v>19</v>
      </c>
      <c r="S17" s="247" t="s">
        <v>20</v>
      </c>
      <c r="T17" s="247" t="s">
        <v>21</v>
      </c>
      <c r="U17" s="329" t="s">
        <v>22</v>
      </c>
      <c r="V17" s="327" t="s">
        <v>7</v>
      </c>
      <c r="W17" s="247" t="s">
        <v>8</v>
      </c>
      <c r="X17" s="247" t="s">
        <v>9</v>
      </c>
      <c r="Y17" s="247" t="s">
        <v>10</v>
      </c>
      <c r="Z17" s="328" t="s">
        <v>11</v>
      </c>
      <c r="AA17" s="328" t="s">
        <v>12</v>
      </c>
      <c r="AB17" s="328" t="s">
        <v>13</v>
      </c>
      <c r="AC17" s="247" t="s">
        <v>91</v>
      </c>
      <c r="AD17" s="247" t="s">
        <v>92</v>
      </c>
      <c r="AE17" s="247" t="s">
        <v>14</v>
      </c>
      <c r="AF17" s="247" t="s">
        <v>15</v>
      </c>
      <c r="AG17" s="247" t="s">
        <v>16</v>
      </c>
      <c r="AH17" s="247" t="s">
        <v>17</v>
      </c>
      <c r="AI17" s="247" t="s">
        <v>18</v>
      </c>
      <c r="AJ17" s="247" t="s">
        <v>19</v>
      </c>
      <c r="AK17" s="247" t="s">
        <v>20</v>
      </c>
      <c r="AL17" s="247" t="s">
        <v>21</v>
      </c>
      <c r="AM17" s="329" t="s">
        <v>22</v>
      </c>
      <c r="AN17" s="637"/>
      <c r="AO17" s="639"/>
    </row>
    <row r="18" spans="1:41" ht="32.25" customHeight="1" thickBot="1" x14ac:dyDescent="0.25">
      <c r="A18" s="609" t="s">
        <v>101</v>
      </c>
      <c r="B18" s="610"/>
      <c r="C18" s="611"/>
      <c r="D18" s="619">
        <f ca="1">SUM(D18:P18)</f>
        <v>0</v>
      </c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26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619"/>
      <c r="AK18" s="619"/>
      <c r="AL18" s="619"/>
      <c r="AM18" s="619"/>
      <c r="AN18" s="619"/>
      <c r="AO18" s="625"/>
    </row>
    <row r="19" spans="1:41" ht="15" x14ac:dyDescent="0.25">
      <c r="A19" s="341">
        <v>1</v>
      </c>
      <c r="B19" s="342" t="s">
        <v>23</v>
      </c>
      <c r="C19" s="343" t="s">
        <v>24</v>
      </c>
      <c r="D19" s="344">
        <v>30</v>
      </c>
      <c r="E19" s="345"/>
      <c r="F19" s="249"/>
      <c r="G19" s="249">
        <v>20</v>
      </c>
      <c r="H19" s="249"/>
      <c r="I19" s="249"/>
      <c r="J19" s="512"/>
      <c r="K19" s="512"/>
      <c r="L19" s="512"/>
      <c r="M19" s="512"/>
      <c r="N19" s="512"/>
      <c r="O19" s="512"/>
      <c r="P19" s="512"/>
      <c r="Q19" s="464"/>
      <c r="R19" s="249">
        <f t="shared" ref="R19:R47" si="0">SUM(D19:P19)</f>
        <v>50</v>
      </c>
      <c r="S19" s="249">
        <f>SUM(D19:Q19)</f>
        <v>50</v>
      </c>
      <c r="T19" s="346" t="s">
        <v>85</v>
      </c>
      <c r="U19" s="347">
        <v>3</v>
      </c>
      <c r="V19" s="513"/>
      <c r="W19" s="512"/>
      <c r="X19" s="512"/>
      <c r="Y19" s="512"/>
      <c r="Z19" s="513"/>
      <c r="AA19" s="513"/>
      <c r="AB19" s="513"/>
      <c r="AC19" s="513"/>
      <c r="AD19" s="512"/>
      <c r="AE19" s="512"/>
      <c r="AF19" s="512"/>
      <c r="AG19" s="512"/>
      <c r="AH19" s="512"/>
      <c r="AI19" s="512"/>
      <c r="AJ19" s="512">
        <v>0</v>
      </c>
      <c r="AK19" s="512"/>
      <c r="AL19" s="514"/>
      <c r="AM19" s="515"/>
      <c r="AN19" s="516">
        <f>SUM(S19,AK19)</f>
        <v>50</v>
      </c>
      <c r="AO19" s="517">
        <f>U19+AM19</f>
        <v>3</v>
      </c>
    </row>
    <row r="20" spans="1:41" ht="30.75" customHeight="1" x14ac:dyDescent="0.25">
      <c r="A20" s="351">
        <v>2</v>
      </c>
      <c r="B20" s="352" t="s">
        <v>23</v>
      </c>
      <c r="C20" s="353" t="s">
        <v>25</v>
      </c>
      <c r="D20" s="354">
        <v>25</v>
      </c>
      <c r="E20" s="355"/>
      <c r="F20" s="250">
        <v>10</v>
      </c>
      <c r="G20" s="250"/>
      <c r="H20" s="250"/>
      <c r="I20" s="250"/>
      <c r="J20" s="518"/>
      <c r="K20" s="518"/>
      <c r="L20" s="518"/>
      <c r="M20" s="518"/>
      <c r="N20" s="518"/>
      <c r="O20" s="518"/>
      <c r="P20" s="518"/>
      <c r="Q20" s="250"/>
      <c r="R20" s="250">
        <f t="shared" si="0"/>
        <v>35</v>
      </c>
      <c r="S20" s="250">
        <f t="shared" ref="S20:S47" si="1">SUM(D20:Q20)</f>
        <v>35</v>
      </c>
      <c r="T20" s="356" t="s">
        <v>85</v>
      </c>
      <c r="U20" s="357">
        <v>2.5</v>
      </c>
      <c r="V20" s="519"/>
      <c r="W20" s="518"/>
      <c r="X20" s="518"/>
      <c r="Y20" s="518"/>
      <c r="Z20" s="519"/>
      <c r="AA20" s="519"/>
      <c r="AB20" s="519"/>
      <c r="AC20" s="519"/>
      <c r="AD20" s="518"/>
      <c r="AE20" s="518"/>
      <c r="AF20" s="518"/>
      <c r="AG20" s="518"/>
      <c r="AH20" s="518"/>
      <c r="AI20" s="518"/>
      <c r="AJ20" s="250">
        <f t="shared" ref="AJ20:AJ45" si="2">SUM(V20:AH20)</f>
        <v>0</v>
      </c>
      <c r="AK20" s="250">
        <f t="shared" ref="AK20:AK47" si="3">SUM(V20:AI20)</f>
        <v>0</v>
      </c>
      <c r="AL20" s="520"/>
      <c r="AM20" s="521"/>
      <c r="AN20" s="522">
        <f t="shared" ref="AN20:AN47" si="4">SUM(S20,AK20)</f>
        <v>35</v>
      </c>
      <c r="AO20" s="523">
        <f t="shared" ref="AO20:AO48" si="5">U20+AM20</f>
        <v>2.5</v>
      </c>
    </row>
    <row r="21" spans="1:41" ht="15" x14ac:dyDescent="0.25">
      <c r="A21" s="351">
        <v>3</v>
      </c>
      <c r="B21" s="352" t="s">
        <v>23</v>
      </c>
      <c r="C21" s="353" t="s">
        <v>26</v>
      </c>
      <c r="D21" s="354">
        <v>25</v>
      </c>
      <c r="E21" s="355"/>
      <c r="F21" s="250">
        <v>10</v>
      </c>
      <c r="G21" s="250"/>
      <c r="H21" s="250"/>
      <c r="I21" s="250"/>
      <c r="J21" s="518"/>
      <c r="K21" s="518"/>
      <c r="L21" s="518"/>
      <c r="M21" s="518"/>
      <c r="N21" s="518"/>
      <c r="O21" s="518"/>
      <c r="P21" s="518"/>
      <c r="Q21" s="467"/>
      <c r="R21" s="250">
        <f t="shared" si="0"/>
        <v>35</v>
      </c>
      <c r="S21" s="250">
        <f t="shared" si="1"/>
        <v>35</v>
      </c>
      <c r="T21" s="356" t="s">
        <v>85</v>
      </c>
      <c r="U21" s="357">
        <v>2.5</v>
      </c>
      <c r="V21" s="519"/>
      <c r="W21" s="518"/>
      <c r="X21" s="518"/>
      <c r="Y21" s="518"/>
      <c r="Z21" s="519"/>
      <c r="AA21" s="519"/>
      <c r="AB21" s="519"/>
      <c r="AC21" s="519"/>
      <c r="AD21" s="518"/>
      <c r="AE21" s="518"/>
      <c r="AF21" s="518"/>
      <c r="AG21" s="518"/>
      <c r="AH21" s="518"/>
      <c r="AI21" s="518"/>
      <c r="AJ21" s="250">
        <f t="shared" si="2"/>
        <v>0</v>
      </c>
      <c r="AK21" s="250">
        <f t="shared" si="3"/>
        <v>0</v>
      </c>
      <c r="AL21" s="520"/>
      <c r="AM21" s="521"/>
      <c r="AN21" s="522">
        <f t="shared" si="4"/>
        <v>35</v>
      </c>
      <c r="AO21" s="523">
        <f t="shared" si="5"/>
        <v>2.5</v>
      </c>
    </row>
    <row r="22" spans="1:41" ht="15" x14ac:dyDescent="0.25">
      <c r="A22" s="351">
        <v>4</v>
      </c>
      <c r="B22" s="352" t="s">
        <v>23</v>
      </c>
      <c r="C22" s="353" t="s">
        <v>27</v>
      </c>
      <c r="D22" s="354">
        <v>5</v>
      </c>
      <c r="E22" s="355"/>
      <c r="F22" s="250">
        <v>10</v>
      </c>
      <c r="G22" s="250"/>
      <c r="H22" s="250"/>
      <c r="I22" s="250"/>
      <c r="J22" s="518"/>
      <c r="K22" s="518"/>
      <c r="L22" s="518"/>
      <c r="M22" s="518"/>
      <c r="N22" s="518"/>
      <c r="O22" s="518"/>
      <c r="P22" s="518"/>
      <c r="Q22" s="250"/>
      <c r="R22" s="250">
        <f t="shared" si="0"/>
        <v>15</v>
      </c>
      <c r="S22" s="250">
        <f t="shared" si="1"/>
        <v>15</v>
      </c>
      <c r="T22" s="356" t="s">
        <v>32</v>
      </c>
      <c r="U22" s="357">
        <v>1</v>
      </c>
      <c r="V22" s="519"/>
      <c r="W22" s="518"/>
      <c r="X22" s="518"/>
      <c r="Y22" s="518"/>
      <c r="Z22" s="519"/>
      <c r="AA22" s="519"/>
      <c r="AB22" s="519"/>
      <c r="AC22" s="519"/>
      <c r="AD22" s="518"/>
      <c r="AE22" s="518"/>
      <c r="AF22" s="518"/>
      <c r="AG22" s="518"/>
      <c r="AH22" s="518"/>
      <c r="AI22" s="518"/>
      <c r="AJ22" s="250">
        <f t="shared" si="2"/>
        <v>0</v>
      </c>
      <c r="AK22" s="250">
        <f t="shared" si="3"/>
        <v>0</v>
      </c>
      <c r="AL22" s="520"/>
      <c r="AM22" s="521"/>
      <c r="AN22" s="522">
        <f t="shared" si="4"/>
        <v>15</v>
      </c>
      <c r="AO22" s="523">
        <f t="shared" si="5"/>
        <v>1</v>
      </c>
    </row>
    <row r="23" spans="1:41" ht="15" x14ac:dyDescent="0.25">
      <c r="A23" s="351">
        <v>5</v>
      </c>
      <c r="B23" s="352" t="s">
        <v>23</v>
      </c>
      <c r="C23" s="353" t="s">
        <v>28</v>
      </c>
      <c r="D23" s="354">
        <v>15</v>
      </c>
      <c r="E23" s="355"/>
      <c r="F23" s="250"/>
      <c r="G23" s="250"/>
      <c r="H23" s="250"/>
      <c r="I23" s="250">
        <v>10</v>
      </c>
      <c r="J23" s="518"/>
      <c r="K23" s="518"/>
      <c r="L23" s="518"/>
      <c r="M23" s="518"/>
      <c r="N23" s="518"/>
      <c r="O23" s="518"/>
      <c r="P23" s="518"/>
      <c r="Q23" s="250"/>
      <c r="R23" s="250">
        <f t="shared" si="0"/>
        <v>25</v>
      </c>
      <c r="S23" s="250">
        <f t="shared" si="1"/>
        <v>25</v>
      </c>
      <c r="T23" s="356" t="s">
        <v>32</v>
      </c>
      <c r="U23" s="357">
        <v>1.5</v>
      </c>
      <c r="V23" s="519"/>
      <c r="W23" s="518"/>
      <c r="X23" s="518"/>
      <c r="Y23" s="518"/>
      <c r="Z23" s="519"/>
      <c r="AA23" s="519"/>
      <c r="AB23" s="519"/>
      <c r="AC23" s="519"/>
      <c r="AD23" s="518"/>
      <c r="AE23" s="518"/>
      <c r="AF23" s="518"/>
      <c r="AG23" s="518"/>
      <c r="AH23" s="518"/>
      <c r="AI23" s="518"/>
      <c r="AJ23" s="250">
        <f t="shared" si="2"/>
        <v>0</v>
      </c>
      <c r="AK23" s="250">
        <f t="shared" si="3"/>
        <v>0</v>
      </c>
      <c r="AL23" s="520"/>
      <c r="AM23" s="521"/>
      <c r="AN23" s="522">
        <f t="shared" si="4"/>
        <v>25</v>
      </c>
      <c r="AO23" s="523">
        <f t="shared" si="5"/>
        <v>1.5</v>
      </c>
    </row>
    <row r="24" spans="1:41" ht="15" x14ac:dyDescent="0.25">
      <c r="A24" s="351">
        <v>6</v>
      </c>
      <c r="B24" s="352" t="s">
        <v>23</v>
      </c>
      <c r="C24" s="353" t="s">
        <v>29</v>
      </c>
      <c r="D24" s="354"/>
      <c r="E24" s="355"/>
      <c r="F24" s="250"/>
      <c r="G24" s="250"/>
      <c r="H24" s="250"/>
      <c r="I24" s="250"/>
      <c r="J24" s="518"/>
      <c r="K24" s="518"/>
      <c r="L24" s="518"/>
      <c r="M24" s="518"/>
      <c r="N24" s="518"/>
      <c r="O24" s="518"/>
      <c r="P24" s="518"/>
      <c r="Q24" s="250"/>
      <c r="R24" s="250">
        <f t="shared" si="0"/>
        <v>0</v>
      </c>
      <c r="S24" s="250">
        <f t="shared" si="1"/>
        <v>0</v>
      </c>
      <c r="T24" s="356"/>
      <c r="U24" s="357"/>
      <c r="V24" s="355">
        <v>20</v>
      </c>
      <c r="W24" s="250"/>
      <c r="X24" s="250">
        <v>20</v>
      </c>
      <c r="Y24" s="250"/>
      <c r="Z24" s="519"/>
      <c r="AA24" s="519"/>
      <c r="AB24" s="519"/>
      <c r="AC24" s="519"/>
      <c r="AD24" s="518"/>
      <c r="AE24" s="518"/>
      <c r="AF24" s="518"/>
      <c r="AG24" s="518"/>
      <c r="AH24" s="518"/>
      <c r="AI24" s="467"/>
      <c r="AJ24" s="250">
        <f t="shared" si="2"/>
        <v>40</v>
      </c>
      <c r="AK24" s="250">
        <f t="shared" si="3"/>
        <v>40</v>
      </c>
      <c r="AL24" s="524" t="s">
        <v>85</v>
      </c>
      <c r="AM24" s="525">
        <v>2.5</v>
      </c>
      <c r="AN24" s="522">
        <f t="shared" si="4"/>
        <v>40</v>
      </c>
      <c r="AO24" s="523">
        <f t="shared" si="5"/>
        <v>2.5</v>
      </c>
    </row>
    <row r="25" spans="1:41" ht="15" x14ac:dyDescent="0.25">
      <c r="A25" s="351">
        <v>7</v>
      </c>
      <c r="B25" s="352" t="s">
        <v>23</v>
      </c>
      <c r="C25" s="353" t="s">
        <v>30</v>
      </c>
      <c r="D25" s="354">
        <v>10</v>
      </c>
      <c r="E25" s="355"/>
      <c r="F25" s="250">
        <v>10</v>
      </c>
      <c r="G25" s="250"/>
      <c r="H25" s="250"/>
      <c r="I25" s="250"/>
      <c r="J25" s="518"/>
      <c r="K25" s="518"/>
      <c r="L25" s="518"/>
      <c r="M25" s="518"/>
      <c r="N25" s="518"/>
      <c r="O25" s="518"/>
      <c r="P25" s="518"/>
      <c r="Q25" s="250"/>
      <c r="R25" s="250">
        <f t="shared" si="0"/>
        <v>20</v>
      </c>
      <c r="S25" s="250">
        <f t="shared" si="1"/>
        <v>20</v>
      </c>
      <c r="T25" s="356" t="s">
        <v>32</v>
      </c>
      <c r="U25" s="357">
        <v>1</v>
      </c>
      <c r="V25" s="355"/>
      <c r="W25" s="250"/>
      <c r="X25" s="250"/>
      <c r="Y25" s="250"/>
      <c r="Z25" s="519"/>
      <c r="AA25" s="519"/>
      <c r="AB25" s="519"/>
      <c r="AC25" s="519"/>
      <c r="AD25" s="518"/>
      <c r="AE25" s="518"/>
      <c r="AF25" s="518"/>
      <c r="AG25" s="518"/>
      <c r="AH25" s="518"/>
      <c r="AI25" s="250"/>
      <c r="AJ25" s="250">
        <f t="shared" si="2"/>
        <v>0</v>
      </c>
      <c r="AK25" s="250">
        <f t="shared" si="3"/>
        <v>0</v>
      </c>
      <c r="AL25" s="520"/>
      <c r="AM25" s="525"/>
      <c r="AN25" s="522">
        <f t="shared" si="4"/>
        <v>20</v>
      </c>
      <c r="AO25" s="523">
        <f t="shared" si="5"/>
        <v>1</v>
      </c>
    </row>
    <row r="26" spans="1:41" ht="15.75" thickBot="1" x14ac:dyDescent="0.3">
      <c r="A26" s="469">
        <v>8</v>
      </c>
      <c r="B26" s="526" t="s">
        <v>23</v>
      </c>
      <c r="C26" s="76" t="s">
        <v>31</v>
      </c>
      <c r="D26" s="369"/>
      <c r="E26" s="370"/>
      <c r="F26" s="252"/>
      <c r="G26" s="252"/>
      <c r="H26" s="252"/>
      <c r="I26" s="252"/>
      <c r="J26" s="527"/>
      <c r="K26" s="527"/>
      <c r="L26" s="527"/>
      <c r="M26" s="527"/>
      <c r="N26" s="527"/>
      <c r="O26" s="527"/>
      <c r="P26" s="527"/>
      <c r="Q26" s="252"/>
      <c r="R26" s="252">
        <f t="shared" si="0"/>
        <v>0</v>
      </c>
      <c r="S26" s="252">
        <f t="shared" si="1"/>
        <v>0</v>
      </c>
      <c r="T26" s="528"/>
      <c r="U26" s="529"/>
      <c r="V26" s="370">
        <v>15</v>
      </c>
      <c r="W26" s="252"/>
      <c r="X26" s="252">
        <v>15</v>
      </c>
      <c r="Y26" s="252"/>
      <c r="Z26" s="530"/>
      <c r="AA26" s="530"/>
      <c r="AB26" s="530"/>
      <c r="AC26" s="530"/>
      <c r="AD26" s="527"/>
      <c r="AE26" s="527"/>
      <c r="AF26" s="527"/>
      <c r="AG26" s="527"/>
      <c r="AH26" s="527"/>
      <c r="AI26" s="252"/>
      <c r="AJ26" s="252">
        <f t="shared" si="2"/>
        <v>30</v>
      </c>
      <c r="AK26" s="252">
        <f t="shared" si="3"/>
        <v>30</v>
      </c>
      <c r="AL26" s="531" t="s">
        <v>32</v>
      </c>
      <c r="AM26" s="532">
        <v>2</v>
      </c>
      <c r="AN26" s="533">
        <f t="shared" si="4"/>
        <v>30</v>
      </c>
      <c r="AO26" s="534">
        <f t="shared" si="5"/>
        <v>2</v>
      </c>
    </row>
    <row r="27" spans="1:41" ht="32.25" customHeight="1" thickBot="1" x14ac:dyDescent="0.25">
      <c r="A27" s="609" t="s">
        <v>102</v>
      </c>
      <c r="B27" s="610"/>
      <c r="C27" s="611"/>
      <c r="D27" s="619">
        <f ca="1">SUM(D27:P27)</f>
        <v>0</v>
      </c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5"/>
      <c r="V27" s="619"/>
      <c r="W27" s="619"/>
      <c r="X27" s="619"/>
      <c r="Y27" s="619"/>
      <c r="Z27" s="619"/>
      <c r="AA27" s="619"/>
      <c r="AB27" s="619"/>
      <c r="AC27" s="619"/>
      <c r="AD27" s="619"/>
      <c r="AE27" s="619"/>
      <c r="AF27" s="619"/>
      <c r="AG27" s="619"/>
      <c r="AH27" s="619"/>
      <c r="AI27" s="619"/>
      <c r="AJ27" s="619"/>
      <c r="AK27" s="619"/>
      <c r="AL27" s="619"/>
      <c r="AM27" s="619"/>
      <c r="AN27" s="619"/>
      <c r="AO27" s="625"/>
    </row>
    <row r="28" spans="1:41" s="458" customFormat="1" ht="15" x14ac:dyDescent="0.25">
      <c r="A28" s="535">
        <v>9</v>
      </c>
      <c r="B28" s="453" t="s">
        <v>23</v>
      </c>
      <c r="C28" s="536" t="s">
        <v>35</v>
      </c>
      <c r="D28" s="345">
        <v>25</v>
      </c>
      <c r="E28" s="345"/>
      <c r="F28" s="249">
        <v>5</v>
      </c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464"/>
      <c r="R28" s="249">
        <f t="shared" si="0"/>
        <v>30</v>
      </c>
      <c r="S28" s="249">
        <f t="shared" si="1"/>
        <v>30</v>
      </c>
      <c r="T28" s="346" t="s">
        <v>32</v>
      </c>
      <c r="U28" s="347">
        <v>2</v>
      </c>
      <c r="V28" s="345"/>
      <c r="W28" s="249"/>
      <c r="X28" s="249"/>
      <c r="Y28" s="249"/>
      <c r="Z28" s="345"/>
      <c r="AA28" s="345"/>
      <c r="AB28" s="345"/>
      <c r="AC28" s="345"/>
      <c r="AD28" s="249"/>
      <c r="AE28" s="249"/>
      <c r="AF28" s="249"/>
      <c r="AG28" s="249"/>
      <c r="AH28" s="249"/>
      <c r="AI28" s="249"/>
      <c r="AJ28" s="249">
        <f t="shared" si="2"/>
        <v>0</v>
      </c>
      <c r="AK28" s="249">
        <f t="shared" si="3"/>
        <v>0</v>
      </c>
      <c r="AL28" s="537"/>
      <c r="AM28" s="538"/>
      <c r="AN28" s="539">
        <f t="shared" si="4"/>
        <v>30</v>
      </c>
      <c r="AO28" s="540">
        <f t="shared" si="5"/>
        <v>2</v>
      </c>
    </row>
    <row r="29" spans="1:41" s="458" customFormat="1" ht="15" x14ac:dyDescent="0.25">
      <c r="A29" s="541">
        <v>10</v>
      </c>
      <c r="B29" s="465" t="s">
        <v>23</v>
      </c>
      <c r="C29" s="542" t="s">
        <v>36</v>
      </c>
      <c r="D29" s="355">
        <v>40</v>
      </c>
      <c r="E29" s="355"/>
      <c r="F29" s="250">
        <v>15</v>
      </c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467"/>
      <c r="R29" s="250">
        <f t="shared" si="0"/>
        <v>55</v>
      </c>
      <c r="S29" s="250">
        <f t="shared" si="1"/>
        <v>55</v>
      </c>
      <c r="T29" s="356" t="s">
        <v>32</v>
      </c>
      <c r="U29" s="357">
        <v>3.5</v>
      </c>
      <c r="V29" s="355"/>
      <c r="W29" s="250"/>
      <c r="X29" s="250"/>
      <c r="Y29" s="250"/>
      <c r="Z29" s="355"/>
      <c r="AA29" s="355"/>
      <c r="AB29" s="355"/>
      <c r="AC29" s="355"/>
      <c r="AD29" s="250"/>
      <c r="AE29" s="250"/>
      <c r="AF29" s="250"/>
      <c r="AG29" s="250"/>
      <c r="AH29" s="250"/>
      <c r="AI29" s="250"/>
      <c r="AJ29" s="250">
        <f t="shared" si="2"/>
        <v>0</v>
      </c>
      <c r="AK29" s="250">
        <f t="shared" si="3"/>
        <v>0</v>
      </c>
      <c r="AL29" s="524"/>
      <c r="AM29" s="525"/>
      <c r="AN29" s="543">
        <f t="shared" si="4"/>
        <v>55</v>
      </c>
      <c r="AO29" s="544">
        <f t="shared" si="5"/>
        <v>3.5</v>
      </c>
    </row>
    <row r="30" spans="1:41" s="458" customFormat="1" ht="15" x14ac:dyDescent="0.25">
      <c r="A30" s="541">
        <v>11</v>
      </c>
      <c r="B30" s="465" t="s">
        <v>23</v>
      </c>
      <c r="C30" s="542" t="s">
        <v>37</v>
      </c>
      <c r="D30" s="355"/>
      <c r="E30" s="355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>
        <f t="shared" si="0"/>
        <v>0</v>
      </c>
      <c r="S30" s="250">
        <f t="shared" si="1"/>
        <v>0</v>
      </c>
      <c r="T30" s="356"/>
      <c r="U30" s="357"/>
      <c r="V30" s="355">
        <v>10</v>
      </c>
      <c r="W30" s="250"/>
      <c r="X30" s="250">
        <v>5</v>
      </c>
      <c r="Y30" s="250"/>
      <c r="Z30" s="355"/>
      <c r="AA30" s="355"/>
      <c r="AB30" s="355"/>
      <c r="AC30" s="355"/>
      <c r="AD30" s="250"/>
      <c r="AE30" s="250"/>
      <c r="AF30" s="250"/>
      <c r="AG30" s="250"/>
      <c r="AH30" s="250"/>
      <c r="AI30" s="467"/>
      <c r="AJ30" s="250">
        <f t="shared" si="2"/>
        <v>15</v>
      </c>
      <c r="AK30" s="250">
        <f t="shared" si="3"/>
        <v>15</v>
      </c>
      <c r="AL30" s="524" t="s">
        <v>32</v>
      </c>
      <c r="AM30" s="525">
        <v>1</v>
      </c>
      <c r="AN30" s="543">
        <f t="shared" si="4"/>
        <v>15</v>
      </c>
      <c r="AO30" s="544">
        <f t="shared" si="5"/>
        <v>1</v>
      </c>
    </row>
    <row r="31" spans="1:41" s="458" customFormat="1" ht="15" x14ac:dyDescent="0.25">
      <c r="A31" s="541">
        <v>12</v>
      </c>
      <c r="B31" s="465" t="s">
        <v>23</v>
      </c>
      <c r="C31" s="542" t="s">
        <v>38</v>
      </c>
      <c r="D31" s="355"/>
      <c r="E31" s="355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>
        <f t="shared" si="0"/>
        <v>0</v>
      </c>
      <c r="S31" s="250">
        <f t="shared" si="1"/>
        <v>0</v>
      </c>
      <c r="T31" s="356"/>
      <c r="U31" s="357"/>
      <c r="V31" s="355">
        <v>30</v>
      </c>
      <c r="W31" s="250"/>
      <c r="X31" s="250">
        <v>5</v>
      </c>
      <c r="Y31" s="250"/>
      <c r="Z31" s="355"/>
      <c r="AA31" s="355"/>
      <c r="AB31" s="355"/>
      <c r="AC31" s="355"/>
      <c r="AD31" s="250"/>
      <c r="AE31" s="250"/>
      <c r="AF31" s="250"/>
      <c r="AG31" s="250"/>
      <c r="AH31" s="250"/>
      <c r="AI31" s="467"/>
      <c r="AJ31" s="250">
        <f t="shared" si="2"/>
        <v>35</v>
      </c>
      <c r="AK31" s="250">
        <f t="shared" si="3"/>
        <v>35</v>
      </c>
      <c r="AL31" s="524" t="s">
        <v>32</v>
      </c>
      <c r="AM31" s="525">
        <v>2.5</v>
      </c>
      <c r="AN31" s="543">
        <f t="shared" si="4"/>
        <v>35</v>
      </c>
      <c r="AO31" s="544">
        <f t="shared" si="5"/>
        <v>2.5</v>
      </c>
    </row>
    <row r="32" spans="1:41" s="458" customFormat="1" ht="15" x14ac:dyDescent="0.25">
      <c r="A32" s="541">
        <v>13</v>
      </c>
      <c r="B32" s="465" t="s">
        <v>23</v>
      </c>
      <c r="C32" s="542" t="s">
        <v>39</v>
      </c>
      <c r="D32" s="355">
        <v>15</v>
      </c>
      <c r="E32" s="355"/>
      <c r="F32" s="250">
        <v>10</v>
      </c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467"/>
      <c r="R32" s="250">
        <f t="shared" si="0"/>
        <v>25</v>
      </c>
      <c r="S32" s="250">
        <f t="shared" si="1"/>
        <v>25</v>
      </c>
      <c r="T32" s="356" t="s">
        <v>32</v>
      </c>
      <c r="U32" s="357">
        <v>2</v>
      </c>
      <c r="V32" s="355"/>
      <c r="W32" s="250"/>
      <c r="X32" s="250"/>
      <c r="Y32" s="250"/>
      <c r="Z32" s="355"/>
      <c r="AA32" s="355"/>
      <c r="AB32" s="355"/>
      <c r="AC32" s="355"/>
      <c r="AD32" s="250"/>
      <c r="AE32" s="250"/>
      <c r="AF32" s="250"/>
      <c r="AG32" s="250"/>
      <c r="AH32" s="250"/>
      <c r="AI32" s="250"/>
      <c r="AJ32" s="250">
        <f t="shared" si="2"/>
        <v>0</v>
      </c>
      <c r="AK32" s="250">
        <f t="shared" si="3"/>
        <v>0</v>
      </c>
      <c r="AL32" s="524"/>
      <c r="AM32" s="525"/>
      <c r="AN32" s="543">
        <f t="shared" si="4"/>
        <v>25</v>
      </c>
      <c r="AO32" s="544">
        <f t="shared" si="5"/>
        <v>2</v>
      </c>
    </row>
    <row r="33" spans="1:41" s="458" customFormat="1" ht="42.75" customHeight="1" x14ac:dyDescent="0.25">
      <c r="A33" s="545">
        <v>14</v>
      </c>
      <c r="B33" s="546" t="s">
        <v>23</v>
      </c>
      <c r="C33" s="542" t="s">
        <v>40</v>
      </c>
      <c r="D33" s="355"/>
      <c r="E33" s="355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>
        <f t="shared" si="0"/>
        <v>0</v>
      </c>
      <c r="S33" s="250">
        <f t="shared" si="1"/>
        <v>0</v>
      </c>
      <c r="T33" s="356"/>
      <c r="U33" s="357"/>
      <c r="V33" s="355">
        <v>30</v>
      </c>
      <c r="W33" s="250"/>
      <c r="X33" s="250"/>
      <c r="Y33" s="250"/>
      <c r="Z33" s="355"/>
      <c r="AA33" s="355"/>
      <c r="AB33" s="355"/>
      <c r="AC33" s="355"/>
      <c r="AD33" s="250"/>
      <c r="AE33" s="250"/>
      <c r="AF33" s="250"/>
      <c r="AG33" s="250"/>
      <c r="AH33" s="250"/>
      <c r="AI33" s="467"/>
      <c r="AJ33" s="250">
        <f t="shared" si="2"/>
        <v>30</v>
      </c>
      <c r="AK33" s="250">
        <f t="shared" si="3"/>
        <v>30</v>
      </c>
      <c r="AL33" s="524" t="s">
        <v>32</v>
      </c>
      <c r="AM33" s="525">
        <v>2</v>
      </c>
      <c r="AN33" s="543">
        <f t="shared" si="4"/>
        <v>30</v>
      </c>
      <c r="AO33" s="544">
        <f t="shared" si="5"/>
        <v>2</v>
      </c>
    </row>
    <row r="34" spans="1:41" s="458" customFormat="1" ht="29.25" x14ac:dyDescent="0.25">
      <c r="A34" s="547">
        <v>15</v>
      </c>
      <c r="B34" s="548" t="s">
        <v>23</v>
      </c>
      <c r="C34" s="549" t="s">
        <v>41</v>
      </c>
      <c r="D34" s="370"/>
      <c r="E34" s="370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>
        <f t="shared" si="0"/>
        <v>0</v>
      </c>
      <c r="S34" s="252">
        <f t="shared" si="1"/>
        <v>0</v>
      </c>
      <c r="T34" s="371"/>
      <c r="U34" s="372"/>
      <c r="V34" s="370">
        <v>30</v>
      </c>
      <c r="W34" s="252"/>
      <c r="X34" s="252"/>
      <c r="Y34" s="252"/>
      <c r="Z34" s="370"/>
      <c r="AA34" s="370"/>
      <c r="AB34" s="370"/>
      <c r="AC34" s="370"/>
      <c r="AD34" s="252"/>
      <c r="AE34" s="252"/>
      <c r="AF34" s="252"/>
      <c r="AG34" s="252"/>
      <c r="AH34" s="252"/>
      <c r="AI34" s="471"/>
      <c r="AJ34" s="252">
        <f t="shared" si="2"/>
        <v>30</v>
      </c>
      <c r="AK34" s="252">
        <f t="shared" si="3"/>
        <v>30</v>
      </c>
      <c r="AL34" s="531" t="s">
        <v>32</v>
      </c>
      <c r="AM34" s="532">
        <v>2</v>
      </c>
      <c r="AN34" s="543">
        <f t="shared" si="4"/>
        <v>30</v>
      </c>
      <c r="AO34" s="544">
        <f t="shared" si="5"/>
        <v>2</v>
      </c>
    </row>
    <row r="35" spans="1:41" s="458" customFormat="1" ht="15" x14ac:dyDescent="0.25">
      <c r="A35" s="550">
        <v>16</v>
      </c>
      <c r="B35" s="551" t="s">
        <v>23</v>
      </c>
      <c r="C35" s="552" t="s">
        <v>88</v>
      </c>
      <c r="D35" s="410"/>
      <c r="E35" s="256"/>
      <c r="F35" s="256"/>
      <c r="G35" s="256"/>
      <c r="H35" s="256"/>
      <c r="I35" s="256"/>
      <c r="J35" s="256"/>
      <c r="K35" s="256"/>
      <c r="L35" s="256"/>
      <c r="M35" s="256">
        <v>30</v>
      </c>
      <c r="N35" s="256"/>
      <c r="O35" s="256"/>
      <c r="P35" s="256"/>
      <c r="Q35" s="256"/>
      <c r="R35" s="256">
        <f t="shared" si="0"/>
        <v>30</v>
      </c>
      <c r="S35" s="256">
        <f t="shared" si="1"/>
        <v>30</v>
      </c>
      <c r="T35" s="414" t="s">
        <v>32</v>
      </c>
      <c r="U35" s="409">
        <v>2</v>
      </c>
      <c r="V35" s="410"/>
      <c r="W35" s="256"/>
      <c r="X35" s="256"/>
      <c r="Y35" s="256"/>
      <c r="Z35" s="256"/>
      <c r="AA35" s="256"/>
      <c r="AB35" s="256"/>
      <c r="AC35" s="256"/>
      <c r="AD35" s="256"/>
      <c r="AE35" s="256">
        <v>30</v>
      </c>
      <c r="AF35" s="256"/>
      <c r="AG35" s="256"/>
      <c r="AH35" s="256"/>
      <c r="AI35" s="256"/>
      <c r="AJ35" s="256">
        <f t="shared" si="2"/>
        <v>30</v>
      </c>
      <c r="AK35" s="256">
        <f t="shared" si="3"/>
        <v>30</v>
      </c>
      <c r="AL35" s="553" t="s">
        <v>32</v>
      </c>
      <c r="AM35" s="554">
        <v>2</v>
      </c>
      <c r="AN35" s="543">
        <f t="shared" si="4"/>
        <v>60</v>
      </c>
      <c r="AO35" s="544">
        <f t="shared" si="5"/>
        <v>4</v>
      </c>
    </row>
    <row r="36" spans="1:41" s="458" customFormat="1" ht="15" x14ac:dyDescent="0.25">
      <c r="A36" s="550">
        <v>17</v>
      </c>
      <c r="B36" s="551" t="s">
        <v>23</v>
      </c>
      <c r="C36" s="552" t="s">
        <v>103</v>
      </c>
      <c r="D36" s="410">
        <v>5</v>
      </c>
      <c r="E36" s="256"/>
      <c r="F36" s="256">
        <v>10</v>
      </c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>
        <f t="shared" si="0"/>
        <v>15</v>
      </c>
      <c r="S36" s="256">
        <f t="shared" si="1"/>
        <v>15</v>
      </c>
      <c r="T36" s="414" t="s">
        <v>32</v>
      </c>
      <c r="U36" s="409">
        <v>1</v>
      </c>
      <c r="V36" s="410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>
        <f>SUM(V36:AH36)</f>
        <v>0</v>
      </c>
      <c r="AK36" s="256"/>
      <c r="AL36" s="553"/>
      <c r="AM36" s="554"/>
      <c r="AN36" s="543">
        <f>S36+AK36</f>
        <v>15</v>
      </c>
      <c r="AO36" s="544">
        <f>U36+AM36</f>
        <v>1</v>
      </c>
    </row>
    <row r="37" spans="1:41" s="458" customFormat="1" ht="15.75" thickBot="1" x14ac:dyDescent="0.3">
      <c r="A37" s="555">
        <v>18</v>
      </c>
      <c r="B37" s="556" t="s">
        <v>23</v>
      </c>
      <c r="C37" s="557" t="s">
        <v>104</v>
      </c>
      <c r="D37" s="422">
        <v>5</v>
      </c>
      <c r="E37" s="419"/>
      <c r="F37" s="419">
        <v>10</v>
      </c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>
        <f t="shared" ref="R37" si="6">SUM(D37:P37)</f>
        <v>15</v>
      </c>
      <c r="S37" s="419">
        <f t="shared" ref="S37" si="7">SUM(D37:Q37)</f>
        <v>15</v>
      </c>
      <c r="T37" s="420" t="s">
        <v>32</v>
      </c>
      <c r="U37" s="497">
        <v>1</v>
      </c>
      <c r="V37" s="422"/>
      <c r="W37" s="419"/>
      <c r="X37" s="419"/>
      <c r="Y37" s="419"/>
      <c r="Z37" s="419"/>
      <c r="AA37" s="419"/>
      <c r="AB37" s="419"/>
      <c r="AC37" s="419"/>
      <c r="AD37" s="419"/>
      <c r="AE37" s="419"/>
      <c r="AF37" s="419"/>
      <c r="AG37" s="419"/>
      <c r="AH37" s="419"/>
      <c r="AI37" s="419"/>
      <c r="AJ37" s="419">
        <f ca="1">SUM(V37:AJ37)</f>
        <v>0</v>
      </c>
      <c r="AK37" s="419"/>
      <c r="AL37" s="558"/>
      <c r="AM37" s="559"/>
      <c r="AN37" s="560">
        <f>S37+AK37</f>
        <v>15</v>
      </c>
      <c r="AO37" s="561">
        <f>U37+AM37</f>
        <v>1</v>
      </c>
    </row>
    <row r="38" spans="1:41" s="439" customFormat="1" ht="32.25" customHeight="1" thickBot="1" x14ac:dyDescent="0.25">
      <c r="A38" s="609" t="s">
        <v>77</v>
      </c>
      <c r="B38" s="610"/>
      <c r="C38" s="611"/>
      <c r="D38" s="618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5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19"/>
      <c r="AJ38" s="619"/>
      <c r="AK38" s="619"/>
      <c r="AL38" s="619"/>
      <c r="AM38" s="619"/>
      <c r="AN38" s="626"/>
      <c r="AO38" s="627"/>
    </row>
    <row r="39" spans="1:41" s="458" customFormat="1" ht="15" x14ac:dyDescent="0.25">
      <c r="A39" s="341">
        <v>19</v>
      </c>
      <c r="B39" s="453" t="s">
        <v>23</v>
      </c>
      <c r="C39" s="343" t="s">
        <v>33</v>
      </c>
      <c r="D39" s="344">
        <v>18</v>
      </c>
      <c r="E39" s="345"/>
      <c r="F39" s="249"/>
      <c r="G39" s="249"/>
      <c r="H39" s="249">
        <v>30</v>
      </c>
      <c r="I39" s="249"/>
      <c r="J39" s="512"/>
      <c r="K39" s="512"/>
      <c r="L39" s="512"/>
      <c r="M39" s="512"/>
      <c r="N39" s="512"/>
      <c r="O39" s="512"/>
      <c r="P39" s="512"/>
      <c r="Q39" s="464"/>
      <c r="R39" s="249">
        <f>SUM(D39:P39)</f>
        <v>48</v>
      </c>
      <c r="S39" s="249">
        <f>SUM(D39:Q39)</f>
        <v>48</v>
      </c>
      <c r="T39" s="346" t="s">
        <v>32</v>
      </c>
      <c r="U39" s="347">
        <v>2</v>
      </c>
      <c r="V39" s="345"/>
      <c r="W39" s="249"/>
      <c r="X39" s="249"/>
      <c r="Y39" s="249"/>
      <c r="Z39" s="513"/>
      <c r="AA39" s="513"/>
      <c r="AB39" s="513"/>
      <c r="AC39" s="513"/>
      <c r="AD39" s="512"/>
      <c r="AE39" s="512"/>
      <c r="AF39" s="512"/>
      <c r="AG39" s="512"/>
      <c r="AH39" s="512"/>
      <c r="AI39" s="249"/>
      <c r="AJ39" s="249">
        <f>SUM(V39:AH39)</f>
        <v>0</v>
      </c>
      <c r="AK39" s="249">
        <f>SUM(V39:AI39)</f>
        <v>0</v>
      </c>
      <c r="AL39" s="514"/>
      <c r="AM39" s="538"/>
      <c r="AN39" s="516">
        <f>SUM(S39,AK39)</f>
        <v>48</v>
      </c>
      <c r="AO39" s="517">
        <f>U39+AM39</f>
        <v>2</v>
      </c>
    </row>
    <row r="40" spans="1:41" s="458" customFormat="1" ht="15.75" thickBot="1" x14ac:dyDescent="0.3">
      <c r="A40" s="469">
        <v>20</v>
      </c>
      <c r="B40" s="470" t="s">
        <v>23</v>
      </c>
      <c r="C40" s="76" t="s">
        <v>34</v>
      </c>
      <c r="D40" s="369">
        <v>10</v>
      </c>
      <c r="E40" s="370"/>
      <c r="F40" s="252"/>
      <c r="G40" s="252"/>
      <c r="H40" s="252">
        <v>20</v>
      </c>
      <c r="I40" s="252"/>
      <c r="J40" s="527"/>
      <c r="K40" s="527"/>
      <c r="L40" s="527"/>
      <c r="M40" s="527"/>
      <c r="N40" s="527"/>
      <c r="O40" s="527"/>
      <c r="P40" s="527"/>
      <c r="Q40" s="471"/>
      <c r="R40" s="252">
        <f>SUM(D40:P40)</f>
        <v>30</v>
      </c>
      <c r="S40" s="252">
        <f>SUM(D40:Q40)</f>
        <v>30</v>
      </c>
      <c r="T40" s="371" t="s">
        <v>32</v>
      </c>
      <c r="U40" s="461">
        <v>1.5</v>
      </c>
      <c r="V40" s="370">
        <v>10</v>
      </c>
      <c r="W40" s="252"/>
      <c r="X40" s="252"/>
      <c r="Y40" s="252"/>
      <c r="Z40" s="530">
        <v>20</v>
      </c>
      <c r="AA40" s="530"/>
      <c r="AB40" s="530"/>
      <c r="AC40" s="530"/>
      <c r="AD40" s="527"/>
      <c r="AE40" s="527"/>
      <c r="AF40" s="527"/>
      <c r="AG40" s="527"/>
      <c r="AH40" s="527"/>
      <c r="AI40" s="471"/>
      <c r="AJ40" s="252">
        <f>SUM(V40:AH40)</f>
        <v>30</v>
      </c>
      <c r="AK40" s="252">
        <f>SUM(V40:AI40)</f>
        <v>30</v>
      </c>
      <c r="AL40" s="531" t="s">
        <v>85</v>
      </c>
      <c r="AM40" s="532">
        <v>1.5</v>
      </c>
      <c r="AN40" s="533">
        <f>SUM(S40,AK40)</f>
        <v>60</v>
      </c>
      <c r="AO40" s="534">
        <f>U40+AM40</f>
        <v>3</v>
      </c>
    </row>
    <row r="41" spans="1:41" s="458" customFormat="1" ht="28.5" customHeight="1" thickBot="1" x14ac:dyDescent="0.3">
      <c r="A41" s="609" t="s">
        <v>132</v>
      </c>
      <c r="B41" s="610"/>
      <c r="C41" s="611"/>
      <c r="D41" s="504"/>
      <c r="E41" s="330"/>
      <c r="F41" s="330"/>
      <c r="G41" s="330"/>
      <c r="H41" s="330"/>
      <c r="I41" s="330"/>
      <c r="J41" s="562"/>
      <c r="K41" s="562"/>
      <c r="L41" s="562"/>
      <c r="M41" s="562"/>
      <c r="N41" s="562"/>
      <c r="O41" s="562"/>
      <c r="P41" s="562"/>
      <c r="Q41" s="563"/>
      <c r="R41" s="330"/>
      <c r="S41" s="330"/>
      <c r="T41" s="564"/>
      <c r="U41" s="565"/>
      <c r="V41" s="330"/>
      <c r="W41" s="330"/>
      <c r="X41" s="330"/>
      <c r="Y41" s="330"/>
      <c r="Z41" s="562"/>
      <c r="AA41" s="562"/>
      <c r="AB41" s="562"/>
      <c r="AC41" s="562"/>
      <c r="AD41" s="562"/>
      <c r="AE41" s="562"/>
      <c r="AF41" s="562"/>
      <c r="AG41" s="562"/>
      <c r="AH41" s="562"/>
      <c r="AI41" s="563"/>
      <c r="AJ41" s="330"/>
      <c r="AK41" s="330"/>
      <c r="AL41" s="564"/>
      <c r="AM41" s="566"/>
      <c r="AN41" s="566"/>
      <c r="AO41" s="567"/>
    </row>
    <row r="42" spans="1:41" s="458" customFormat="1" ht="27" customHeight="1" thickBot="1" x14ac:dyDescent="0.3">
      <c r="A42" s="351">
        <v>21</v>
      </c>
      <c r="B42" s="352" t="s">
        <v>23</v>
      </c>
      <c r="C42" s="353" t="s">
        <v>43</v>
      </c>
      <c r="D42" s="354">
        <v>10</v>
      </c>
      <c r="E42" s="355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>
        <f t="shared" ref="R42" si="8">SUM(D42:P42)</f>
        <v>10</v>
      </c>
      <c r="S42" s="250">
        <f t="shared" ref="S42" si="9">SUM(D42:Q42)</f>
        <v>10</v>
      </c>
      <c r="T42" s="356" t="s">
        <v>32</v>
      </c>
      <c r="U42" s="442">
        <v>0.5</v>
      </c>
      <c r="V42" s="355">
        <v>10</v>
      </c>
      <c r="W42" s="250"/>
      <c r="X42" s="250"/>
      <c r="Y42" s="250"/>
      <c r="Z42" s="355"/>
      <c r="AA42" s="355"/>
      <c r="AB42" s="355"/>
      <c r="AC42" s="355"/>
      <c r="AD42" s="250"/>
      <c r="AE42" s="250"/>
      <c r="AF42" s="250"/>
      <c r="AG42" s="250"/>
      <c r="AH42" s="250"/>
      <c r="AI42" s="250"/>
      <c r="AJ42" s="250">
        <f t="shared" ref="AJ42" si="10">SUM(V42:AH42)</f>
        <v>10</v>
      </c>
      <c r="AK42" s="250">
        <f t="shared" ref="AK42" si="11">SUM(V42:AI42)</f>
        <v>10</v>
      </c>
      <c r="AL42" s="524" t="s">
        <v>32</v>
      </c>
      <c r="AM42" s="525">
        <v>0.5</v>
      </c>
      <c r="AN42" s="568">
        <f t="shared" ref="AN42" si="12">SUM(S42,AK42)</f>
        <v>20</v>
      </c>
      <c r="AO42" s="569">
        <f t="shared" ref="AO42" si="13">U42+AM42</f>
        <v>1</v>
      </c>
    </row>
    <row r="43" spans="1:41" ht="32.25" customHeight="1" thickBot="1" x14ac:dyDescent="0.25">
      <c r="A43" s="609" t="s">
        <v>95</v>
      </c>
      <c r="B43" s="610"/>
      <c r="C43" s="611"/>
      <c r="D43" s="618">
        <f ca="1">SUM(D43:P43)</f>
        <v>0</v>
      </c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5"/>
      <c r="V43" s="619"/>
      <c r="W43" s="619"/>
      <c r="X43" s="619"/>
      <c r="Y43" s="619"/>
      <c r="Z43" s="619"/>
      <c r="AA43" s="619"/>
      <c r="AB43" s="619"/>
      <c r="AC43" s="619"/>
      <c r="AD43" s="619"/>
      <c r="AE43" s="619"/>
      <c r="AF43" s="619"/>
      <c r="AG43" s="619"/>
      <c r="AH43" s="619"/>
      <c r="AI43" s="619"/>
      <c r="AJ43" s="619"/>
      <c r="AK43" s="619"/>
      <c r="AL43" s="619"/>
      <c r="AM43" s="619"/>
      <c r="AN43" s="615"/>
      <c r="AO43" s="621"/>
    </row>
    <row r="44" spans="1:41" ht="15.75" thickTop="1" x14ac:dyDescent="0.25">
      <c r="A44" s="341">
        <v>22</v>
      </c>
      <c r="B44" s="342" t="s">
        <v>23</v>
      </c>
      <c r="C44" s="343" t="s">
        <v>42</v>
      </c>
      <c r="D44" s="344">
        <v>15</v>
      </c>
      <c r="E44" s="345"/>
      <c r="F44" s="249"/>
      <c r="G44" s="246"/>
      <c r="H44" s="249">
        <v>25</v>
      </c>
      <c r="I44" s="249"/>
      <c r="J44" s="249"/>
      <c r="K44" s="249"/>
      <c r="L44" s="249"/>
      <c r="M44" s="249"/>
      <c r="N44" s="249"/>
      <c r="O44" s="249"/>
      <c r="P44" s="249"/>
      <c r="Q44" s="249"/>
      <c r="R44" s="249">
        <f t="shared" si="0"/>
        <v>40</v>
      </c>
      <c r="S44" s="249">
        <f t="shared" si="1"/>
        <v>40</v>
      </c>
      <c r="T44" s="346" t="s">
        <v>32</v>
      </c>
      <c r="U44" s="347">
        <v>2</v>
      </c>
      <c r="V44" s="345">
        <v>25</v>
      </c>
      <c r="W44" s="249"/>
      <c r="X44" s="249"/>
      <c r="Y44" s="249"/>
      <c r="Z44" s="345">
        <v>35</v>
      </c>
      <c r="AA44" s="345"/>
      <c r="AB44" s="345"/>
      <c r="AC44" s="345"/>
      <c r="AD44" s="249"/>
      <c r="AE44" s="249"/>
      <c r="AF44" s="249"/>
      <c r="AG44" s="249"/>
      <c r="AH44" s="249"/>
      <c r="AI44" s="464"/>
      <c r="AJ44" s="249">
        <f t="shared" si="2"/>
        <v>60</v>
      </c>
      <c r="AK44" s="249">
        <f t="shared" si="3"/>
        <v>60</v>
      </c>
      <c r="AL44" s="537" t="s">
        <v>85</v>
      </c>
      <c r="AM44" s="538">
        <v>3</v>
      </c>
      <c r="AN44" s="570">
        <f t="shared" si="4"/>
        <v>100</v>
      </c>
      <c r="AO44" s="571">
        <f t="shared" si="5"/>
        <v>5</v>
      </c>
    </row>
    <row r="45" spans="1:41" ht="27" thickBot="1" x14ac:dyDescent="0.3">
      <c r="A45" s="459">
        <v>23</v>
      </c>
      <c r="B45" s="388" t="s">
        <v>44</v>
      </c>
      <c r="C45" s="76" t="s">
        <v>105</v>
      </c>
      <c r="D45" s="369">
        <v>10</v>
      </c>
      <c r="E45" s="370"/>
      <c r="F45" s="252"/>
      <c r="G45" s="252"/>
      <c r="H45" s="252">
        <v>10</v>
      </c>
      <c r="I45" s="252"/>
      <c r="J45" s="252"/>
      <c r="K45" s="252"/>
      <c r="L45" s="252"/>
      <c r="M45" s="252"/>
      <c r="N45" s="252"/>
      <c r="O45" s="252"/>
      <c r="P45" s="252"/>
      <c r="Q45" s="471"/>
      <c r="R45" s="252">
        <f t="shared" si="0"/>
        <v>20</v>
      </c>
      <c r="S45" s="252">
        <f t="shared" si="1"/>
        <v>20</v>
      </c>
      <c r="T45" s="371" t="s">
        <v>32</v>
      </c>
      <c r="U45" s="461">
        <v>1</v>
      </c>
      <c r="V45" s="370">
        <v>10</v>
      </c>
      <c r="W45" s="252"/>
      <c r="X45" s="252"/>
      <c r="Y45" s="252"/>
      <c r="Z45" s="370">
        <v>10</v>
      </c>
      <c r="AA45" s="370"/>
      <c r="AB45" s="370"/>
      <c r="AC45" s="370"/>
      <c r="AD45" s="252"/>
      <c r="AE45" s="252"/>
      <c r="AF45" s="252"/>
      <c r="AG45" s="252"/>
      <c r="AH45" s="252"/>
      <c r="AI45" s="471"/>
      <c r="AJ45" s="252">
        <f t="shared" si="2"/>
        <v>20</v>
      </c>
      <c r="AK45" s="252">
        <f t="shared" si="3"/>
        <v>20</v>
      </c>
      <c r="AL45" s="531" t="s">
        <v>32</v>
      </c>
      <c r="AM45" s="532">
        <v>1</v>
      </c>
      <c r="AN45" s="572">
        <f t="shared" si="4"/>
        <v>40</v>
      </c>
      <c r="AO45" s="573">
        <f t="shared" si="5"/>
        <v>2</v>
      </c>
    </row>
    <row r="46" spans="1:41" ht="32.25" customHeight="1" thickBot="1" x14ac:dyDescent="0.25">
      <c r="A46" s="609" t="s">
        <v>78</v>
      </c>
      <c r="B46" s="610"/>
      <c r="C46" s="611"/>
      <c r="D46" s="618">
        <f ca="1">SUM(D46:P46)</f>
        <v>0</v>
      </c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20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19"/>
      <c r="AM46" s="619"/>
      <c r="AN46" s="615"/>
      <c r="AO46" s="621"/>
    </row>
    <row r="47" spans="1:41" s="458" customFormat="1" ht="30" thickTop="1" x14ac:dyDescent="0.25">
      <c r="A47" s="574">
        <v>24</v>
      </c>
      <c r="B47" s="575" t="s">
        <v>23</v>
      </c>
      <c r="C47" s="576" t="s">
        <v>80</v>
      </c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>
        <f t="shared" si="0"/>
        <v>0</v>
      </c>
      <c r="S47" s="400">
        <f t="shared" si="1"/>
        <v>0</v>
      </c>
      <c r="T47" s="487"/>
      <c r="U47" s="402"/>
      <c r="V47" s="403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400">
        <v>90</v>
      </c>
      <c r="AI47" s="400"/>
      <c r="AJ47" s="400"/>
      <c r="AK47" s="400">
        <f t="shared" si="3"/>
        <v>90</v>
      </c>
      <c r="AL47" s="577" t="s">
        <v>32</v>
      </c>
      <c r="AM47" s="578">
        <v>3</v>
      </c>
      <c r="AN47" s="349">
        <f t="shared" si="4"/>
        <v>90</v>
      </c>
      <c r="AO47" s="350">
        <f t="shared" si="5"/>
        <v>3</v>
      </c>
    </row>
    <row r="48" spans="1:41" s="458" customFormat="1" ht="58.5" thickBot="1" x14ac:dyDescent="0.3">
      <c r="A48" s="579">
        <v>25</v>
      </c>
      <c r="B48" s="580" t="s">
        <v>23</v>
      </c>
      <c r="C48" s="581" t="s">
        <v>106</v>
      </c>
      <c r="D48" s="582"/>
      <c r="E48" s="582"/>
      <c r="F48" s="582"/>
      <c r="G48" s="582"/>
      <c r="H48" s="582"/>
      <c r="I48" s="582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600"/>
      <c r="U48" s="497"/>
      <c r="V48" s="601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>
        <v>30</v>
      </c>
      <c r="AI48" s="582"/>
      <c r="AJ48" s="582"/>
      <c r="AK48" s="582">
        <f>SUM(V48:AI48)</f>
        <v>30</v>
      </c>
      <c r="AL48" s="583" t="s">
        <v>32</v>
      </c>
      <c r="AM48" s="584">
        <v>1</v>
      </c>
      <c r="AN48" s="425">
        <f>R48+AK48</f>
        <v>30</v>
      </c>
      <c r="AO48" s="426">
        <f t="shared" si="5"/>
        <v>1</v>
      </c>
    </row>
    <row r="49" spans="1:41" ht="32.25" customHeight="1" thickTop="1" thickBot="1" x14ac:dyDescent="0.25">
      <c r="A49" s="609" t="s">
        <v>79</v>
      </c>
      <c r="B49" s="610"/>
      <c r="C49" s="611"/>
      <c r="D49" s="617">
        <f ca="1">SUM(D49:P49)</f>
        <v>0</v>
      </c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  <c r="AC49" s="617"/>
      <c r="AD49" s="617"/>
      <c r="AE49" s="617"/>
      <c r="AF49" s="617"/>
      <c r="AG49" s="617"/>
      <c r="AH49" s="617"/>
      <c r="AI49" s="617"/>
      <c r="AJ49" s="617"/>
      <c r="AK49" s="617"/>
      <c r="AL49" s="617"/>
      <c r="AM49" s="617"/>
      <c r="AN49" s="615"/>
      <c r="AO49" s="616"/>
    </row>
    <row r="50" spans="1:41" s="458" customFormat="1" ht="30.75" thickTop="1" thickBot="1" x14ac:dyDescent="0.3">
      <c r="A50" s="585">
        <v>26</v>
      </c>
      <c r="B50" s="473" t="s">
        <v>23</v>
      </c>
      <c r="C50" s="474" t="s">
        <v>87</v>
      </c>
      <c r="D50" s="430"/>
      <c r="E50" s="431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>
        <f>SUM(D50:P50)</f>
        <v>0</v>
      </c>
      <c r="S50" s="432">
        <f>SUM(D50:Q50)</f>
        <v>0</v>
      </c>
      <c r="T50" s="476"/>
      <c r="U50" s="477"/>
      <c r="V50" s="430"/>
      <c r="W50" s="432"/>
      <c r="X50" s="432"/>
      <c r="Y50" s="432"/>
      <c r="Z50" s="431"/>
      <c r="AA50" s="431"/>
      <c r="AB50" s="431"/>
      <c r="AC50" s="431"/>
      <c r="AD50" s="432"/>
      <c r="AE50" s="432"/>
      <c r="AF50" s="432"/>
      <c r="AG50" s="432"/>
      <c r="AH50" s="432">
        <v>156</v>
      </c>
      <c r="AI50" s="432"/>
      <c r="AJ50" s="432"/>
      <c r="AK50" s="432">
        <f>SUM(V50:AI50)</f>
        <v>156</v>
      </c>
      <c r="AL50" s="476" t="s">
        <v>32</v>
      </c>
      <c r="AM50" s="586">
        <v>6</v>
      </c>
      <c r="AN50" s="479">
        <f>SUM(S50,AK50)</f>
        <v>156</v>
      </c>
      <c r="AO50" s="480">
        <f>U50+AM50</f>
        <v>6</v>
      </c>
    </row>
    <row r="51" spans="1:41" ht="32.25" customHeight="1" thickTop="1" thickBot="1" x14ac:dyDescent="0.25">
      <c r="A51" s="609" t="s">
        <v>45</v>
      </c>
      <c r="B51" s="610"/>
      <c r="C51" s="611"/>
      <c r="D51" s="613"/>
      <c r="E51" s="613"/>
      <c r="F51" s="613"/>
      <c r="G51" s="613"/>
      <c r="H51" s="613"/>
      <c r="I51" s="613"/>
      <c r="J51" s="613"/>
      <c r="K51" s="613"/>
      <c r="L51" s="613"/>
      <c r="M51" s="613"/>
      <c r="N51" s="613"/>
      <c r="O51" s="613"/>
      <c r="P51" s="613"/>
      <c r="Q51" s="613"/>
      <c r="R51" s="613"/>
      <c r="S51" s="613"/>
      <c r="T51" s="613"/>
      <c r="U51" s="614"/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613"/>
      <c r="AJ51" s="613"/>
      <c r="AK51" s="613"/>
      <c r="AL51" s="613"/>
      <c r="AM51" s="613"/>
      <c r="AN51" s="615"/>
      <c r="AO51" s="616"/>
    </row>
    <row r="52" spans="1:41" ht="15.75" thickBot="1" x14ac:dyDescent="0.3">
      <c r="A52" s="472">
        <v>27</v>
      </c>
      <c r="B52" s="317" t="s">
        <v>23</v>
      </c>
      <c r="C52" s="474" t="s">
        <v>45</v>
      </c>
      <c r="D52" s="430"/>
      <c r="E52" s="431"/>
      <c r="F52" s="432"/>
      <c r="G52" s="432"/>
      <c r="H52" s="432"/>
      <c r="I52" s="432"/>
      <c r="J52" s="432"/>
      <c r="K52" s="432"/>
      <c r="L52" s="432"/>
      <c r="M52" s="432"/>
      <c r="N52" s="432"/>
      <c r="O52" s="432">
        <v>30</v>
      </c>
      <c r="P52" s="432"/>
      <c r="Q52" s="432"/>
      <c r="R52" s="432">
        <f>SUM(D52:P52)</f>
        <v>30</v>
      </c>
      <c r="S52" s="432">
        <f>SUM(D52:Q52)</f>
        <v>30</v>
      </c>
      <c r="T52" s="371" t="s">
        <v>32</v>
      </c>
      <c r="U52" s="587">
        <v>0</v>
      </c>
      <c r="V52" s="431"/>
      <c r="W52" s="432"/>
      <c r="X52" s="432"/>
      <c r="Y52" s="432"/>
      <c r="Z52" s="431"/>
      <c r="AA52" s="431"/>
      <c r="AB52" s="431"/>
      <c r="AC52" s="431"/>
      <c r="AD52" s="432"/>
      <c r="AE52" s="432"/>
      <c r="AF52" s="432"/>
      <c r="AG52" s="432">
        <v>30</v>
      </c>
      <c r="AH52" s="432"/>
      <c r="AI52" s="432"/>
      <c r="AJ52" s="432"/>
      <c r="AK52" s="432">
        <f>SUM(V52:AI52)</f>
        <v>30</v>
      </c>
      <c r="AL52" s="476" t="s">
        <v>32</v>
      </c>
      <c r="AM52" s="586"/>
      <c r="AN52" s="595">
        <f>SUM(S52,AK52)</f>
        <v>60</v>
      </c>
      <c r="AO52" s="596">
        <v>0</v>
      </c>
    </row>
    <row r="53" spans="1:41" ht="15.75" thickBot="1" x14ac:dyDescent="0.3">
      <c r="A53" s="622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3"/>
      <c r="Q53" s="623"/>
      <c r="R53" s="623"/>
      <c r="S53" s="623"/>
      <c r="T53" s="623"/>
      <c r="U53" s="623"/>
      <c r="V53" s="623"/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4"/>
    </row>
    <row r="54" spans="1:41" ht="15.75" thickBot="1" x14ac:dyDescent="0.3">
      <c r="A54" s="604">
        <v>28</v>
      </c>
      <c r="B54" s="597" t="s">
        <v>23</v>
      </c>
      <c r="C54" s="602" t="s">
        <v>135</v>
      </c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>
        <v>4</v>
      </c>
      <c r="O54" s="400"/>
      <c r="P54" s="400"/>
      <c r="Q54" s="400"/>
      <c r="R54" s="400"/>
      <c r="S54" s="400">
        <f>N54</f>
        <v>4</v>
      </c>
      <c r="T54" s="487" t="s">
        <v>32</v>
      </c>
      <c r="U54" s="605"/>
      <c r="V54" s="403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577"/>
      <c r="AM54" s="578"/>
      <c r="AN54" s="598">
        <f>S54+AK54</f>
        <v>4</v>
      </c>
      <c r="AO54" s="599">
        <v>0</v>
      </c>
    </row>
    <row r="55" spans="1:41" ht="15.75" thickBot="1" x14ac:dyDescent="0.3">
      <c r="A55" s="589">
        <v>29</v>
      </c>
      <c r="B55" s="588" t="s">
        <v>23</v>
      </c>
      <c r="C55" s="603" t="s">
        <v>136</v>
      </c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>
        <v>2</v>
      </c>
      <c r="O55" s="419"/>
      <c r="P55" s="419"/>
      <c r="Q55" s="419"/>
      <c r="R55" s="419"/>
      <c r="S55" s="419">
        <f>N55</f>
        <v>2</v>
      </c>
      <c r="T55" s="420" t="s">
        <v>32</v>
      </c>
      <c r="U55" s="442"/>
      <c r="V55" s="422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19"/>
      <c r="AI55" s="419"/>
      <c r="AJ55" s="419"/>
      <c r="AK55" s="419"/>
      <c r="AL55" s="558"/>
      <c r="AM55" s="559"/>
      <c r="AN55" s="590">
        <f>S55+AM55</f>
        <v>2</v>
      </c>
      <c r="AO55" s="591">
        <v>0</v>
      </c>
    </row>
    <row r="56" spans="1:41" s="318" customFormat="1" ht="15.75" thickBot="1" x14ac:dyDescent="0.3">
      <c r="A56" s="606" t="s">
        <v>46</v>
      </c>
      <c r="B56" s="607"/>
      <c r="C56" s="608"/>
      <c r="D56" s="501">
        <f>D45+D42+D44+D40+D39+D37+D36+D32+D29+D28+D25+D23+D22+D21+D20+D19</f>
        <v>263</v>
      </c>
      <c r="E56" s="501">
        <f t="shared" ref="E56:S56" si="14">SUM(E18:E52)</f>
        <v>0</v>
      </c>
      <c r="F56" s="501">
        <f t="shared" si="14"/>
        <v>90</v>
      </c>
      <c r="G56" s="501">
        <f t="shared" si="14"/>
        <v>20</v>
      </c>
      <c r="H56" s="501">
        <f t="shared" si="14"/>
        <v>85</v>
      </c>
      <c r="I56" s="501">
        <f t="shared" si="14"/>
        <v>10</v>
      </c>
      <c r="J56" s="501">
        <f t="shared" si="14"/>
        <v>0</v>
      </c>
      <c r="K56" s="501">
        <f t="shared" si="14"/>
        <v>0</v>
      </c>
      <c r="L56" s="501">
        <f t="shared" si="14"/>
        <v>0</v>
      </c>
      <c r="M56" s="501">
        <f t="shared" si="14"/>
        <v>30</v>
      </c>
      <c r="N56" s="501">
        <f>SUM(N54:N55)</f>
        <v>6</v>
      </c>
      <c r="O56" s="501">
        <f t="shared" si="14"/>
        <v>30</v>
      </c>
      <c r="P56" s="501">
        <f t="shared" si="14"/>
        <v>0</v>
      </c>
      <c r="Q56" s="501">
        <f t="shared" si="14"/>
        <v>0</v>
      </c>
      <c r="R56" s="501">
        <f t="shared" si="14"/>
        <v>528</v>
      </c>
      <c r="S56" s="501">
        <f t="shared" si="14"/>
        <v>528</v>
      </c>
      <c r="T56" s="506"/>
      <c r="U56" s="592">
        <f t="shared" ref="U56:AK56" si="15">SUM(U18:U52)</f>
        <v>30</v>
      </c>
      <c r="V56" s="594">
        <f t="shared" si="15"/>
        <v>190</v>
      </c>
      <c r="W56" s="501">
        <f t="shared" si="15"/>
        <v>0</v>
      </c>
      <c r="X56" s="501">
        <f t="shared" si="15"/>
        <v>45</v>
      </c>
      <c r="Y56" s="501">
        <f t="shared" si="15"/>
        <v>0</v>
      </c>
      <c r="Z56" s="501">
        <f t="shared" si="15"/>
        <v>65</v>
      </c>
      <c r="AA56" s="501">
        <f t="shared" si="15"/>
        <v>0</v>
      </c>
      <c r="AB56" s="501">
        <f t="shared" si="15"/>
        <v>0</v>
      </c>
      <c r="AC56" s="501">
        <f t="shared" si="15"/>
        <v>0</v>
      </c>
      <c r="AD56" s="501">
        <f t="shared" si="15"/>
        <v>0</v>
      </c>
      <c r="AE56" s="501">
        <f t="shared" si="15"/>
        <v>30</v>
      </c>
      <c r="AF56" s="501">
        <f t="shared" si="15"/>
        <v>0</v>
      </c>
      <c r="AG56" s="501">
        <f t="shared" si="15"/>
        <v>30</v>
      </c>
      <c r="AH56" s="501">
        <f t="shared" si="15"/>
        <v>276</v>
      </c>
      <c r="AI56" s="501">
        <f t="shared" si="15"/>
        <v>0</v>
      </c>
      <c r="AJ56" s="501">
        <f>AJ24+AJ26+AJ30+AJ31+AJ33+AJ34+AJ35+AJ40+AJ42+AJ44+AJ45</f>
        <v>330</v>
      </c>
      <c r="AK56" s="501">
        <f t="shared" si="15"/>
        <v>636</v>
      </c>
      <c r="AL56" s="501"/>
      <c r="AM56" s="506">
        <f>SUM(AM18:AM52)</f>
        <v>30</v>
      </c>
      <c r="AN56" s="478">
        <f>AN28+AN29+AN30+AN31+AN32+AN33+AN34+AN35+AN36+AN37+AN39+AN40+AN44+AN42+AN45+AN47+AN48+AN50+AN52+SUM(AN19:AN26)+AN54+AN55</f>
        <v>1170</v>
      </c>
      <c r="AO56" s="593">
        <f>SUM(AO19:AO55)</f>
        <v>60</v>
      </c>
    </row>
    <row r="57" spans="1:41" x14ac:dyDescent="0.2">
      <c r="C57" s="444" t="s">
        <v>110</v>
      </c>
    </row>
    <row r="58" spans="1:41" x14ac:dyDescent="0.2">
      <c r="C58" s="444" t="s">
        <v>47</v>
      </c>
    </row>
    <row r="60" spans="1:41" x14ac:dyDescent="0.2">
      <c r="C60" s="29"/>
      <c r="O60" s="503"/>
      <c r="Q60" s="244" t="s">
        <v>86</v>
      </c>
      <c r="AF60" s="612" t="s">
        <v>137</v>
      </c>
      <c r="AG60" s="612"/>
      <c r="AH60" s="612"/>
      <c r="AI60" s="612"/>
      <c r="AJ60" s="612"/>
      <c r="AK60" s="612"/>
      <c r="AL60" s="612"/>
    </row>
    <row r="61" spans="1:41" x14ac:dyDescent="0.2">
      <c r="C61" s="446" t="s">
        <v>48</v>
      </c>
      <c r="M61" s="320"/>
      <c r="O61" s="612" t="s">
        <v>49</v>
      </c>
      <c r="P61" s="612"/>
      <c r="Q61" s="612"/>
      <c r="R61" s="612"/>
      <c r="S61" s="612"/>
      <c r="T61" s="612"/>
      <c r="U61" s="612"/>
      <c r="AF61" s="612" t="s">
        <v>50</v>
      </c>
      <c r="AG61" s="612"/>
      <c r="AH61" s="612"/>
      <c r="AI61" s="612"/>
      <c r="AJ61" s="612"/>
      <c r="AK61" s="612"/>
      <c r="AL61" s="612"/>
    </row>
    <row r="62" spans="1:41" x14ac:dyDescent="0.2">
      <c r="E62" s="318"/>
    </row>
    <row r="65" spans="16:16" x14ac:dyDescent="0.2">
      <c r="P65" s="164"/>
    </row>
  </sheetData>
  <sheetProtection selectLockedCells="1" selectUnlockedCells="1"/>
  <mergeCells count="30">
    <mergeCell ref="AJ2:AN2"/>
    <mergeCell ref="AJ4:AN4"/>
    <mergeCell ref="A6:AO6"/>
    <mergeCell ref="A16:A17"/>
    <mergeCell ref="C16:C17"/>
    <mergeCell ref="N8:T8"/>
    <mergeCell ref="AN16:AN17"/>
    <mergeCell ref="AO16:AO17"/>
    <mergeCell ref="D16:U16"/>
    <mergeCell ref="V16:AM16"/>
    <mergeCell ref="D27:AO27"/>
    <mergeCell ref="A18:C18"/>
    <mergeCell ref="D18:AO18"/>
    <mergeCell ref="A38:C38"/>
    <mergeCell ref="D38:AO38"/>
    <mergeCell ref="A27:C27"/>
    <mergeCell ref="A56:C56"/>
    <mergeCell ref="A41:C41"/>
    <mergeCell ref="AF60:AL60"/>
    <mergeCell ref="O61:U61"/>
    <mergeCell ref="AF61:AL61"/>
    <mergeCell ref="D51:AO51"/>
    <mergeCell ref="A51:C51"/>
    <mergeCell ref="D49:AO49"/>
    <mergeCell ref="A49:C49"/>
    <mergeCell ref="D46:AO46"/>
    <mergeCell ref="A43:C43"/>
    <mergeCell ref="D43:AO43"/>
    <mergeCell ref="A46:C46"/>
    <mergeCell ref="A53:AO53"/>
  </mergeCells>
  <dataValidations count="1">
    <dataValidation type="list" allowBlank="1" showErrorMessage="1" sqref="B19:B26 B44:B45 B47:B48 B28:B37 B50 B39:B40 B42 B52 B54:B55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36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64AD-F659-4997-9714-2696155343F7}">
  <sheetPr>
    <pageSetUpPr fitToPage="1"/>
  </sheetPr>
  <dimension ref="A1:AO62"/>
  <sheetViews>
    <sheetView zoomScale="80" zoomScaleNormal="80" workbookViewId="0">
      <selection activeCell="C13" sqref="C13"/>
    </sheetView>
  </sheetViews>
  <sheetFormatPr defaultRowHeight="12.75" x14ac:dyDescent="0.2"/>
  <cols>
    <col min="2" max="2" width="19.7109375" bestFit="1" customWidth="1"/>
    <col min="3" max="3" width="85.28515625" customWidth="1"/>
    <col min="4" max="4" width="6.7109375" bestFit="1" customWidth="1"/>
    <col min="5" max="5" width="4.42578125" bestFit="1" customWidth="1"/>
    <col min="6" max="9" width="5.5703125" bestFit="1" customWidth="1"/>
    <col min="10" max="10" width="4.42578125" bestFit="1" customWidth="1"/>
    <col min="11" max="12" width="4.28515625" bestFit="1" customWidth="1"/>
    <col min="13" max="13" width="5.5703125" bestFit="1" customWidth="1"/>
    <col min="14" max="14" width="4.42578125" bestFit="1" customWidth="1"/>
    <col min="15" max="15" width="5.5703125" bestFit="1" customWidth="1"/>
    <col min="16" max="16" width="4.42578125" bestFit="1" customWidth="1"/>
    <col min="17" max="17" width="4.42578125" customWidth="1"/>
    <col min="18" max="19" width="6.7109375" bestFit="1" customWidth="1"/>
    <col min="20" max="20" width="4.5703125" bestFit="1" customWidth="1"/>
    <col min="21" max="21" width="5.5703125" bestFit="1" customWidth="1"/>
    <col min="22" max="22" width="6.7109375" bestFit="1" customWidth="1"/>
    <col min="23" max="23" width="4.42578125" bestFit="1" customWidth="1"/>
    <col min="24" max="24" width="5.5703125" bestFit="1" customWidth="1"/>
    <col min="25" max="25" width="4.42578125" bestFit="1" customWidth="1"/>
    <col min="26" max="26" width="5.5703125" bestFit="1" customWidth="1"/>
    <col min="27" max="28" width="4.42578125" bestFit="1" customWidth="1"/>
    <col min="29" max="30" width="4.28515625" bestFit="1" customWidth="1"/>
    <col min="31" max="31" width="5.5703125" bestFit="1" customWidth="1"/>
    <col min="32" max="32" width="4.42578125" bestFit="1" customWidth="1"/>
    <col min="33" max="33" width="5.5703125" bestFit="1" customWidth="1"/>
    <col min="34" max="34" width="6.7109375" bestFit="1" customWidth="1"/>
    <col min="35" max="35" width="4.42578125" bestFit="1" customWidth="1"/>
    <col min="36" max="37" width="6.7109375" bestFit="1" customWidth="1"/>
    <col min="38" max="38" width="4.5703125" bestFit="1" customWidth="1"/>
    <col min="39" max="39" width="5.5703125" bestFit="1" customWidth="1"/>
    <col min="40" max="40" width="8" bestFit="1" customWidth="1"/>
    <col min="41" max="41" width="5.5703125" bestFit="1" customWidth="1"/>
  </cols>
  <sheetData>
    <row r="1" spans="1:4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5"/>
      <c r="AN1" s="3"/>
      <c r="AO1" s="3">
        <v>5</v>
      </c>
    </row>
    <row r="2" spans="1:4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68"/>
      <c r="AK2" s="668"/>
      <c r="AL2" s="668"/>
      <c r="AM2" s="668"/>
      <c r="AN2" s="668"/>
      <c r="AO2" s="3"/>
    </row>
    <row r="3" spans="1:4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5"/>
      <c r="AN3" s="3"/>
      <c r="AO3" s="3"/>
    </row>
    <row r="4" spans="1:41" x14ac:dyDescent="0.2">
      <c r="A4" s="3"/>
      <c r="B4" s="3"/>
      <c r="C4" s="3"/>
      <c r="D4" s="3"/>
      <c r="E4" s="3"/>
      <c r="F4" s="3"/>
      <c r="G4" s="3"/>
      <c r="H4" s="9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668"/>
      <c r="AK4" s="668"/>
      <c r="AL4" s="668"/>
      <c r="AM4" s="668"/>
      <c r="AN4" s="668"/>
      <c r="AO4" s="3"/>
    </row>
    <row r="5" spans="1:4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5"/>
      <c r="AN5" s="3"/>
      <c r="AO5" s="3"/>
    </row>
    <row r="6" spans="1:41" ht="15.75" x14ac:dyDescent="0.2">
      <c r="A6" s="669" t="s">
        <v>134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0"/>
    </row>
    <row r="7" spans="1:41" ht="15.7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71" t="s">
        <v>142</v>
      </c>
      <c r="O8" s="671"/>
      <c r="P8" s="671"/>
      <c r="Q8" s="671"/>
      <c r="R8" s="671"/>
      <c r="S8" s="671"/>
      <c r="T8" s="671"/>
      <c r="U8" s="5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  <c r="AN8" s="3"/>
      <c r="AO8" s="3"/>
    </row>
    <row r="9" spans="1:41" ht="15" x14ac:dyDescent="0.25">
      <c r="A9" s="8" t="s">
        <v>99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5"/>
      <c r="O9" s="8"/>
      <c r="P9" s="8"/>
      <c r="Q9" s="8"/>
      <c r="R9" s="8"/>
      <c r="S9" s="8"/>
      <c r="T9" s="8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8"/>
      <c r="AO9" s="8"/>
    </row>
    <row r="10" spans="1:41" ht="15" x14ac:dyDescent="0.25">
      <c r="A10" s="8" t="s">
        <v>75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8"/>
      <c r="AO10" s="8"/>
    </row>
    <row r="11" spans="1:41" ht="15" x14ac:dyDescent="0.25">
      <c r="A11" s="8" t="s">
        <v>108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9"/>
      <c r="AN11" s="8"/>
      <c r="AO11" s="8"/>
    </row>
    <row r="12" spans="1:41" ht="15" x14ac:dyDescent="0.25">
      <c r="A12" s="8" t="s">
        <v>97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9"/>
      <c r="AN12" s="8"/>
      <c r="AO12" s="8"/>
    </row>
    <row r="13" spans="1:41" ht="15" x14ac:dyDescent="0.25">
      <c r="A13" s="10" t="s">
        <v>133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5"/>
      <c r="AN13" s="3"/>
      <c r="AO13" s="3"/>
    </row>
    <row r="14" spans="1:4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5"/>
      <c r="AN14" s="3"/>
      <c r="AO14" s="3"/>
    </row>
    <row r="15" spans="1:41" ht="13.5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5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5"/>
      <c r="AN15" s="3"/>
      <c r="AO15" s="3"/>
    </row>
    <row r="16" spans="1:41" ht="15" thickBot="1" x14ac:dyDescent="0.25">
      <c r="A16" s="672" t="s">
        <v>0</v>
      </c>
      <c r="B16" s="2"/>
      <c r="C16" s="674" t="s">
        <v>1</v>
      </c>
      <c r="D16" s="676" t="s">
        <v>2</v>
      </c>
      <c r="E16" s="676"/>
      <c r="F16" s="676"/>
      <c r="G16" s="676"/>
      <c r="H16" s="676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 t="s">
        <v>3</v>
      </c>
      <c r="W16" s="676"/>
      <c r="X16" s="676"/>
      <c r="Y16" s="676"/>
      <c r="Z16" s="676"/>
      <c r="AA16" s="676"/>
      <c r="AB16" s="676"/>
      <c r="AC16" s="676"/>
      <c r="AD16" s="676"/>
      <c r="AE16" s="676"/>
      <c r="AF16" s="676"/>
      <c r="AG16" s="676"/>
      <c r="AH16" s="676"/>
      <c r="AI16" s="676"/>
      <c r="AJ16" s="676"/>
      <c r="AK16" s="676"/>
      <c r="AL16" s="676"/>
      <c r="AM16" s="676"/>
      <c r="AN16" s="677" t="s">
        <v>4</v>
      </c>
      <c r="AO16" s="679" t="s">
        <v>5</v>
      </c>
    </row>
    <row r="17" spans="1:41" ht="96" customHeight="1" thickBot="1" x14ac:dyDescent="0.25">
      <c r="A17" s="673"/>
      <c r="B17" s="18" t="s">
        <v>6</v>
      </c>
      <c r="C17" s="67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89</v>
      </c>
      <c r="L17" s="32" t="s">
        <v>93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33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91</v>
      </c>
      <c r="AD17" s="32" t="s">
        <v>92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678"/>
      <c r="AO17" s="680"/>
    </row>
    <row r="18" spans="1:41" ht="15.75" customHeight="1" thickBot="1" x14ac:dyDescent="0.25">
      <c r="A18" s="641" t="s">
        <v>101</v>
      </c>
      <c r="B18" s="642"/>
      <c r="C18" s="643"/>
      <c r="D18" s="655">
        <f ca="1">SUM(D18:P18)</f>
        <v>0</v>
      </c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5"/>
      <c r="P18" s="655"/>
      <c r="Q18" s="655"/>
      <c r="R18" s="655"/>
      <c r="S18" s="655"/>
      <c r="T18" s="655"/>
      <c r="U18" s="656"/>
      <c r="V18" s="655"/>
      <c r="W18" s="655"/>
      <c r="X18" s="655"/>
      <c r="Y18" s="655"/>
      <c r="Z18" s="655"/>
      <c r="AA18" s="655"/>
      <c r="AB18" s="655"/>
      <c r="AC18" s="655"/>
      <c r="AD18" s="655"/>
      <c r="AE18" s="655"/>
      <c r="AF18" s="655"/>
      <c r="AG18" s="655"/>
      <c r="AH18" s="655"/>
      <c r="AI18" s="655"/>
      <c r="AJ18" s="655"/>
      <c r="AK18" s="655"/>
      <c r="AL18" s="655"/>
      <c r="AM18" s="655"/>
      <c r="AN18" s="655"/>
      <c r="AO18" s="657"/>
    </row>
    <row r="19" spans="1:41" ht="15.75" customHeight="1" x14ac:dyDescent="0.25">
      <c r="A19" s="68">
        <v>1</v>
      </c>
      <c r="B19" s="19" t="s">
        <v>23</v>
      </c>
      <c r="C19" s="71" t="s">
        <v>24</v>
      </c>
      <c r="D19" s="34">
        <v>30</v>
      </c>
      <c r="E19" s="35"/>
      <c r="F19" s="36"/>
      <c r="G19" s="36">
        <v>20</v>
      </c>
      <c r="H19" s="36"/>
      <c r="I19" s="36"/>
      <c r="J19" s="37"/>
      <c r="K19" s="37"/>
      <c r="L19" s="37"/>
      <c r="M19" s="37"/>
      <c r="N19" s="37"/>
      <c r="O19" s="37"/>
      <c r="P19" s="37"/>
      <c r="Q19" s="38"/>
      <c r="R19" s="36">
        <f t="shared" ref="R19:R47" si="0">SUM(D19:P19)</f>
        <v>50</v>
      </c>
      <c r="S19" s="36">
        <f>SUM(D19:Q19)</f>
        <v>50</v>
      </c>
      <c r="T19" s="170" t="s">
        <v>85</v>
      </c>
      <c r="U19" s="172">
        <v>3</v>
      </c>
      <c r="V19" s="40"/>
      <c r="W19" s="37"/>
      <c r="X19" s="37"/>
      <c r="Y19" s="37"/>
      <c r="Z19" s="40"/>
      <c r="AA19" s="40"/>
      <c r="AB19" s="40"/>
      <c r="AC19" s="40"/>
      <c r="AD19" s="37"/>
      <c r="AE19" s="37"/>
      <c r="AF19" s="37"/>
      <c r="AG19" s="37"/>
      <c r="AH19" s="37"/>
      <c r="AI19" s="37"/>
      <c r="AJ19" s="37">
        <v>0</v>
      </c>
      <c r="AK19" s="37"/>
      <c r="AL19" s="41"/>
      <c r="AM19" s="42"/>
      <c r="AN19" s="279">
        <f>SUM(S19,AK19)</f>
        <v>50</v>
      </c>
      <c r="AO19" s="280">
        <f>U19+AM19</f>
        <v>3</v>
      </c>
    </row>
    <row r="20" spans="1:41" ht="15.75" customHeight="1" x14ac:dyDescent="0.25">
      <c r="A20" s="69">
        <v>2</v>
      </c>
      <c r="B20" s="11" t="s">
        <v>23</v>
      </c>
      <c r="C20" s="72" t="s">
        <v>25</v>
      </c>
      <c r="D20" s="43">
        <v>25</v>
      </c>
      <c r="E20" s="44"/>
      <c r="F20" s="45">
        <v>10</v>
      </c>
      <c r="G20" s="45"/>
      <c r="H20" s="45"/>
      <c r="I20" s="45"/>
      <c r="J20" s="46"/>
      <c r="K20" s="46"/>
      <c r="L20" s="46"/>
      <c r="M20" s="46"/>
      <c r="N20" s="46"/>
      <c r="O20" s="46"/>
      <c r="P20" s="46"/>
      <c r="Q20" s="45"/>
      <c r="R20" s="45">
        <f t="shared" si="0"/>
        <v>35</v>
      </c>
      <c r="S20" s="45">
        <f t="shared" ref="S20:S47" si="1">SUM(D20:Q20)</f>
        <v>35</v>
      </c>
      <c r="T20" s="171" t="s">
        <v>85</v>
      </c>
      <c r="U20" s="174">
        <v>2.5</v>
      </c>
      <c r="V20" s="48"/>
      <c r="W20" s="46"/>
      <c r="X20" s="46"/>
      <c r="Y20" s="46"/>
      <c r="Z20" s="48"/>
      <c r="AA20" s="48"/>
      <c r="AB20" s="48"/>
      <c r="AC20" s="48"/>
      <c r="AD20" s="46"/>
      <c r="AE20" s="46"/>
      <c r="AF20" s="46"/>
      <c r="AG20" s="46"/>
      <c r="AH20" s="46"/>
      <c r="AI20" s="46"/>
      <c r="AJ20" s="45">
        <f t="shared" ref="AJ20:AJ45" si="2">SUM(V20:AH20)</f>
        <v>0</v>
      </c>
      <c r="AK20" s="45">
        <f t="shared" ref="AK20:AK47" si="3">SUM(V20:AI20)</f>
        <v>0</v>
      </c>
      <c r="AL20" s="49"/>
      <c r="AM20" s="50"/>
      <c r="AN20" s="281">
        <f t="shared" ref="AN20:AN47" si="4">SUM(S20,AK20)</f>
        <v>35</v>
      </c>
      <c r="AO20" s="282">
        <f t="shared" ref="AO20:AO48" si="5">U20+AM20</f>
        <v>2.5</v>
      </c>
    </row>
    <row r="21" spans="1:41" ht="15.75" customHeight="1" x14ac:dyDescent="0.25">
      <c r="A21" s="69">
        <v>3</v>
      </c>
      <c r="B21" s="11" t="s">
        <v>23</v>
      </c>
      <c r="C21" s="72" t="s">
        <v>26</v>
      </c>
      <c r="D21" s="43">
        <v>25</v>
      </c>
      <c r="E21" s="44"/>
      <c r="F21" s="45">
        <v>10</v>
      </c>
      <c r="G21" s="45"/>
      <c r="H21" s="45"/>
      <c r="I21" s="45"/>
      <c r="J21" s="46"/>
      <c r="K21" s="46"/>
      <c r="L21" s="46"/>
      <c r="M21" s="46"/>
      <c r="N21" s="46"/>
      <c r="O21" s="46"/>
      <c r="P21" s="46"/>
      <c r="Q21" s="51"/>
      <c r="R21" s="45">
        <f t="shared" si="0"/>
        <v>35</v>
      </c>
      <c r="S21" s="45">
        <f t="shared" si="1"/>
        <v>35</v>
      </c>
      <c r="T21" s="171" t="s">
        <v>85</v>
      </c>
      <c r="U21" s="174">
        <v>2.5</v>
      </c>
      <c r="V21" s="48"/>
      <c r="W21" s="46"/>
      <c r="X21" s="46"/>
      <c r="Y21" s="46"/>
      <c r="Z21" s="48"/>
      <c r="AA21" s="48"/>
      <c r="AB21" s="48"/>
      <c r="AC21" s="48"/>
      <c r="AD21" s="46"/>
      <c r="AE21" s="46"/>
      <c r="AF21" s="46"/>
      <c r="AG21" s="46"/>
      <c r="AH21" s="46"/>
      <c r="AI21" s="46"/>
      <c r="AJ21" s="45">
        <f t="shared" si="2"/>
        <v>0</v>
      </c>
      <c r="AK21" s="45">
        <f t="shared" si="3"/>
        <v>0</v>
      </c>
      <c r="AL21" s="49"/>
      <c r="AM21" s="50"/>
      <c r="AN21" s="281">
        <f t="shared" si="4"/>
        <v>35</v>
      </c>
      <c r="AO21" s="282">
        <f t="shared" si="5"/>
        <v>2.5</v>
      </c>
    </row>
    <row r="22" spans="1:41" ht="15.75" customHeight="1" x14ac:dyDescent="0.25">
      <c r="A22" s="69">
        <v>4</v>
      </c>
      <c r="B22" s="11" t="s">
        <v>23</v>
      </c>
      <c r="C22" s="72" t="s">
        <v>27</v>
      </c>
      <c r="D22" s="43">
        <v>5</v>
      </c>
      <c r="E22" s="44"/>
      <c r="F22" s="45">
        <v>10</v>
      </c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5"/>
      <c r="R22" s="45">
        <f t="shared" si="0"/>
        <v>15</v>
      </c>
      <c r="S22" s="45">
        <f t="shared" si="1"/>
        <v>15</v>
      </c>
      <c r="T22" s="171" t="s">
        <v>32</v>
      </c>
      <c r="U22" s="174">
        <v>1</v>
      </c>
      <c r="V22" s="48"/>
      <c r="W22" s="46"/>
      <c r="X22" s="46"/>
      <c r="Y22" s="46"/>
      <c r="Z22" s="48"/>
      <c r="AA22" s="48"/>
      <c r="AB22" s="48"/>
      <c r="AC22" s="48"/>
      <c r="AD22" s="46"/>
      <c r="AE22" s="46"/>
      <c r="AF22" s="46"/>
      <c r="AG22" s="46"/>
      <c r="AH22" s="46"/>
      <c r="AI22" s="46"/>
      <c r="AJ22" s="45">
        <f t="shared" si="2"/>
        <v>0</v>
      </c>
      <c r="AK22" s="45">
        <f t="shared" si="3"/>
        <v>0</v>
      </c>
      <c r="AL22" s="49"/>
      <c r="AM22" s="50"/>
      <c r="AN22" s="281">
        <f t="shared" si="4"/>
        <v>15</v>
      </c>
      <c r="AO22" s="282">
        <f t="shared" si="5"/>
        <v>1</v>
      </c>
    </row>
    <row r="23" spans="1:41" ht="15.75" customHeight="1" x14ac:dyDescent="0.25">
      <c r="A23" s="69">
        <v>5</v>
      </c>
      <c r="B23" s="11" t="s">
        <v>23</v>
      </c>
      <c r="C23" s="72" t="s">
        <v>28</v>
      </c>
      <c r="D23" s="43">
        <v>15</v>
      </c>
      <c r="E23" s="44"/>
      <c r="F23" s="45"/>
      <c r="G23" s="45"/>
      <c r="H23" s="45"/>
      <c r="I23" s="45">
        <v>10</v>
      </c>
      <c r="J23" s="46"/>
      <c r="K23" s="46"/>
      <c r="L23" s="46"/>
      <c r="M23" s="46"/>
      <c r="N23" s="46"/>
      <c r="O23" s="46"/>
      <c r="P23" s="46"/>
      <c r="Q23" s="45"/>
      <c r="R23" s="45">
        <f t="shared" si="0"/>
        <v>25</v>
      </c>
      <c r="S23" s="45">
        <f t="shared" si="1"/>
        <v>25</v>
      </c>
      <c r="T23" s="171" t="s">
        <v>32</v>
      </c>
      <c r="U23" s="174">
        <v>1.5</v>
      </c>
      <c r="V23" s="48"/>
      <c r="W23" s="46"/>
      <c r="X23" s="46"/>
      <c r="Y23" s="46"/>
      <c r="Z23" s="48"/>
      <c r="AA23" s="48"/>
      <c r="AB23" s="48"/>
      <c r="AC23" s="48"/>
      <c r="AD23" s="46"/>
      <c r="AE23" s="46"/>
      <c r="AF23" s="46"/>
      <c r="AG23" s="46"/>
      <c r="AH23" s="46"/>
      <c r="AI23" s="46"/>
      <c r="AJ23" s="45">
        <f t="shared" si="2"/>
        <v>0</v>
      </c>
      <c r="AK23" s="45">
        <f t="shared" si="3"/>
        <v>0</v>
      </c>
      <c r="AL23" s="49"/>
      <c r="AM23" s="50"/>
      <c r="AN23" s="281">
        <f t="shared" si="4"/>
        <v>25</v>
      </c>
      <c r="AO23" s="282">
        <f t="shared" si="5"/>
        <v>1.5</v>
      </c>
    </row>
    <row r="24" spans="1:41" ht="15.75" customHeight="1" x14ac:dyDescent="0.25">
      <c r="A24" s="69">
        <v>6</v>
      </c>
      <c r="B24" s="11" t="s">
        <v>23</v>
      </c>
      <c r="C24" s="72" t="s">
        <v>29</v>
      </c>
      <c r="D24" s="43"/>
      <c r="E24" s="44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5"/>
      <c r="R24" s="45">
        <f t="shared" si="0"/>
        <v>0</v>
      </c>
      <c r="S24" s="45">
        <f t="shared" si="1"/>
        <v>0</v>
      </c>
      <c r="T24" s="171"/>
      <c r="U24" s="174"/>
      <c r="V24" s="44">
        <v>20</v>
      </c>
      <c r="W24" s="45"/>
      <c r="X24" s="45">
        <v>20</v>
      </c>
      <c r="Y24" s="45"/>
      <c r="Z24" s="48"/>
      <c r="AA24" s="48"/>
      <c r="AB24" s="48"/>
      <c r="AC24" s="48"/>
      <c r="AD24" s="46"/>
      <c r="AE24" s="46"/>
      <c r="AF24" s="46"/>
      <c r="AG24" s="46"/>
      <c r="AH24" s="46"/>
      <c r="AI24" s="51"/>
      <c r="AJ24" s="45">
        <f t="shared" si="2"/>
        <v>40</v>
      </c>
      <c r="AK24" s="45">
        <f t="shared" si="3"/>
        <v>40</v>
      </c>
      <c r="AL24" s="47" t="s">
        <v>85</v>
      </c>
      <c r="AM24" s="52">
        <v>2.5</v>
      </c>
      <c r="AN24" s="281">
        <f t="shared" si="4"/>
        <v>40</v>
      </c>
      <c r="AO24" s="282">
        <f t="shared" si="5"/>
        <v>2.5</v>
      </c>
    </row>
    <row r="25" spans="1:41" ht="15.75" customHeight="1" x14ac:dyDescent="0.25">
      <c r="A25" s="69">
        <v>7</v>
      </c>
      <c r="B25" s="11" t="s">
        <v>23</v>
      </c>
      <c r="C25" s="72" t="s">
        <v>30</v>
      </c>
      <c r="D25" s="43">
        <v>10</v>
      </c>
      <c r="E25" s="44"/>
      <c r="F25" s="45">
        <v>10</v>
      </c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5"/>
      <c r="R25" s="45">
        <f t="shared" si="0"/>
        <v>20</v>
      </c>
      <c r="S25" s="45">
        <f t="shared" si="1"/>
        <v>20</v>
      </c>
      <c r="T25" s="171" t="s">
        <v>32</v>
      </c>
      <c r="U25" s="174">
        <v>1</v>
      </c>
      <c r="V25" s="44"/>
      <c r="W25" s="45"/>
      <c r="X25" s="45"/>
      <c r="Y25" s="45"/>
      <c r="Z25" s="48"/>
      <c r="AA25" s="48"/>
      <c r="AB25" s="48"/>
      <c r="AC25" s="48"/>
      <c r="AD25" s="46"/>
      <c r="AE25" s="46"/>
      <c r="AF25" s="46"/>
      <c r="AG25" s="46"/>
      <c r="AH25" s="46"/>
      <c r="AI25" s="45"/>
      <c r="AJ25" s="45">
        <f t="shared" si="2"/>
        <v>0</v>
      </c>
      <c r="AK25" s="45">
        <f t="shared" si="3"/>
        <v>0</v>
      </c>
      <c r="AL25" s="49"/>
      <c r="AM25" s="52"/>
      <c r="AN25" s="281">
        <f t="shared" si="4"/>
        <v>20</v>
      </c>
      <c r="AO25" s="282">
        <f t="shared" si="5"/>
        <v>1</v>
      </c>
    </row>
    <row r="26" spans="1:41" ht="15.75" customHeight="1" thickBot="1" x14ac:dyDescent="0.3">
      <c r="A26" s="70">
        <v>8</v>
      </c>
      <c r="B26" s="20" t="s">
        <v>23</v>
      </c>
      <c r="C26" s="73" t="s">
        <v>31</v>
      </c>
      <c r="D26" s="53"/>
      <c r="E26" s="54"/>
      <c r="F26" s="55"/>
      <c r="G26" s="55"/>
      <c r="H26" s="55"/>
      <c r="I26" s="55"/>
      <c r="J26" s="56"/>
      <c r="K26" s="56"/>
      <c r="L26" s="56"/>
      <c r="M26" s="56"/>
      <c r="N26" s="56"/>
      <c r="O26" s="56"/>
      <c r="P26" s="56"/>
      <c r="Q26" s="55"/>
      <c r="R26" s="55">
        <f t="shared" si="0"/>
        <v>0</v>
      </c>
      <c r="S26" s="55">
        <f t="shared" si="1"/>
        <v>0</v>
      </c>
      <c r="T26" s="228"/>
      <c r="U26" s="229"/>
      <c r="V26" s="54">
        <v>15</v>
      </c>
      <c r="W26" s="55"/>
      <c r="X26" s="55">
        <v>15</v>
      </c>
      <c r="Y26" s="55"/>
      <c r="Z26" s="57"/>
      <c r="AA26" s="57"/>
      <c r="AB26" s="57"/>
      <c r="AC26" s="57"/>
      <c r="AD26" s="56"/>
      <c r="AE26" s="56"/>
      <c r="AF26" s="56"/>
      <c r="AG26" s="56"/>
      <c r="AH26" s="56"/>
      <c r="AI26" s="55"/>
      <c r="AJ26" s="55">
        <f t="shared" si="2"/>
        <v>30</v>
      </c>
      <c r="AK26" s="55">
        <f t="shared" si="3"/>
        <v>30</v>
      </c>
      <c r="AL26" s="58" t="s">
        <v>32</v>
      </c>
      <c r="AM26" s="59">
        <v>2</v>
      </c>
      <c r="AN26" s="283">
        <f t="shared" si="4"/>
        <v>30</v>
      </c>
      <c r="AO26" s="284">
        <f t="shared" si="5"/>
        <v>2</v>
      </c>
    </row>
    <row r="27" spans="1:41" ht="15.75" customHeight="1" thickBot="1" x14ac:dyDescent="0.25">
      <c r="A27" s="641" t="s">
        <v>102</v>
      </c>
      <c r="B27" s="642"/>
      <c r="C27" s="643"/>
      <c r="D27" s="658">
        <f ca="1">SUM(D27:P27)</f>
        <v>0</v>
      </c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3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  <c r="AO27" s="659"/>
    </row>
    <row r="28" spans="1:41" ht="15.75" customHeight="1" x14ac:dyDescent="0.25">
      <c r="A28" s="132">
        <v>9</v>
      </c>
      <c r="B28" s="21" t="s">
        <v>23</v>
      </c>
      <c r="C28" s="133" t="s">
        <v>35</v>
      </c>
      <c r="D28" s="35">
        <v>25</v>
      </c>
      <c r="E28" s="35"/>
      <c r="F28" s="36">
        <v>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8"/>
      <c r="R28" s="36">
        <f t="shared" si="0"/>
        <v>30</v>
      </c>
      <c r="S28" s="36">
        <f t="shared" si="1"/>
        <v>30</v>
      </c>
      <c r="T28" s="170" t="s">
        <v>32</v>
      </c>
      <c r="U28" s="172">
        <v>2</v>
      </c>
      <c r="V28" s="35"/>
      <c r="W28" s="36"/>
      <c r="X28" s="36"/>
      <c r="Y28" s="36"/>
      <c r="Z28" s="35"/>
      <c r="AA28" s="35"/>
      <c r="AB28" s="35"/>
      <c r="AC28" s="35"/>
      <c r="AD28" s="36"/>
      <c r="AE28" s="36"/>
      <c r="AF28" s="36"/>
      <c r="AG28" s="36"/>
      <c r="AH28" s="36"/>
      <c r="AI28" s="36"/>
      <c r="AJ28" s="36">
        <f t="shared" si="2"/>
        <v>0</v>
      </c>
      <c r="AK28" s="36">
        <f t="shared" si="3"/>
        <v>0</v>
      </c>
      <c r="AL28" s="39"/>
      <c r="AM28" s="60"/>
      <c r="AN28" s="285">
        <f t="shared" si="4"/>
        <v>30</v>
      </c>
      <c r="AO28" s="286">
        <f t="shared" si="5"/>
        <v>2</v>
      </c>
    </row>
    <row r="29" spans="1:41" ht="15.75" customHeight="1" x14ac:dyDescent="0.25">
      <c r="A29" s="110">
        <v>10</v>
      </c>
      <c r="B29" s="16" t="s">
        <v>23</v>
      </c>
      <c r="C29" s="111" t="s">
        <v>36</v>
      </c>
      <c r="D29" s="44">
        <v>40</v>
      </c>
      <c r="E29" s="44"/>
      <c r="F29" s="45">
        <v>15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51"/>
      <c r="R29" s="45">
        <f t="shared" si="0"/>
        <v>55</v>
      </c>
      <c r="S29" s="45">
        <f t="shared" si="1"/>
        <v>55</v>
      </c>
      <c r="T29" s="171" t="s">
        <v>32</v>
      </c>
      <c r="U29" s="174">
        <v>3.5</v>
      </c>
      <c r="V29" s="44"/>
      <c r="W29" s="45"/>
      <c r="X29" s="45"/>
      <c r="Y29" s="45"/>
      <c r="Z29" s="44"/>
      <c r="AA29" s="44"/>
      <c r="AB29" s="44"/>
      <c r="AC29" s="44"/>
      <c r="AD29" s="45"/>
      <c r="AE29" s="45"/>
      <c r="AF29" s="45"/>
      <c r="AG29" s="45"/>
      <c r="AH29" s="45"/>
      <c r="AI29" s="45"/>
      <c r="AJ29" s="45">
        <f t="shared" si="2"/>
        <v>0</v>
      </c>
      <c r="AK29" s="45">
        <f t="shared" si="3"/>
        <v>0</v>
      </c>
      <c r="AL29" s="47"/>
      <c r="AM29" s="52"/>
      <c r="AN29" s="287">
        <f t="shared" si="4"/>
        <v>55</v>
      </c>
      <c r="AO29" s="288">
        <f t="shared" si="5"/>
        <v>3.5</v>
      </c>
    </row>
    <row r="30" spans="1:41" ht="15.75" customHeight="1" x14ac:dyDescent="0.25">
      <c r="A30" s="110">
        <v>11</v>
      </c>
      <c r="B30" s="16" t="s">
        <v>23</v>
      </c>
      <c r="C30" s="111" t="s">
        <v>37</v>
      </c>
      <c r="D30" s="44"/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>
        <f t="shared" si="0"/>
        <v>0</v>
      </c>
      <c r="S30" s="45">
        <f t="shared" si="1"/>
        <v>0</v>
      </c>
      <c r="T30" s="171"/>
      <c r="U30" s="174"/>
      <c r="V30" s="44">
        <v>10</v>
      </c>
      <c r="W30" s="45"/>
      <c r="X30" s="45">
        <v>5</v>
      </c>
      <c r="Y30" s="45"/>
      <c r="Z30" s="44"/>
      <c r="AA30" s="44"/>
      <c r="AB30" s="44"/>
      <c r="AC30" s="44"/>
      <c r="AD30" s="45"/>
      <c r="AE30" s="45"/>
      <c r="AF30" s="45"/>
      <c r="AG30" s="45"/>
      <c r="AH30" s="45"/>
      <c r="AI30" s="51"/>
      <c r="AJ30" s="45">
        <f t="shared" si="2"/>
        <v>15</v>
      </c>
      <c r="AK30" s="45">
        <f t="shared" si="3"/>
        <v>15</v>
      </c>
      <c r="AL30" s="47" t="s">
        <v>32</v>
      </c>
      <c r="AM30" s="52">
        <v>1</v>
      </c>
      <c r="AN30" s="287">
        <f t="shared" si="4"/>
        <v>15</v>
      </c>
      <c r="AO30" s="288">
        <f t="shared" si="5"/>
        <v>1</v>
      </c>
    </row>
    <row r="31" spans="1:41" ht="15.75" customHeight="1" x14ac:dyDescent="0.25">
      <c r="A31" s="110">
        <v>12</v>
      </c>
      <c r="B31" s="16" t="s">
        <v>23</v>
      </c>
      <c r="C31" s="111" t="s">
        <v>38</v>
      </c>
      <c r="D31" s="44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>
        <f t="shared" si="0"/>
        <v>0</v>
      </c>
      <c r="S31" s="45">
        <f t="shared" si="1"/>
        <v>0</v>
      </c>
      <c r="T31" s="171"/>
      <c r="U31" s="174"/>
      <c r="V31" s="44">
        <v>30</v>
      </c>
      <c r="W31" s="45"/>
      <c r="X31" s="45">
        <v>5</v>
      </c>
      <c r="Y31" s="45"/>
      <c r="Z31" s="44"/>
      <c r="AA31" s="44"/>
      <c r="AB31" s="44"/>
      <c r="AC31" s="44"/>
      <c r="AD31" s="45"/>
      <c r="AE31" s="45"/>
      <c r="AF31" s="45"/>
      <c r="AG31" s="45"/>
      <c r="AH31" s="45"/>
      <c r="AI31" s="51"/>
      <c r="AJ31" s="45">
        <f t="shared" si="2"/>
        <v>35</v>
      </c>
      <c r="AK31" s="45">
        <f t="shared" si="3"/>
        <v>35</v>
      </c>
      <c r="AL31" s="47" t="s">
        <v>32</v>
      </c>
      <c r="AM31" s="52">
        <v>2.5</v>
      </c>
      <c r="AN31" s="287">
        <f t="shared" si="4"/>
        <v>35</v>
      </c>
      <c r="AO31" s="288">
        <f t="shared" si="5"/>
        <v>2.5</v>
      </c>
    </row>
    <row r="32" spans="1:41" ht="15.75" customHeight="1" x14ac:dyDescent="0.25">
      <c r="A32" s="110">
        <v>13</v>
      </c>
      <c r="B32" s="16" t="s">
        <v>23</v>
      </c>
      <c r="C32" s="111" t="s">
        <v>39</v>
      </c>
      <c r="D32" s="44">
        <v>15</v>
      </c>
      <c r="E32" s="44"/>
      <c r="F32" s="45">
        <v>10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51"/>
      <c r="R32" s="45">
        <f t="shared" si="0"/>
        <v>25</v>
      </c>
      <c r="S32" s="45">
        <f t="shared" si="1"/>
        <v>25</v>
      </c>
      <c r="T32" s="171" t="s">
        <v>32</v>
      </c>
      <c r="U32" s="174">
        <v>2</v>
      </c>
      <c r="V32" s="44"/>
      <c r="W32" s="45"/>
      <c r="X32" s="45"/>
      <c r="Y32" s="45"/>
      <c r="Z32" s="44"/>
      <c r="AA32" s="44"/>
      <c r="AB32" s="44"/>
      <c r="AC32" s="44"/>
      <c r="AD32" s="45"/>
      <c r="AE32" s="45"/>
      <c r="AF32" s="45"/>
      <c r="AG32" s="45"/>
      <c r="AH32" s="45"/>
      <c r="AI32" s="45"/>
      <c r="AJ32" s="45">
        <f t="shared" si="2"/>
        <v>0</v>
      </c>
      <c r="AK32" s="45">
        <f t="shared" si="3"/>
        <v>0</v>
      </c>
      <c r="AL32" s="47"/>
      <c r="AM32" s="52"/>
      <c r="AN32" s="287">
        <f t="shared" si="4"/>
        <v>25</v>
      </c>
      <c r="AO32" s="288">
        <f t="shared" si="5"/>
        <v>2</v>
      </c>
    </row>
    <row r="33" spans="1:41" ht="15.75" customHeight="1" x14ac:dyDescent="0.25">
      <c r="A33" s="112">
        <v>14</v>
      </c>
      <c r="B33" s="17" t="s">
        <v>23</v>
      </c>
      <c r="C33" s="111" t="s">
        <v>40</v>
      </c>
      <c r="D33" s="44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>
        <f t="shared" si="0"/>
        <v>0</v>
      </c>
      <c r="S33" s="45">
        <f t="shared" si="1"/>
        <v>0</v>
      </c>
      <c r="T33" s="171"/>
      <c r="U33" s="174"/>
      <c r="V33" s="44">
        <v>30</v>
      </c>
      <c r="W33" s="45"/>
      <c r="X33" s="45"/>
      <c r="Y33" s="45"/>
      <c r="Z33" s="44"/>
      <c r="AA33" s="44"/>
      <c r="AB33" s="44"/>
      <c r="AC33" s="44"/>
      <c r="AD33" s="45"/>
      <c r="AE33" s="45"/>
      <c r="AF33" s="45"/>
      <c r="AG33" s="45"/>
      <c r="AH33" s="45"/>
      <c r="AI33" s="51"/>
      <c r="AJ33" s="45">
        <f t="shared" si="2"/>
        <v>30</v>
      </c>
      <c r="AK33" s="45">
        <f t="shared" si="3"/>
        <v>30</v>
      </c>
      <c r="AL33" s="47" t="s">
        <v>32</v>
      </c>
      <c r="AM33" s="52">
        <v>2</v>
      </c>
      <c r="AN33" s="287">
        <f t="shared" si="4"/>
        <v>30</v>
      </c>
      <c r="AO33" s="288">
        <f t="shared" si="5"/>
        <v>2</v>
      </c>
    </row>
    <row r="34" spans="1:41" ht="15.75" customHeight="1" x14ac:dyDescent="0.25">
      <c r="A34" s="113">
        <v>15</v>
      </c>
      <c r="B34" s="22" t="s">
        <v>23</v>
      </c>
      <c r="C34" s="114" t="s">
        <v>41</v>
      </c>
      <c r="D34" s="54"/>
      <c r="E34" s="5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f t="shared" si="0"/>
        <v>0</v>
      </c>
      <c r="S34" s="55">
        <f t="shared" si="1"/>
        <v>0</v>
      </c>
      <c r="T34" s="169"/>
      <c r="U34" s="201"/>
      <c r="V34" s="54">
        <v>30</v>
      </c>
      <c r="W34" s="55"/>
      <c r="X34" s="55"/>
      <c r="Y34" s="55"/>
      <c r="Z34" s="54"/>
      <c r="AA34" s="54"/>
      <c r="AB34" s="54"/>
      <c r="AC34" s="54"/>
      <c r="AD34" s="55"/>
      <c r="AE34" s="55"/>
      <c r="AF34" s="55"/>
      <c r="AG34" s="55"/>
      <c r="AH34" s="55"/>
      <c r="AI34" s="61"/>
      <c r="AJ34" s="55">
        <f t="shared" si="2"/>
        <v>30</v>
      </c>
      <c r="AK34" s="55">
        <f t="shared" si="3"/>
        <v>30</v>
      </c>
      <c r="AL34" s="58" t="s">
        <v>32</v>
      </c>
      <c r="AM34" s="59">
        <v>2</v>
      </c>
      <c r="AN34" s="287">
        <f t="shared" si="4"/>
        <v>30</v>
      </c>
      <c r="AO34" s="288">
        <f t="shared" si="5"/>
        <v>2</v>
      </c>
    </row>
    <row r="35" spans="1:41" ht="15.75" customHeight="1" x14ac:dyDescent="0.25">
      <c r="A35" s="115">
        <v>16</v>
      </c>
      <c r="B35" s="96" t="s">
        <v>23</v>
      </c>
      <c r="C35" s="116" t="s">
        <v>88</v>
      </c>
      <c r="D35" s="109"/>
      <c r="E35" s="97"/>
      <c r="F35" s="97"/>
      <c r="G35" s="97"/>
      <c r="H35" s="97"/>
      <c r="I35" s="97"/>
      <c r="J35" s="97"/>
      <c r="K35" s="97"/>
      <c r="L35" s="97"/>
      <c r="M35" s="97">
        <v>30</v>
      </c>
      <c r="N35" s="97"/>
      <c r="O35" s="97"/>
      <c r="P35" s="97"/>
      <c r="Q35" s="97"/>
      <c r="R35" s="97">
        <f t="shared" si="0"/>
        <v>30</v>
      </c>
      <c r="S35" s="97">
        <f t="shared" si="1"/>
        <v>30</v>
      </c>
      <c r="T35" s="119" t="s">
        <v>32</v>
      </c>
      <c r="U35" s="175">
        <v>2</v>
      </c>
      <c r="V35" s="109"/>
      <c r="W35" s="97"/>
      <c r="X35" s="97"/>
      <c r="Y35" s="97"/>
      <c r="Z35" s="97"/>
      <c r="AA35" s="97"/>
      <c r="AB35" s="97"/>
      <c r="AC35" s="97"/>
      <c r="AD35" s="97"/>
      <c r="AE35" s="97">
        <v>30</v>
      </c>
      <c r="AF35" s="97"/>
      <c r="AG35" s="97"/>
      <c r="AH35" s="97"/>
      <c r="AI35" s="97"/>
      <c r="AJ35" s="97">
        <f t="shared" si="2"/>
        <v>30</v>
      </c>
      <c r="AK35" s="97">
        <f t="shared" si="3"/>
        <v>30</v>
      </c>
      <c r="AL35" s="98" t="s">
        <v>32</v>
      </c>
      <c r="AM35" s="117">
        <v>2</v>
      </c>
      <c r="AN35" s="287">
        <f t="shared" si="4"/>
        <v>60</v>
      </c>
      <c r="AO35" s="288">
        <f t="shared" si="5"/>
        <v>4</v>
      </c>
    </row>
    <row r="36" spans="1:41" ht="15.75" customHeight="1" x14ac:dyDescent="0.25">
      <c r="A36" s="115">
        <v>17</v>
      </c>
      <c r="B36" s="96" t="s">
        <v>23</v>
      </c>
      <c r="C36" s="116" t="s">
        <v>103</v>
      </c>
      <c r="D36" s="109">
        <v>5</v>
      </c>
      <c r="E36" s="97"/>
      <c r="F36" s="97">
        <v>10</v>
      </c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>
        <f t="shared" si="0"/>
        <v>15</v>
      </c>
      <c r="S36" s="97">
        <f t="shared" si="1"/>
        <v>15</v>
      </c>
      <c r="T36" s="119" t="s">
        <v>32</v>
      </c>
      <c r="U36" s="175">
        <v>1</v>
      </c>
      <c r="V36" s="109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>
        <f>SUM(V36:AH36)</f>
        <v>0</v>
      </c>
      <c r="AK36" s="97"/>
      <c r="AL36" s="98"/>
      <c r="AM36" s="117"/>
      <c r="AN36" s="287">
        <f>S36+AK36</f>
        <v>15</v>
      </c>
      <c r="AO36" s="288">
        <f>U36+AM36</f>
        <v>1</v>
      </c>
    </row>
    <row r="37" spans="1:41" ht="15.75" customHeight="1" thickBot="1" x14ac:dyDescent="0.3">
      <c r="A37" s="134">
        <v>18</v>
      </c>
      <c r="B37" s="135" t="s">
        <v>23</v>
      </c>
      <c r="C37" s="136" t="s">
        <v>104</v>
      </c>
      <c r="D37" s="140">
        <v>5</v>
      </c>
      <c r="E37" s="141"/>
      <c r="F37" s="141">
        <v>10</v>
      </c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>
        <f t="shared" ref="R37" si="6">SUM(D37:P37)</f>
        <v>15</v>
      </c>
      <c r="S37" s="141">
        <f t="shared" ref="S37" si="7">SUM(D37:Q37)</f>
        <v>15</v>
      </c>
      <c r="T37" s="167" t="s">
        <v>32</v>
      </c>
      <c r="U37" s="176">
        <v>1</v>
      </c>
      <c r="V37" s="140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>
        <f ca="1">SUM(V37:AJ37)</f>
        <v>0</v>
      </c>
      <c r="AK37" s="141"/>
      <c r="AL37" s="142"/>
      <c r="AM37" s="143"/>
      <c r="AN37" s="289">
        <f>S37+AK37</f>
        <v>15</v>
      </c>
      <c r="AO37" s="290">
        <f>U37+AM37</f>
        <v>1</v>
      </c>
    </row>
    <row r="38" spans="1:41" ht="15.75" customHeight="1" thickBot="1" x14ac:dyDescent="0.25">
      <c r="A38" s="660" t="s">
        <v>77</v>
      </c>
      <c r="B38" s="661"/>
      <c r="C38" s="662"/>
      <c r="D38" s="663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3"/>
      <c r="V38" s="658"/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64"/>
      <c r="AO38" s="665"/>
    </row>
    <row r="39" spans="1:41" ht="15.75" customHeight="1" x14ac:dyDescent="0.25">
      <c r="A39" s="68">
        <v>19</v>
      </c>
      <c r="B39" s="21" t="s">
        <v>23</v>
      </c>
      <c r="C39" s="71" t="s">
        <v>33</v>
      </c>
      <c r="D39" s="34">
        <v>18</v>
      </c>
      <c r="E39" s="35"/>
      <c r="F39" s="36"/>
      <c r="G39" s="36"/>
      <c r="H39" s="36">
        <v>30</v>
      </c>
      <c r="I39" s="36"/>
      <c r="J39" s="37"/>
      <c r="K39" s="37"/>
      <c r="L39" s="37"/>
      <c r="M39" s="37"/>
      <c r="N39" s="37"/>
      <c r="O39" s="37"/>
      <c r="P39" s="37"/>
      <c r="Q39" s="38"/>
      <c r="R39" s="36">
        <f>SUM(D39:P39)</f>
        <v>48</v>
      </c>
      <c r="S39" s="36">
        <f>SUM(D39:Q39)</f>
        <v>48</v>
      </c>
      <c r="T39" s="170" t="s">
        <v>32</v>
      </c>
      <c r="U39" s="172">
        <v>2</v>
      </c>
      <c r="V39" s="35"/>
      <c r="W39" s="36"/>
      <c r="X39" s="36"/>
      <c r="Y39" s="36"/>
      <c r="Z39" s="40"/>
      <c r="AA39" s="40"/>
      <c r="AB39" s="40"/>
      <c r="AC39" s="40"/>
      <c r="AD39" s="37"/>
      <c r="AE39" s="37"/>
      <c r="AF39" s="37"/>
      <c r="AG39" s="37"/>
      <c r="AH39" s="37"/>
      <c r="AI39" s="36"/>
      <c r="AJ39" s="36">
        <f>SUM(V39:AH39)</f>
        <v>0</v>
      </c>
      <c r="AK39" s="36">
        <f>SUM(V39:AI39)</f>
        <v>0</v>
      </c>
      <c r="AL39" s="41"/>
      <c r="AM39" s="60"/>
      <c r="AN39" s="279">
        <f>SUM(S39,AK39)</f>
        <v>48</v>
      </c>
      <c r="AO39" s="280">
        <f>U39+AM39</f>
        <v>2</v>
      </c>
    </row>
    <row r="40" spans="1:41" ht="15.75" customHeight="1" thickBot="1" x14ac:dyDescent="0.3">
      <c r="A40" s="70">
        <v>20</v>
      </c>
      <c r="B40" s="23" t="s">
        <v>23</v>
      </c>
      <c r="C40" s="73" t="s">
        <v>34</v>
      </c>
      <c r="D40" s="53">
        <v>10</v>
      </c>
      <c r="E40" s="54"/>
      <c r="F40" s="55"/>
      <c r="G40" s="55"/>
      <c r="H40" s="55">
        <v>20</v>
      </c>
      <c r="I40" s="55"/>
      <c r="J40" s="56"/>
      <c r="K40" s="56"/>
      <c r="L40" s="56"/>
      <c r="M40" s="56"/>
      <c r="N40" s="56"/>
      <c r="O40" s="56"/>
      <c r="P40" s="56"/>
      <c r="Q40" s="61"/>
      <c r="R40" s="55">
        <f>SUM(D40:P40)</f>
        <v>30</v>
      </c>
      <c r="S40" s="55">
        <f>SUM(D40:Q40)</f>
        <v>30</v>
      </c>
      <c r="T40" s="169" t="s">
        <v>32</v>
      </c>
      <c r="U40" s="173">
        <v>1.5</v>
      </c>
      <c r="V40" s="54">
        <v>10</v>
      </c>
      <c r="W40" s="55"/>
      <c r="X40" s="55"/>
      <c r="Y40" s="55"/>
      <c r="Z40" s="57">
        <v>20</v>
      </c>
      <c r="AA40" s="57"/>
      <c r="AB40" s="57"/>
      <c r="AC40" s="57"/>
      <c r="AD40" s="56"/>
      <c r="AE40" s="56"/>
      <c r="AF40" s="56"/>
      <c r="AG40" s="56"/>
      <c r="AH40" s="56"/>
      <c r="AI40" s="61"/>
      <c r="AJ40" s="55">
        <f>SUM(V40:AH40)</f>
        <v>30</v>
      </c>
      <c r="AK40" s="55">
        <f>SUM(V40:AI40)</f>
        <v>30</v>
      </c>
      <c r="AL40" s="58" t="s">
        <v>85</v>
      </c>
      <c r="AM40" s="59">
        <v>1.5</v>
      </c>
      <c r="AN40" s="283">
        <f>SUM(S40,AK40)</f>
        <v>60</v>
      </c>
      <c r="AO40" s="284">
        <f>U40+AM40</f>
        <v>3</v>
      </c>
    </row>
    <row r="41" spans="1:41" ht="15.75" customHeight="1" thickBot="1" x14ac:dyDescent="0.3">
      <c r="A41" s="641" t="s">
        <v>132</v>
      </c>
      <c r="B41" s="642"/>
      <c r="C41" s="643"/>
      <c r="D41" s="260"/>
      <c r="E41" s="261"/>
      <c r="F41" s="261"/>
      <c r="G41" s="261"/>
      <c r="H41" s="261"/>
      <c r="I41" s="261"/>
      <c r="J41" s="159"/>
      <c r="K41" s="159"/>
      <c r="L41" s="159"/>
      <c r="M41" s="159"/>
      <c r="N41" s="159"/>
      <c r="O41" s="159"/>
      <c r="P41" s="159"/>
      <c r="Q41" s="160"/>
      <c r="R41" s="261"/>
      <c r="S41" s="261"/>
      <c r="T41" s="161"/>
      <c r="U41" s="158"/>
      <c r="V41" s="261"/>
      <c r="W41" s="261"/>
      <c r="X41" s="261"/>
      <c r="Y41" s="261"/>
      <c r="Z41" s="159"/>
      <c r="AA41" s="159"/>
      <c r="AB41" s="159"/>
      <c r="AC41" s="159"/>
      <c r="AD41" s="159"/>
      <c r="AE41" s="159"/>
      <c r="AF41" s="159"/>
      <c r="AG41" s="159"/>
      <c r="AH41" s="159"/>
      <c r="AI41" s="160"/>
      <c r="AJ41" s="261"/>
      <c r="AK41" s="261"/>
      <c r="AL41" s="161"/>
      <c r="AM41" s="162"/>
      <c r="AN41" s="162"/>
      <c r="AO41" s="163"/>
    </row>
    <row r="42" spans="1:41" ht="15.75" customHeight="1" thickBot="1" x14ac:dyDescent="0.3">
      <c r="A42" s="69">
        <v>21</v>
      </c>
      <c r="B42" s="11" t="s">
        <v>23</v>
      </c>
      <c r="C42" s="72" t="s">
        <v>43</v>
      </c>
      <c r="D42" s="43">
        <v>10</v>
      </c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>
        <f t="shared" ref="R42" si="8">SUM(D42:P42)</f>
        <v>10</v>
      </c>
      <c r="S42" s="45">
        <f t="shared" ref="S42" si="9">SUM(D42:Q42)</f>
        <v>10</v>
      </c>
      <c r="T42" s="171" t="s">
        <v>32</v>
      </c>
      <c r="U42" s="177">
        <v>0.5</v>
      </c>
      <c r="V42" s="44">
        <v>10</v>
      </c>
      <c r="W42" s="45"/>
      <c r="X42" s="45"/>
      <c r="Y42" s="45"/>
      <c r="Z42" s="44"/>
      <c r="AA42" s="44"/>
      <c r="AB42" s="44"/>
      <c r="AC42" s="44"/>
      <c r="AD42" s="45"/>
      <c r="AE42" s="45"/>
      <c r="AF42" s="45"/>
      <c r="AG42" s="45"/>
      <c r="AH42" s="45"/>
      <c r="AI42" s="45"/>
      <c r="AJ42" s="45">
        <f t="shared" ref="AJ42" si="10">SUM(V42:AH42)</f>
        <v>10</v>
      </c>
      <c r="AK42" s="45">
        <f t="shared" ref="AK42" si="11">SUM(V42:AI42)</f>
        <v>10</v>
      </c>
      <c r="AL42" s="47" t="s">
        <v>32</v>
      </c>
      <c r="AM42" s="52">
        <v>0.5</v>
      </c>
      <c r="AN42" s="291">
        <f t="shared" ref="AN42" si="12">SUM(S42,AK42)</f>
        <v>20</v>
      </c>
      <c r="AO42" s="292">
        <f t="shared" ref="AO42" si="13">U42+AM42</f>
        <v>1</v>
      </c>
    </row>
    <row r="43" spans="1:41" ht="15.75" customHeight="1" thickBot="1" x14ac:dyDescent="0.25">
      <c r="A43" s="641" t="s">
        <v>95</v>
      </c>
      <c r="B43" s="642"/>
      <c r="C43" s="643"/>
      <c r="D43" s="663">
        <f ca="1">SUM(D43:P43)</f>
        <v>0</v>
      </c>
      <c r="E43" s="658"/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  <c r="T43" s="658"/>
      <c r="U43" s="653"/>
      <c r="V43" s="658"/>
      <c r="W43" s="658"/>
      <c r="X43" s="658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3"/>
      <c r="AO43" s="666"/>
    </row>
    <row r="44" spans="1:41" ht="15.75" customHeight="1" thickTop="1" x14ac:dyDescent="0.25">
      <c r="A44" s="68">
        <v>22</v>
      </c>
      <c r="B44" s="19" t="s">
        <v>23</v>
      </c>
      <c r="C44" s="71" t="s">
        <v>42</v>
      </c>
      <c r="D44" s="34">
        <v>15</v>
      </c>
      <c r="E44" s="35"/>
      <c r="F44" s="36"/>
      <c r="G44" s="8"/>
      <c r="H44" s="36">
        <v>25</v>
      </c>
      <c r="I44" s="36"/>
      <c r="J44" s="36"/>
      <c r="K44" s="36"/>
      <c r="L44" s="36"/>
      <c r="M44" s="36"/>
      <c r="N44" s="36"/>
      <c r="O44" s="36"/>
      <c r="P44" s="36"/>
      <c r="Q44" s="36"/>
      <c r="R44" s="36">
        <f t="shared" si="0"/>
        <v>40</v>
      </c>
      <c r="S44" s="36">
        <f t="shared" si="1"/>
        <v>40</v>
      </c>
      <c r="T44" s="170" t="s">
        <v>32</v>
      </c>
      <c r="U44" s="172">
        <v>2</v>
      </c>
      <c r="V44" s="35">
        <v>25</v>
      </c>
      <c r="W44" s="36"/>
      <c r="X44" s="36"/>
      <c r="Y44" s="36"/>
      <c r="Z44" s="35">
        <v>35</v>
      </c>
      <c r="AA44" s="35"/>
      <c r="AB44" s="35"/>
      <c r="AC44" s="35"/>
      <c r="AD44" s="36"/>
      <c r="AE44" s="36"/>
      <c r="AF44" s="36"/>
      <c r="AG44" s="36"/>
      <c r="AH44" s="36"/>
      <c r="AI44" s="38"/>
      <c r="AJ44" s="36">
        <f t="shared" si="2"/>
        <v>60</v>
      </c>
      <c r="AK44" s="36">
        <f t="shared" si="3"/>
        <v>60</v>
      </c>
      <c r="AL44" s="39" t="s">
        <v>85</v>
      </c>
      <c r="AM44" s="60">
        <v>3</v>
      </c>
      <c r="AN44" s="148">
        <f t="shared" si="4"/>
        <v>100</v>
      </c>
      <c r="AO44" s="149">
        <f t="shared" si="5"/>
        <v>5</v>
      </c>
    </row>
    <row r="45" spans="1:41" ht="15.75" customHeight="1" thickBot="1" x14ac:dyDescent="0.3">
      <c r="A45" s="75">
        <v>23</v>
      </c>
      <c r="B45" s="24" t="s">
        <v>44</v>
      </c>
      <c r="C45" s="76" t="s">
        <v>109</v>
      </c>
      <c r="D45" s="53">
        <v>10</v>
      </c>
      <c r="E45" s="54"/>
      <c r="F45" s="55"/>
      <c r="G45" s="55"/>
      <c r="H45" s="55">
        <v>10</v>
      </c>
      <c r="I45" s="55"/>
      <c r="J45" s="55"/>
      <c r="K45" s="55"/>
      <c r="L45" s="55"/>
      <c r="M45" s="55"/>
      <c r="N45" s="55"/>
      <c r="O45" s="55"/>
      <c r="P45" s="55"/>
      <c r="Q45" s="61"/>
      <c r="R45" s="55">
        <f t="shared" si="0"/>
        <v>20</v>
      </c>
      <c r="S45" s="55">
        <f t="shared" si="1"/>
        <v>20</v>
      </c>
      <c r="T45" s="169" t="s">
        <v>32</v>
      </c>
      <c r="U45" s="173">
        <v>1</v>
      </c>
      <c r="V45" s="54">
        <v>10</v>
      </c>
      <c r="W45" s="55"/>
      <c r="X45" s="55"/>
      <c r="Y45" s="55"/>
      <c r="Z45" s="54">
        <v>10</v>
      </c>
      <c r="AA45" s="54"/>
      <c r="AB45" s="54"/>
      <c r="AC45" s="54"/>
      <c r="AD45" s="55"/>
      <c r="AE45" s="55"/>
      <c r="AF45" s="55"/>
      <c r="AG45" s="55"/>
      <c r="AH45" s="55"/>
      <c r="AI45" s="61"/>
      <c r="AJ45" s="55">
        <f t="shared" si="2"/>
        <v>20</v>
      </c>
      <c r="AK45" s="55">
        <f t="shared" si="3"/>
        <v>20</v>
      </c>
      <c r="AL45" s="58" t="s">
        <v>32</v>
      </c>
      <c r="AM45" s="59">
        <v>1</v>
      </c>
      <c r="AN45" s="150">
        <f t="shared" si="4"/>
        <v>40</v>
      </c>
      <c r="AO45" s="151">
        <f t="shared" si="5"/>
        <v>2</v>
      </c>
    </row>
    <row r="46" spans="1:41" ht="15.75" customHeight="1" thickBot="1" x14ac:dyDescent="0.25">
      <c r="A46" s="641" t="s">
        <v>78</v>
      </c>
      <c r="B46" s="642"/>
      <c r="C46" s="643"/>
      <c r="D46" s="663">
        <f ca="1">SUM(D46:P46)</f>
        <v>0</v>
      </c>
      <c r="E46" s="658"/>
      <c r="F46" s="658"/>
      <c r="G46" s="658"/>
      <c r="H46" s="658"/>
      <c r="I46" s="658"/>
      <c r="J46" s="658"/>
      <c r="K46" s="658"/>
      <c r="L46" s="658"/>
      <c r="M46" s="658"/>
      <c r="N46" s="658"/>
      <c r="O46" s="658"/>
      <c r="P46" s="658"/>
      <c r="Q46" s="658"/>
      <c r="R46" s="658"/>
      <c r="S46" s="658"/>
      <c r="T46" s="658"/>
      <c r="U46" s="667"/>
      <c r="V46" s="658"/>
      <c r="W46" s="658"/>
      <c r="X46" s="658"/>
      <c r="Y46" s="658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58"/>
      <c r="AN46" s="653"/>
      <c r="AO46" s="666"/>
    </row>
    <row r="47" spans="1:41" ht="15.75" customHeight="1" thickTop="1" x14ac:dyDescent="0.25">
      <c r="A47" s="137">
        <v>24</v>
      </c>
      <c r="B47" s="138" t="s">
        <v>23</v>
      </c>
      <c r="C47" s="139" t="s">
        <v>80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>
        <f t="shared" si="0"/>
        <v>0</v>
      </c>
      <c r="S47" s="144">
        <f t="shared" si="1"/>
        <v>0</v>
      </c>
      <c r="T47" s="130"/>
      <c r="U47" s="131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>
        <v>90</v>
      </c>
      <c r="AI47" s="144"/>
      <c r="AJ47" s="144"/>
      <c r="AK47" s="144">
        <f t="shared" si="3"/>
        <v>90</v>
      </c>
      <c r="AL47" s="130" t="s">
        <v>32</v>
      </c>
      <c r="AM47" s="145">
        <v>3</v>
      </c>
      <c r="AN47" s="107">
        <f t="shared" si="4"/>
        <v>90</v>
      </c>
      <c r="AO47" s="106">
        <f t="shared" si="5"/>
        <v>3</v>
      </c>
    </row>
    <row r="48" spans="1:41" ht="15.75" customHeight="1" thickBot="1" x14ac:dyDescent="0.3">
      <c r="A48" s="155">
        <v>25</v>
      </c>
      <c r="B48" s="156" t="s">
        <v>23</v>
      </c>
      <c r="C48" s="157" t="s">
        <v>106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3"/>
      <c r="U48" s="104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>
        <v>30</v>
      </c>
      <c r="AI48" s="102"/>
      <c r="AJ48" s="102"/>
      <c r="AK48" s="102">
        <f>SUM(V48:AI48)</f>
        <v>30</v>
      </c>
      <c r="AL48" s="103" t="s">
        <v>32</v>
      </c>
      <c r="AM48" s="105">
        <v>1</v>
      </c>
      <c r="AN48" s="108">
        <f>R48+AK48</f>
        <v>30</v>
      </c>
      <c r="AO48" s="152">
        <f t="shared" si="5"/>
        <v>1</v>
      </c>
    </row>
    <row r="49" spans="1:41" ht="15.75" customHeight="1" thickTop="1" thickBot="1" x14ac:dyDescent="0.25">
      <c r="A49" s="641" t="s">
        <v>79</v>
      </c>
      <c r="B49" s="642"/>
      <c r="C49" s="643"/>
      <c r="D49" s="652">
        <f ca="1">SUM(D49:P49)</f>
        <v>0</v>
      </c>
      <c r="E49" s="652"/>
      <c r="F49" s="652"/>
      <c r="G49" s="652"/>
      <c r="H49" s="652"/>
      <c r="I49" s="652"/>
      <c r="J49" s="652"/>
      <c r="K49" s="652"/>
      <c r="L49" s="652"/>
      <c r="M49" s="652"/>
      <c r="N49" s="652"/>
      <c r="O49" s="652"/>
      <c r="P49" s="652"/>
      <c r="Q49" s="652"/>
      <c r="R49" s="652"/>
      <c r="S49" s="652"/>
      <c r="T49" s="652"/>
      <c r="U49" s="652"/>
      <c r="V49" s="652"/>
      <c r="W49" s="652"/>
      <c r="X49" s="652"/>
      <c r="Y49" s="652"/>
      <c r="Z49" s="652"/>
      <c r="AA49" s="652"/>
      <c r="AB49" s="652"/>
      <c r="AC49" s="652"/>
      <c r="AD49" s="652"/>
      <c r="AE49" s="652"/>
      <c r="AF49" s="652"/>
      <c r="AG49" s="652"/>
      <c r="AH49" s="652"/>
      <c r="AI49" s="652"/>
      <c r="AJ49" s="652"/>
      <c r="AK49" s="652"/>
      <c r="AL49" s="652"/>
      <c r="AM49" s="652"/>
      <c r="AN49" s="653"/>
      <c r="AO49" s="654"/>
    </row>
    <row r="50" spans="1:41" ht="15.75" customHeight="1" thickTop="1" thickBot="1" x14ac:dyDescent="0.3">
      <c r="A50" s="77">
        <v>26</v>
      </c>
      <c r="B50" s="25" t="s">
        <v>23</v>
      </c>
      <c r="C50" s="100" t="s">
        <v>87</v>
      </c>
      <c r="D50" s="63"/>
      <c r="E50" s="64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2">
        <f>SUM(D50:P50)</f>
        <v>0</v>
      </c>
      <c r="S50" s="62">
        <f>SUM(D50:Q50)</f>
        <v>0</v>
      </c>
      <c r="T50" s="66"/>
      <c r="U50" s="67"/>
      <c r="V50" s="63"/>
      <c r="W50" s="65"/>
      <c r="X50" s="65"/>
      <c r="Y50" s="65"/>
      <c r="Z50" s="64"/>
      <c r="AA50" s="64"/>
      <c r="AB50" s="64"/>
      <c r="AC50" s="64"/>
      <c r="AD50" s="65"/>
      <c r="AE50" s="65"/>
      <c r="AF50" s="65"/>
      <c r="AG50" s="65"/>
      <c r="AH50" s="65">
        <v>156</v>
      </c>
      <c r="AI50" s="65"/>
      <c r="AJ50" s="62"/>
      <c r="AK50" s="62">
        <f>SUM(V50:AI50)</f>
        <v>156</v>
      </c>
      <c r="AL50" s="66" t="s">
        <v>32</v>
      </c>
      <c r="AM50" s="147">
        <v>6</v>
      </c>
      <c r="AN50" s="153">
        <f>SUM(S50,AK50)</f>
        <v>156</v>
      </c>
      <c r="AO50" s="154">
        <f>U50+AM50</f>
        <v>6</v>
      </c>
    </row>
    <row r="51" spans="1:41" ht="15.75" customHeight="1" thickTop="1" thickBot="1" x14ac:dyDescent="0.25">
      <c r="A51" s="641" t="s">
        <v>45</v>
      </c>
      <c r="B51" s="642"/>
      <c r="C51" s="643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4"/>
      <c r="Q51" s="644"/>
      <c r="R51" s="644"/>
      <c r="S51" s="644"/>
      <c r="T51" s="644"/>
      <c r="U51" s="645"/>
      <c r="V51" s="644"/>
      <c r="W51" s="644"/>
      <c r="X51" s="644"/>
      <c r="Y51" s="644"/>
      <c r="Z51" s="644"/>
      <c r="AA51" s="644"/>
      <c r="AB51" s="644"/>
      <c r="AC51" s="644"/>
      <c r="AD51" s="644"/>
      <c r="AE51" s="644"/>
      <c r="AF51" s="644"/>
      <c r="AG51" s="644"/>
      <c r="AH51" s="644"/>
      <c r="AI51" s="644"/>
      <c r="AJ51" s="644"/>
      <c r="AK51" s="644"/>
      <c r="AL51" s="644"/>
      <c r="AM51" s="644"/>
      <c r="AN51" s="646"/>
      <c r="AO51" s="647"/>
    </row>
    <row r="52" spans="1:41" ht="15.75" customHeight="1" thickBot="1" x14ac:dyDescent="0.3">
      <c r="A52" s="263">
        <v>27</v>
      </c>
      <c r="B52" s="259" t="s">
        <v>23</v>
      </c>
      <c r="C52" s="264" t="s">
        <v>45</v>
      </c>
      <c r="D52" s="265"/>
      <c r="E52" s="266"/>
      <c r="F52" s="267"/>
      <c r="G52" s="267"/>
      <c r="H52" s="267"/>
      <c r="I52" s="267"/>
      <c r="J52" s="267"/>
      <c r="K52" s="267"/>
      <c r="L52" s="267"/>
      <c r="M52" s="267"/>
      <c r="N52" s="267"/>
      <c r="O52" s="267">
        <v>30</v>
      </c>
      <c r="P52" s="267"/>
      <c r="Q52" s="267"/>
      <c r="R52" s="62">
        <f>SUM(D52:P52)</f>
        <v>30</v>
      </c>
      <c r="S52" s="62">
        <f>SUM(D52:Q52)</f>
        <v>30</v>
      </c>
      <c r="T52" s="169" t="s">
        <v>32</v>
      </c>
      <c r="U52" s="268">
        <v>0</v>
      </c>
      <c r="V52" s="266"/>
      <c r="W52" s="267"/>
      <c r="X52" s="267"/>
      <c r="Y52" s="267"/>
      <c r="Z52" s="266"/>
      <c r="AA52" s="266"/>
      <c r="AB52" s="266"/>
      <c r="AC52" s="266"/>
      <c r="AD52" s="267"/>
      <c r="AE52" s="267"/>
      <c r="AF52" s="267"/>
      <c r="AG52" s="267">
        <v>30</v>
      </c>
      <c r="AH52" s="267"/>
      <c r="AI52" s="267"/>
      <c r="AJ52" s="62"/>
      <c r="AK52" s="62">
        <f>SUM(V52:AI52)</f>
        <v>30</v>
      </c>
      <c r="AL52" s="269" t="s">
        <v>32</v>
      </c>
      <c r="AM52" s="270"/>
      <c r="AN52" s="296">
        <f>SUM(S52,AK52)</f>
        <v>60</v>
      </c>
      <c r="AO52" s="297">
        <v>0</v>
      </c>
    </row>
    <row r="53" spans="1:41" ht="15.75" customHeight="1" thickBot="1" x14ac:dyDescent="0.3">
      <c r="A53" s="306"/>
      <c r="B53" s="307"/>
      <c r="C53" s="308"/>
      <c r="D53" s="309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261"/>
      <c r="S53" s="261"/>
      <c r="T53" s="161"/>
      <c r="U53" s="311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261"/>
      <c r="AK53" s="261"/>
      <c r="AL53" s="312"/>
      <c r="AM53" s="313"/>
      <c r="AN53" s="314"/>
      <c r="AO53" s="163"/>
    </row>
    <row r="54" spans="1:41" ht="15.75" customHeight="1" x14ac:dyDescent="0.25">
      <c r="A54" s="298">
        <v>28</v>
      </c>
      <c r="B54" s="299" t="s">
        <v>23</v>
      </c>
      <c r="C54" s="315" t="s">
        <v>135</v>
      </c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>
        <v>4</v>
      </c>
      <c r="O54" s="300"/>
      <c r="P54" s="300"/>
      <c r="Q54" s="300"/>
      <c r="R54" s="144"/>
      <c r="S54" s="144">
        <f>N54</f>
        <v>4</v>
      </c>
      <c r="T54" s="130" t="s">
        <v>32</v>
      </c>
      <c r="U54" s="301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144"/>
      <c r="AK54" s="144"/>
      <c r="AL54" s="302"/>
      <c r="AM54" s="303"/>
      <c r="AN54" s="304">
        <f>S54+AK54</f>
        <v>4</v>
      </c>
      <c r="AO54" s="305">
        <v>0</v>
      </c>
    </row>
    <row r="55" spans="1:41" ht="15.75" customHeight="1" thickBot="1" x14ac:dyDescent="0.3">
      <c r="A55" s="272">
        <v>29</v>
      </c>
      <c r="B55" s="271" t="s">
        <v>23</v>
      </c>
      <c r="C55" s="316" t="s">
        <v>136</v>
      </c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>
        <v>2</v>
      </c>
      <c r="O55" s="273"/>
      <c r="P55" s="273"/>
      <c r="Q55" s="273"/>
      <c r="R55" s="141"/>
      <c r="S55" s="141">
        <f>N55</f>
        <v>2</v>
      </c>
      <c r="T55" s="142" t="s">
        <v>32</v>
      </c>
      <c r="U55" s="274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141"/>
      <c r="AK55" s="141"/>
      <c r="AL55" s="275"/>
      <c r="AM55" s="293"/>
      <c r="AN55" s="294">
        <f>S55+AM55</f>
        <v>2</v>
      </c>
      <c r="AO55" s="295">
        <v>0</v>
      </c>
    </row>
    <row r="56" spans="1:41" s="1" customFormat="1" ht="15.75" thickBot="1" x14ac:dyDescent="0.3">
      <c r="A56" s="648" t="s">
        <v>46</v>
      </c>
      <c r="B56" s="649"/>
      <c r="C56" s="650"/>
      <c r="D56" s="168">
        <f>D45+D42+D44+D40+D39+D37+D36+D32+D29+D28+D25+D23+D22+D21+D20+D19</f>
        <v>263</v>
      </c>
      <c r="E56" s="168">
        <f t="shared" ref="E56:S56" si="14">SUM(E18:E52)</f>
        <v>0</v>
      </c>
      <c r="F56" s="168">
        <f t="shared" si="14"/>
        <v>90</v>
      </c>
      <c r="G56" s="168">
        <f t="shared" si="14"/>
        <v>20</v>
      </c>
      <c r="H56" s="168">
        <f t="shared" si="14"/>
        <v>85</v>
      </c>
      <c r="I56" s="168">
        <f t="shared" si="14"/>
        <v>10</v>
      </c>
      <c r="J56" s="168">
        <f t="shared" si="14"/>
        <v>0</v>
      </c>
      <c r="K56" s="168">
        <f t="shared" si="14"/>
        <v>0</v>
      </c>
      <c r="L56" s="168">
        <f t="shared" si="14"/>
        <v>0</v>
      </c>
      <c r="M56" s="168">
        <f t="shared" si="14"/>
        <v>30</v>
      </c>
      <c r="N56" s="168">
        <f>SUM(N54:N55)</f>
        <v>6</v>
      </c>
      <c r="O56" s="168">
        <f t="shared" si="14"/>
        <v>30</v>
      </c>
      <c r="P56" s="168">
        <f t="shared" si="14"/>
        <v>0</v>
      </c>
      <c r="Q56" s="168">
        <f t="shared" si="14"/>
        <v>0</v>
      </c>
      <c r="R56" s="168">
        <f t="shared" si="14"/>
        <v>528</v>
      </c>
      <c r="S56" s="168">
        <f t="shared" si="14"/>
        <v>528</v>
      </c>
      <c r="T56" s="277"/>
      <c r="U56" s="276">
        <f t="shared" ref="U56:AK56" si="15">SUM(U18:U52)</f>
        <v>30</v>
      </c>
      <c r="V56" s="508">
        <f t="shared" si="15"/>
        <v>190</v>
      </c>
      <c r="W56" s="168">
        <f t="shared" si="15"/>
        <v>0</v>
      </c>
      <c r="X56" s="168">
        <f t="shared" si="15"/>
        <v>45</v>
      </c>
      <c r="Y56" s="168">
        <f t="shared" si="15"/>
        <v>0</v>
      </c>
      <c r="Z56" s="168">
        <f t="shared" si="15"/>
        <v>65</v>
      </c>
      <c r="AA56" s="168">
        <f t="shared" si="15"/>
        <v>0</v>
      </c>
      <c r="AB56" s="168">
        <f t="shared" si="15"/>
        <v>0</v>
      </c>
      <c r="AC56" s="168">
        <f t="shared" si="15"/>
        <v>0</v>
      </c>
      <c r="AD56" s="168">
        <f t="shared" si="15"/>
        <v>0</v>
      </c>
      <c r="AE56" s="168">
        <f t="shared" si="15"/>
        <v>30</v>
      </c>
      <c r="AF56" s="168">
        <f t="shared" si="15"/>
        <v>0</v>
      </c>
      <c r="AG56" s="168">
        <f t="shared" si="15"/>
        <v>30</v>
      </c>
      <c r="AH56" s="168">
        <f t="shared" si="15"/>
        <v>276</v>
      </c>
      <c r="AI56" s="168">
        <f t="shared" si="15"/>
        <v>0</v>
      </c>
      <c r="AJ56" s="168">
        <f>AJ24+AJ26+AJ30+AJ31+AJ33+AJ34+AJ35+AJ40+AJ42+AJ44+AJ45</f>
        <v>330</v>
      </c>
      <c r="AK56" s="168">
        <f t="shared" si="15"/>
        <v>636</v>
      </c>
      <c r="AL56" s="168"/>
      <c r="AM56" s="277">
        <f>SUM(AM18:AM52)</f>
        <v>30</v>
      </c>
      <c r="AN56" s="180">
        <f>AN28+AN29+AN30+AN31+AN32+AN33+AN34+AN35+AN36+AN37+AN39+AN40+AN44+AN42+AN45+AN47+AN48+AN50+AN52+SUM(AN19:AN26)+AN54+AN55</f>
        <v>1170</v>
      </c>
      <c r="AO56" s="278">
        <f>SUM(AO19:AO55)</f>
        <v>60</v>
      </c>
    </row>
    <row r="57" spans="1:41" x14ac:dyDescent="0.2">
      <c r="A57" s="3"/>
      <c r="B57" s="3"/>
      <c r="C57" s="4" t="s">
        <v>110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5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5"/>
      <c r="AN57" s="3"/>
      <c r="AO57" s="3"/>
    </row>
    <row r="58" spans="1:41" x14ac:dyDescent="0.2">
      <c r="A58" s="3"/>
      <c r="B58" s="3"/>
      <c r="C58" s="4" t="s">
        <v>47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5"/>
      <c r="AN58" s="3"/>
      <c r="AO58" s="3"/>
    </row>
    <row r="59" spans="1:4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5"/>
      <c r="AN59" s="3"/>
      <c r="AO59" s="3"/>
    </row>
    <row r="60" spans="1:41" x14ac:dyDescent="0.2">
      <c r="A60" s="3"/>
      <c r="B60" s="3"/>
      <c r="C60" s="2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28"/>
      <c r="P60" s="3"/>
      <c r="Q60" s="3" t="s">
        <v>86</v>
      </c>
      <c r="R60" s="3"/>
      <c r="S60" s="3"/>
      <c r="T60" s="3"/>
      <c r="U60" s="5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651" t="s">
        <v>111</v>
      </c>
      <c r="AG60" s="651"/>
      <c r="AH60" s="651"/>
      <c r="AI60" s="651"/>
      <c r="AJ60" s="651"/>
      <c r="AK60" s="651"/>
      <c r="AL60" s="651"/>
      <c r="AM60" s="5"/>
      <c r="AN60" s="3"/>
      <c r="AO60" s="3"/>
    </row>
    <row r="61" spans="1:41" x14ac:dyDescent="0.2">
      <c r="A61" s="3"/>
      <c r="B61" s="3"/>
      <c r="C61" s="12" t="s">
        <v>48</v>
      </c>
      <c r="D61" s="3"/>
      <c r="E61" s="3"/>
      <c r="F61" s="3"/>
      <c r="G61" s="3"/>
      <c r="H61" s="3"/>
      <c r="I61" s="3"/>
      <c r="J61" s="3"/>
      <c r="K61" s="3"/>
      <c r="L61" s="3"/>
      <c r="M61" s="262"/>
      <c r="N61" s="3"/>
      <c r="O61" s="651" t="s">
        <v>49</v>
      </c>
      <c r="P61" s="651"/>
      <c r="Q61" s="651"/>
      <c r="R61" s="651"/>
      <c r="S61" s="651"/>
      <c r="T61" s="651"/>
      <c r="U61" s="651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651" t="s">
        <v>50</v>
      </c>
      <c r="AG61" s="651"/>
      <c r="AH61" s="651"/>
      <c r="AI61" s="651"/>
      <c r="AJ61" s="651"/>
      <c r="AK61" s="651"/>
      <c r="AL61" s="651"/>
      <c r="AM61" s="5"/>
      <c r="AN61" s="3"/>
      <c r="AO61" s="3"/>
    </row>
    <row r="62" spans="1:41" x14ac:dyDescent="0.2">
      <c r="A62" s="3"/>
      <c r="B62" s="3"/>
      <c r="C62" s="3"/>
      <c r="D62" s="3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5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5"/>
      <c r="AN62" s="3"/>
      <c r="AO62" s="3"/>
    </row>
  </sheetData>
  <mergeCells count="29"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49:C49"/>
    <mergeCell ref="D49:AO49"/>
    <mergeCell ref="A18:C18"/>
    <mergeCell ref="D18:AO18"/>
    <mergeCell ref="A27:C27"/>
    <mergeCell ref="D27:AO27"/>
    <mergeCell ref="A38:C38"/>
    <mergeCell ref="D38:AO38"/>
    <mergeCell ref="A41:C41"/>
    <mergeCell ref="A43:C43"/>
    <mergeCell ref="D43:AO43"/>
    <mergeCell ref="A46:C46"/>
    <mergeCell ref="D46:AO46"/>
    <mergeCell ref="A51:C51"/>
    <mergeCell ref="D51:AO51"/>
    <mergeCell ref="A56:C56"/>
    <mergeCell ref="AF60:AL60"/>
    <mergeCell ref="O61:U61"/>
    <mergeCell ref="AF61:AL61"/>
  </mergeCells>
  <dataValidations count="1">
    <dataValidation type="list" allowBlank="1" showErrorMessage="1" sqref="B19:B26 B44:B45 B47:B48 B28:B37 B50 B39:B40 B42 B52:B55" xr:uid="{2013FA66-7048-4209-8F87-26A628E66049}">
      <formula1>RodzajeZajec</formula1>
      <formula2>0</formula2>
    </dataValidation>
  </dataValidations>
  <pageMargins left="0.7" right="0.7" top="0.75" bottom="0.75" header="0.3" footer="0.3"/>
  <pageSetup paperSize="9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A56"/>
  <sheetViews>
    <sheetView showZeros="0" zoomScale="70" zoomScaleNormal="70" workbookViewId="0">
      <selection activeCell="J13" sqref="J13"/>
    </sheetView>
  </sheetViews>
  <sheetFormatPr defaultColWidth="11.42578125" defaultRowHeight="12.75" x14ac:dyDescent="0.2"/>
  <cols>
    <col min="1" max="1" width="4.28515625" style="244" customWidth="1"/>
    <col min="2" max="2" width="13.28515625" style="244" customWidth="1"/>
    <col min="3" max="3" width="43.28515625" style="244" customWidth="1"/>
    <col min="4" max="20" width="6.7109375" style="244" customWidth="1"/>
    <col min="21" max="21" width="6.7109375" style="318" customWidth="1"/>
    <col min="22" max="38" width="6.7109375" style="244" customWidth="1"/>
    <col min="39" max="39" width="6.7109375" style="318" customWidth="1"/>
    <col min="40" max="40" width="8.28515625" style="244" customWidth="1"/>
    <col min="41" max="41" width="7.5703125" style="244" customWidth="1"/>
    <col min="42" max="235" width="11.42578125" style="164"/>
    <col min="236" max="16384" width="11.42578125" style="244"/>
  </cols>
  <sheetData>
    <row r="2" spans="1:235" x14ac:dyDescent="0.2">
      <c r="AJ2" s="628"/>
      <c r="AK2" s="628"/>
      <c r="AL2" s="628"/>
      <c r="AM2" s="628"/>
      <c r="AN2" s="628"/>
    </row>
    <row r="4" spans="1:235" x14ac:dyDescent="0.2">
      <c r="AJ4" s="628"/>
      <c r="AK4" s="628"/>
      <c r="AL4" s="628"/>
      <c r="AM4" s="628"/>
      <c r="AN4" s="628"/>
    </row>
    <row r="6" spans="1:235" s="319" customFormat="1" ht="20.100000000000001" customHeight="1" x14ac:dyDescent="0.2">
      <c r="A6" s="629" t="s">
        <v>100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29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  <c r="AF6" s="629"/>
      <c r="AG6" s="629"/>
      <c r="AH6" s="629"/>
      <c r="AI6" s="629"/>
      <c r="AJ6" s="629"/>
      <c r="AK6" s="629"/>
      <c r="AL6" s="629"/>
      <c r="AM6" s="629"/>
      <c r="AN6" s="629"/>
      <c r="AO6" s="629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0"/>
      <c r="GD6" s="240"/>
      <c r="GE6" s="240"/>
      <c r="GF6" s="240"/>
      <c r="GG6" s="240"/>
      <c r="GH6" s="240"/>
      <c r="GI6" s="240"/>
      <c r="GJ6" s="240"/>
      <c r="GK6" s="240"/>
      <c r="GL6" s="240"/>
      <c r="GM6" s="240"/>
      <c r="GN6" s="240"/>
      <c r="GO6" s="240"/>
      <c r="GP6" s="240"/>
      <c r="GQ6" s="240"/>
      <c r="GR6" s="240"/>
      <c r="GS6" s="240"/>
      <c r="GT6" s="240"/>
      <c r="GU6" s="240"/>
      <c r="GV6" s="240"/>
      <c r="GW6" s="240"/>
      <c r="GX6" s="240"/>
      <c r="GY6" s="240"/>
      <c r="GZ6" s="240"/>
      <c r="HA6" s="240"/>
      <c r="HB6" s="240"/>
      <c r="HC6" s="240"/>
      <c r="HD6" s="240"/>
      <c r="HE6" s="240"/>
      <c r="HF6" s="240"/>
      <c r="HG6" s="240"/>
      <c r="HH6" s="240"/>
      <c r="HI6" s="240"/>
      <c r="HJ6" s="240"/>
      <c r="HK6" s="240"/>
      <c r="HL6" s="240"/>
      <c r="HM6" s="240"/>
      <c r="HN6" s="240"/>
      <c r="HO6" s="240"/>
      <c r="HP6" s="240"/>
      <c r="HQ6" s="240"/>
      <c r="HR6" s="240"/>
      <c r="HS6" s="240"/>
      <c r="HT6" s="240"/>
      <c r="HU6" s="240"/>
      <c r="HV6" s="240"/>
      <c r="HW6" s="240"/>
      <c r="HX6" s="240"/>
      <c r="HY6" s="240"/>
      <c r="HZ6" s="240"/>
      <c r="IA6" s="240"/>
    </row>
    <row r="7" spans="1:235" s="319" customFormat="1" ht="20.100000000000001" customHeight="1" x14ac:dyDescent="0.2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  <c r="CN7" s="240"/>
      <c r="CO7" s="240"/>
      <c r="CP7" s="240"/>
      <c r="CQ7" s="240"/>
      <c r="CR7" s="240"/>
      <c r="CS7" s="240"/>
      <c r="CT7" s="240"/>
      <c r="CU7" s="240"/>
      <c r="CV7" s="240"/>
      <c r="CW7" s="240"/>
      <c r="CX7" s="240"/>
      <c r="CY7" s="240"/>
      <c r="CZ7" s="240"/>
      <c r="DA7" s="240"/>
      <c r="DB7" s="240"/>
      <c r="DC7" s="240"/>
      <c r="DD7" s="240"/>
      <c r="DE7" s="240"/>
      <c r="DF7" s="240"/>
      <c r="DG7" s="240"/>
      <c r="DH7" s="240"/>
      <c r="DI7" s="240"/>
      <c r="DJ7" s="240"/>
      <c r="DK7" s="240"/>
      <c r="DL7" s="240"/>
      <c r="DM7" s="240"/>
      <c r="DN7" s="240"/>
      <c r="DO7" s="240"/>
      <c r="DP7" s="240"/>
      <c r="DQ7" s="240"/>
      <c r="DR7" s="240"/>
      <c r="DS7" s="240"/>
      <c r="DT7" s="240"/>
      <c r="DU7" s="240"/>
      <c r="DV7" s="240"/>
      <c r="DW7" s="240"/>
      <c r="DX7" s="240"/>
      <c r="DY7" s="240"/>
      <c r="DZ7" s="240"/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</row>
    <row r="8" spans="1:235" x14ac:dyDescent="0.2">
      <c r="N8" s="635" t="s">
        <v>142</v>
      </c>
      <c r="O8" s="635"/>
      <c r="P8" s="635"/>
      <c r="Q8" s="635"/>
      <c r="R8" s="635"/>
      <c r="S8" s="635"/>
      <c r="T8" s="635"/>
    </row>
    <row r="9" spans="1:235" s="246" customFormat="1" ht="15" customHeight="1" x14ac:dyDescent="0.25">
      <c r="A9" s="246" t="s">
        <v>99</v>
      </c>
      <c r="N9" s="321"/>
      <c r="O9" s="321"/>
      <c r="U9" s="322"/>
      <c r="AM9" s="322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</row>
    <row r="10" spans="1:235" s="246" customFormat="1" ht="15" customHeight="1" x14ac:dyDescent="0.25">
      <c r="A10" s="246" t="s">
        <v>76</v>
      </c>
      <c r="U10" s="322"/>
      <c r="AM10" s="322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</row>
    <row r="11" spans="1:235" s="246" customFormat="1" ht="15" customHeight="1" x14ac:dyDescent="0.25">
      <c r="A11" s="246" t="s">
        <v>98</v>
      </c>
      <c r="U11" s="322"/>
      <c r="AM11" s="322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  <c r="HH11" s="165"/>
      <c r="HI11" s="165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</row>
    <row r="12" spans="1:235" s="246" customFormat="1" ht="15" customHeight="1" x14ac:dyDescent="0.25">
      <c r="A12" s="246" t="s">
        <v>97</v>
      </c>
      <c r="U12" s="322"/>
      <c r="AM12" s="322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</row>
    <row r="13" spans="1:235" ht="15" customHeight="1" x14ac:dyDescent="0.25">
      <c r="A13" s="324" t="s">
        <v>138</v>
      </c>
    </row>
    <row r="15" spans="1:235" ht="13.5" thickBot="1" x14ac:dyDescent="0.25"/>
    <row r="16" spans="1:235" ht="13.5" customHeight="1" thickBot="1" x14ac:dyDescent="0.25">
      <c r="A16" s="631" t="s">
        <v>0</v>
      </c>
      <c r="B16" s="325"/>
      <c r="C16" s="633" t="s">
        <v>1</v>
      </c>
      <c r="D16" s="640" t="s">
        <v>2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 t="s">
        <v>3</v>
      </c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36" t="s">
        <v>4</v>
      </c>
      <c r="AO16" s="681" t="s">
        <v>5</v>
      </c>
    </row>
    <row r="17" spans="1:235" ht="264" thickBot="1" x14ac:dyDescent="0.25">
      <c r="A17" s="632"/>
      <c r="B17" s="326" t="s">
        <v>6</v>
      </c>
      <c r="C17" s="634"/>
      <c r="D17" s="327" t="s">
        <v>7</v>
      </c>
      <c r="E17" s="328" t="s">
        <v>8</v>
      </c>
      <c r="F17" s="247" t="s">
        <v>9</v>
      </c>
      <c r="G17" s="247" t="s">
        <v>10</v>
      </c>
      <c r="H17" s="247" t="s">
        <v>11</v>
      </c>
      <c r="I17" s="247" t="s">
        <v>12</v>
      </c>
      <c r="J17" s="247" t="s">
        <v>13</v>
      </c>
      <c r="K17" s="247" t="s">
        <v>89</v>
      </c>
      <c r="L17" s="247" t="s">
        <v>90</v>
      </c>
      <c r="M17" s="247" t="s">
        <v>14</v>
      </c>
      <c r="N17" s="247" t="s">
        <v>15</v>
      </c>
      <c r="O17" s="247" t="s">
        <v>16</v>
      </c>
      <c r="P17" s="247" t="s">
        <v>17</v>
      </c>
      <c r="Q17" s="247" t="s">
        <v>18</v>
      </c>
      <c r="R17" s="247" t="s">
        <v>19</v>
      </c>
      <c r="S17" s="247" t="s">
        <v>20</v>
      </c>
      <c r="T17" s="247" t="s">
        <v>21</v>
      </c>
      <c r="U17" s="329" t="s">
        <v>22</v>
      </c>
      <c r="V17" s="327" t="s">
        <v>7</v>
      </c>
      <c r="W17" s="247" t="s">
        <v>8</v>
      </c>
      <c r="X17" s="247" t="s">
        <v>9</v>
      </c>
      <c r="Y17" s="247" t="s">
        <v>10</v>
      </c>
      <c r="Z17" s="328" t="s">
        <v>11</v>
      </c>
      <c r="AA17" s="328" t="s">
        <v>12</v>
      </c>
      <c r="AB17" s="328" t="s">
        <v>13</v>
      </c>
      <c r="AC17" s="247" t="s">
        <v>91</v>
      </c>
      <c r="AD17" s="247" t="s">
        <v>90</v>
      </c>
      <c r="AE17" s="247" t="s">
        <v>14</v>
      </c>
      <c r="AF17" s="247" t="s">
        <v>15</v>
      </c>
      <c r="AG17" s="247" t="s">
        <v>16</v>
      </c>
      <c r="AH17" s="247" t="s">
        <v>17</v>
      </c>
      <c r="AI17" s="247" t="s">
        <v>18</v>
      </c>
      <c r="AJ17" s="247" t="s">
        <v>19</v>
      </c>
      <c r="AK17" s="247" t="s">
        <v>20</v>
      </c>
      <c r="AL17" s="247" t="s">
        <v>21</v>
      </c>
      <c r="AM17" s="329" t="s">
        <v>22</v>
      </c>
      <c r="AN17" s="637"/>
      <c r="AO17" s="682"/>
    </row>
    <row r="18" spans="1:235" ht="36" customHeight="1" thickBot="1" x14ac:dyDescent="0.25">
      <c r="A18" s="609" t="s">
        <v>102</v>
      </c>
      <c r="B18" s="610"/>
      <c r="C18" s="611"/>
      <c r="D18" s="619">
        <f ca="1">SUM(D18:P18)</f>
        <v>0</v>
      </c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619"/>
      <c r="AK18" s="619"/>
      <c r="AL18" s="619"/>
      <c r="AM18" s="619"/>
      <c r="AN18" s="626"/>
      <c r="AO18" s="627"/>
    </row>
    <row r="19" spans="1:235" s="458" customFormat="1" ht="15" customHeight="1" thickTop="1" x14ac:dyDescent="0.25">
      <c r="A19" s="341">
        <v>1</v>
      </c>
      <c r="B19" s="453" t="s">
        <v>23</v>
      </c>
      <c r="C19" s="343" t="s">
        <v>88</v>
      </c>
      <c r="D19" s="454"/>
      <c r="E19" s="455"/>
      <c r="F19" s="456"/>
      <c r="G19" s="456"/>
      <c r="H19" s="456"/>
      <c r="I19" s="456"/>
      <c r="J19" s="456"/>
      <c r="K19" s="456"/>
      <c r="L19" s="456"/>
      <c r="M19" s="456">
        <v>30</v>
      </c>
      <c r="N19" s="456"/>
      <c r="O19" s="456"/>
      <c r="P19" s="456"/>
      <c r="Q19" s="456"/>
      <c r="R19" s="456">
        <f>SUM(D19:P19)</f>
        <v>30</v>
      </c>
      <c r="S19" s="456">
        <f>SUM(D19:Q19)</f>
        <v>30</v>
      </c>
      <c r="T19" s="457" t="s">
        <v>32</v>
      </c>
      <c r="U19" s="347">
        <v>2</v>
      </c>
      <c r="V19" s="455"/>
      <c r="W19" s="456"/>
      <c r="X19" s="456"/>
      <c r="Y19" s="456"/>
      <c r="Z19" s="455"/>
      <c r="AA19" s="455"/>
      <c r="AB19" s="455"/>
      <c r="AC19" s="455"/>
      <c r="AD19" s="456"/>
      <c r="AE19" s="456">
        <v>30</v>
      </c>
      <c r="AF19" s="456"/>
      <c r="AG19" s="456"/>
      <c r="AH19" s="456"/>
      <c r="AI19" s="456"/>
      <c r="AJ19" s="456">
        <f>SUM(V19:AH19)</f>
        <v>30</v>
      </c>
      <c r="AK19" s="456">
        <f>SUM(V19:AI19)</f>
        <v>30</v>
      </c>
      <c r="AL19" s="457" t="s">
        <v>85</v>
      </c>
      <c r="AM19" s="348">
        <v>2</v>
      </c>
      <c r="AN19" s="349">
        <f>S19+AK19</f>
        <v>60</v>
      </c>
      <c r="AO19" s="350">
        <f>U19+AM19</f>
        <v>4</v>
      </c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6"/>
      <c r="GE19" s="166"/>
      <c r="GF19" s="166"/>
      <c r="GG19" s="166"/>
      <c r="GH19" s="166"/>
      <c r="GI19" s="166"/>
      <c r="GJ19" s="166"/>
      <c r="GK19" s="166"/>
      <c r="GL19" s="166"/>
      <c r="GM19" s="166"/>
      <c r="GN19" s="166"/>
      <c r="GO19" s="166"/>
      <c r="GP19" s="166"/>
      <c r="GQ19" s="166"/>
      <c r="GR19" s="166"/>
      <c r="GS19" s="166"/>
      <c r="GT19" s="166"/>
      <c r="GU19" s="166"/>
      <c r="GV19" s="166"/>
      <c r="GW19" s="166"/>
      <c r="GX19" s="166"/>
      <c r="GY19" s="166"/>
      <c r="GZ19" s="166"/>
      <c r="HA19" s="166"/>
      <c r="HB19" s="166"/>
      <c r="HC19" s="166"/>
      <c r="HD19" s="166"/>
      <c r="HE19" s="166"/>
      <c r="HF19" s="166"/>
      <c r="HG19" s="166"/>
      <c r="HH19" s="166"/>
      <c r="HI19" s="166"/>
      <c r="HJ19" s="166"/>
      <c r="HK19" s="166"/>
      <c r="HL19" s="166"/>
      <c r="HM19" s="166"/>
      <c r="HN19" s="166"/>
      <c r="HO19" s="166"/>
      <c r="HP19" s="166"/>
      <c r="HQ19" s="166"/>
      <c r="HR19" s="166"/>
      <c r="HS19" s="166"/>
      <c r="HT19" s="166"/>
      <c r="HU19" s="166"/>
      <c r="HV19" s="166"/>
      <c r="HW19" s="166"/>
      <c r="HX19" s="166"/>
      <c r="HY19" s="166"/>
      <c r="HZ19" s="166"/>
      <c r="IA19" s="166"/>
    </row>
    <row r="20" spans="1:235" ht="30.75" customHeight="1" thickBot="1" x14ac:dyDescent="0.3">
      <c r="A20" s="459">
        <v>2</v>
      </c>
      <c r="B20" s="440" t="s">
        <v>23</v>
      </c>
      <c r="C20" s="76" t="s">
        <v>63</v>
      </c>
      <c r="D20" s="460"/>
      <c r="E20" s="370"/>
      <c r="F20" s="252"/>
      <c r="G20" s="252">
        <v>30</v>
      </c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>
        <f>SUM(D20:P20)</f>
        <v>30</v>
      </c>
      <c r="S20" s="252">
        <f>SUM(D20:Q20)</f>
        <v>30</v>
      </c>
      <c r="T20" s="371" t="s">
        <v>32</v>
      </c>
      <c r="U20" s="461">
        <v>2</v>
      </c>
      <c r="V20" s="370"/>
      <c r="W20" s="252"/>
      <c r="X20" s="252"/>
      <c r="Y20" s="252">
        <v>30</v>
      </c>
      <c r="Z20" s="370"/>
      <c r="AA20" s="370"/>
      <c r="AB20" s="370"/>
      <c r="AC20" s="370"/>
      <c r="AD20" s="252"/>
      <c r="AE20" s="252"/>
      <c r="AF20" s="252"/>
      <c r="AG20" s="252"/>
      <c r="AH20" s="252"/>
      <c r="AI20" s="252"/>
      <c r="AJ20" s="252">
        <f>SUM(V20:AH20)</f>
        <v>30</v>
      </c>
      <c r="AK20" s="252">
        <f>SUM(V20:AI20)</f>
        <v>30</v>
      </c>
      <c r="AL20" s="371" t="s">
        <v>32</v>
      </c>
      <c r="AM20" s="462">
        <v>2</v>
      </c>
      <c r="AN20" s="425">
        <f>S20+AK20</f>
        <v>60</v>
      </c>
      <c r="AO20" s="426">
        <f>U20+AM20</f>
        <v>4</v>
      </c>
    </row>
    <row r="21" spans="1:235" s="458" customFormat="1" ht="36" customHeight="1" thickBot="1" x14ac:dyDescent="0.25">
      <c r="A21" s="609" t="s">
        <v>77</v>
      </c>
      <c r="B21" s="610"/>
      <c r="C21" s="610"/>
      <c r="D21" s="618">
        <f ca="1">SUM(D21:P21)</f>
        <v>0</v>
      </c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619"/>
      <c r="AI21" s="619"/>
      <c r="AJ21" s="619"/>
      <c r="AK21" s="619"/>
      <c r="AL21" s="619"/>
      <c r="AM21" s="619"/>
      <c r="AN21" s="615"/>
      <c r="AO21" s="621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</row>
    <row r="22" spans="1:235" s="458" customFormat="1" ht="15" customHeight="1" thickTop="1" x14ac:dyDescent="0.25">
      <c r="A22" s="341">
        <v>3</v>
      </c>
      <c r="B22" s="453" t="s">
        <v>23</v>
      </c>
      <c r="C22" s="343" t="s">
        <v>51</v>
      </c>
      <c r="D22" s="463">
        <v>25</v>
      </c>
      <c r="E22" s="345"/>
      <c r="F22" s="249">
        <v>10</v>
      </c>
      <c r="G22" s="249"/>
      <c r="H22" s="249">
        <v>35</v>
      </c>
      <c r="I22" s="249"/>
      <c r="J22" s="249"/>
      <c r="K22" s="249"/>
      <c r="L22" s="249"/>
      <c r="M22" s="249"/>
      <c r="N22" s="249"/>
      <c r="O22" s="249"/>
      <c r="P22" s="249"/>
      <c r="Q22" s="464"/>
      <c r="R22" s="249">
        <f t="shared" ref="R22:R38" si="0">SUM(D22:P22)</f>
        <v>70</v>
      </c>
      <c r="S22" s="249">
        <f t="shared" ref="S22:S34" si="1">SUM(D22:Q22)</f>
        <v>70</v>
      </c>
      <c r="T22" s="346" t="s">
        <v>32</v>
      </c>
      <c r="U22" s="347">
        <v>3.5</v>
      </c>
      <c r="V22" s="345">
        <v>35</v>
      </c>
      <c r="W22" s="249"/>
      <c r="X22" s="249">
        <v>10</v>
      </c>
      <c r="Y22" s="249"/>
      <c r="Z22" s="345">
        <v>35</v>
      </c>
      <c r="AA22" s="345"/>
      <c r="AB22" s="345"/>
      <c r="AC22" s="345"/>
      <c r="AD22" s="249"/>
      <c r="AE22" s="249"/>
      <c r="AF22" s="249"/>
      <c r="AG22" s="249"/>
      <c r="AH22" s="249"/>
      <c r="AI22" s="464"/>
      <c r="AJ22" s="249">
        <f t="shared" ref="AJ22:AJ34" si="2">SUM(V22:AH22)</f>
        <v>80</v>
      </c>
      <c r="AK22" s="249">
        <f t="shared" ref="AK22:AK40" si="3">SUM(V22:AI22)</f>
        <v>80</v>
      </c>
      <c r="AL22" s="346" t="s">
        <v>32</v>
      </c>
      <c r="AM22" s="348">
        <v>4</v>
      </c>
      <c r="AN22" s="349">
        <f>S22+AK22</f>
        <v>150</v>
      </c>
      <c r="AO22" s="350">
        <f>U22+AM22</f>
        <v>7.5</v>
      </c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</row>
    <row r="23" spans="1:235" s="458" customFormat="1" ht="15" customHeight="1" x14ac:dyDescent="0.25">
      <c r="A23" s="351">
        <v>4</v>
      </c>
      <c r="B23" s="465" t="s">
        <v>23</v>
      </c>
      <c r="C23" s="353" t="s">
        <v>52</v>
      </c>
      <c r="D23" s="466">
        <v>20</v>
      </c>
      <c r="E23" s="355"/>
      <c r="F23" s="250"/>
      <c r="G23" s="250"/>
      <c r="H23" s="250"/>
      <c r="I23" s="250"/>
      <c r="J23" s="250">
        <v>40</v>
      </c>
      <c r="K23" s="250"/>
      <c r="L23" s="250"/>
      <c r="M23" s="250"/>
      <c r="N23" s="250"/>
      <c r="O23" s="250"/>
      <c r="P23" s="250"/>
      <c r="Q23" s="467"/>
      <c r="R23" s="250">
        <f t="shared" si="0"/>
        <v>60</v>
      </c>
      <c r="S23" s="250">
        <f t="shared" si="1"/>
        <v>60</v>
      </c>
      <c r="T23" s="356" t="s">
        <v>32</v>
      </c>
      <c r="U23" s="357">
        <v>2.5</v>
      </c>
      <c r="V23" s="355">
        <v>20</v>
      </c>
      <c r="W23" s="250"/>
      <c r="X23" s="250"/>
      <c r="Y23" s="250"/>
      <c r="Z23" s="355"/>
      <c r="AA23" s="355"/>
      <c r="AB23" s="355">
        <v>40</v>
      </c>
      <c r="AC23" s="355"/>
      <c r="AD23" s="250"/>
      <c r="AE23" s="250"/>
      <c r="AF23" s="250"/>
      <c r="AG23" s="250"/>
      <c r="AH23" s="250"/>
      <c r="AI23" s="467"/>
      <c r="AJ23" s="250">
        <f t="shared" si="2"/>
        <v>60</v>
      </c>
      <c r="AK23" s="250">
        <f t="shared" si="3"/>
        <v>60</v>
      </c>
      <c r="AL23" s="356" t="s">
        <v>32</v>
      </c>
      <c r="AM23" s="358">
        <v>2.5</v>
      </c>
      <c r="AN23" s="359">
        <f t="shared" ref="AN23:AN34" si="4">S23+AK23</f>
        <v>120</v>
      </c>
      <c r="AO23" s="360">
        <f t="shared" ref="AO23:AO34" si="5">U23+AM23</f>
        <v>5</v>
      </c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</row>
    <row r="24" spans="1:235" s="458" customFormat="1" ht="15" customHeight="1" x14ac:dyDescent="0.25">
      <c r="A24" s="351">
        <v>5</v>
      </c>
      <c r="B24" s="465" t="s">
        <v>23</v>
      </c>
      <c r="C24" s="353" t="s">
        <v>53</v>
      </c>
      <c r="D24" s="466">
        <v>25</v>
      </c>
      <c r="E24" s="355"/>
      <c r="F24" s="250"/>
      <c r="G24" s="250"/>
      <c r="H24" s="250">
        <v>30</v>
      </c>
      <c r="I24" s="250"/>
      <c r="J24" s="250"/>
      <c r="K24" s="250"/>
      <c r="L24" s="250"/>
      <c r="M24" s="250"/>
      <c r="N24" s="250"/>
      <c r="O24" s="250"/>
      <c r="P24" s="250"/>
      <c r="Q24" s="467"/>
      <c r="R24" s="250">
        <f t="shared" si="0"/>
        <v>55</v>
      </c>
      <c r="S24" s="250">
        <f t="shared" si="1"/>
        <v>55</v>
      </c>
      <c r="T24" s="356" t="s">
        <v>85</v>
      </c>
      <c r="U24" s="357">
        <v>2.5</v>
      </c>
      <c r="V24" s="355"/>
      <c r="W24" s="250"/>
      <c r="X24" s="250"/>
      <c r="Y24" s="250"/>
      <c r="Z24" s="355"/>
      <c r="AA24" s="355"/>
      <c r="AB24" s="355"/>
      <c r="AC24" s="355"/>
      <c r="AD24" s="250"/>
      <c r="AE24" s="250"/>
      <c r="AF24" s="250"/>
      <c r="AG24" s="250"/>
      <c r="AH24" s="250"/>
      <c r="AI24" s="250"/>
      <c r="AJ24" s="250">
        <f t="shared" si="2"/>
        <v>0</v>
      </c>
      <c r="AK24" s="250">
        <f t="shared" si="3"/>
        <v>0</v>
      </c>
      <c r="AL24" s="356"/>
      <c r="AM24" s="358"/>
      <c r="AN24" s="359">
        <f t="shared" si="4"/>
        <v>55</v>
      </c>
      <c r="AO24" s="360">
        <f t="shared" si="5"/>
        <v>2.5</v>
      </c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</row>
    <row r="25" spans="1:235" s="458" customFormat="1" ht="15" customHeight="1" x14ac:dyDescent="0.25">
      <c r="A25" s="351">
        <v>6</v>
      </c>
      <c r="B25" s="465" t="s">
        <v>23</v>
      </c>
      <c r="C25" s="353" t="s">
        <v>54</v>
      </c>
      <c r="D25" s="466"/>
      <c r="E25" s="355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>
        <f t="shared" si="0"/>
        <v>0</v>
      </c>
      <c r="S25" s="250">
        <f t="shared" si="1"/>
        <v>0</v>
      </c>
      <c r="T25" s="356"/>
      <c r="U25" s="357"/>
      <c r="V25" s="355">
        <v>35</v>
      </c>
      <c r="W25" s="250"/>
      <c r="X25" s="250"/>
      <c r="Y25" s="250"/>
      <c r="Z25" s="355">
        <v>30</v>
      </c>
      <c r="AA25" s="355"/>
      <c r="AB25" s="355"/>
      <c r="AC25" s="355"/>
      <c r="AD25" s="250"/>
      <c r="AE25" s="250"/>
      <c r="AF25" s="250"/>
      <c r="AG25" s="250"/>
      <c r="AH25" s="250"/>
      <c r="AI25" s="467"/>
      <c r="AJ25" s="250">
        <f t="shared" si="2"/>
        <v>65</v>
      </c>
      <c r="AK25" s="250">
        <f t="shared" si="3"/>
        <v>65</v>
      </c>
      <c r="AL25" s="356" t="s">
        <v>85</v>
      </c>
      <c r="AM25" s="358">
        <v>3</v>
      </c>
      <c r="AN25" s="359">
        <f t="shared" si="4"/>
        <v>65</v>
      </c>
      <c r="AO25" s="360">
        <f t="shared" si="5"/>
        <v>3</v>
      </c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A25" s="166"/>
      <c r="FB25" s="166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  <c r="FS25" s="166"/>
      <c r="FT25" s="166"/>
      <c r="FU25" s="166"/>
      <c r="FV25" s="166"/>
      <c r="FW25" s="166"/>
      <c r="FX25" s="166"/>
      <c r="FY25" s="166"/>
      <c r="FZ25" s="166"/>
      <c r="GA25" s="166"/>
      <c r="GB25" s="166"/>
      <c r="GC25" s="166"/>
      <c r="GD25" s="166"/>
      <c r="GE25" s="166"/>
      <c r="GF25" s="166"/>
      <c r="GG25" s="166"/>
      <c r="GH25" s="166"/>
      <c r="GI25" s="166"/>
      <c r="GJ25" s="166"/>
      <c r="GK25" s="166"/>
      <c r="GL25" s="166"/>
      <c r="GM25" s="166"/>
      <c r="GN25" s="166"/>
      <c r="GO25" s="166"/>
      <c r="GP25" s="166"/>
      <c r="GQ25" s="166"/>
      <c r="GR25" s="166"/>
      <c r="GS25" s="166"/>
      <c r="GT25" s="166"/>
      <c r="GU25" s="166"/>
      <c r="GV25" s="166"/>
      <c r="GW25" s="166"/>
      <c r="GX25" s="166"/>
      <c r="GY25" s="166"/>
      <c r="GZ25" s="166"/>
      <c r="HA25" s="166"/>
      <c r="HB25" s="166"/>
      <c r="HC25" s="166"/>
      <c r="HD25" s="166"/>
      <c r="HE25" s="166"/>
      <c r="HF25" s="166"/>
      <c r="HG25" s="166"/>
      <c r="HH25" s="166"/>
      <c r="HI25" s="166"/>
      <c r="HJ25" s="166"/>
      <c r="HK25" s="166"/>
      <c r="HL25" s="166"/>
      <c r="HM25" s="166"/>
      <c r="HN25" s="166"/>
      <c r="HO25" s="166"/>
      <c r="HP25" s="166"/>
      <c r="HQ25" s="166"/>
      <c r="HR25" s="166"/>
      <c r="HS25" s="166"/>
      <c r="HT25" s="166"/>
      <c r="HU25" s="166"/>
      <c r="HV25" s="166"/>
      <c r="HW25" s="166"/>
      <c r="HX25" s="166"/>
      <c r="HY25" s="166"/>
      <c r="HZ25" s="166"/>
      <c r="IA25" s="166"/>
    </row>
    <row r="26" spans="1:235" s="458" customFormat="1" ht="15" customHeight="1" x14ac:dyDescent="0.25">
      <c r="A26" s="351">
        <v>7</v>
      </c>
      <c r="B26" s="465" t="s">
        <v>23</v>
      </c>
      <c r="C26" s="353" t="s">
        <v>55</v>
      </c>
      <c r="D26" s="466">
        <v>20</v>
      </c>
      <c r="E26" s="355"/>
      <c r="F26" s="250"/>
      <c r="G26" s="250"/>
      <c r="H26" s="250"/>
      <c r="I26" s="250"/>
      <c r="J26" s="250">
        <v>25</v>
      </c>
      <c r="K26" s="250"/>
      <c r="L26" s="250"/>
      <c r="M26" s="250"/>
      <c r="N26" s="250"/>
      <c r="O26" s="250"/>
      <c r="P26" s="250"/>
      <c r="Q26" s="467"/>
      <c r="R26" s="250">
        <f t="shared" si="0"/>
        <v>45</v>
      </c>
      <c r="S26" s="250">
        <f t="shared" si="1"/>
        <v>45</v>
      </c>
      <c r="T26" s="356" t="s">
        <v>32</v>
      </c>
      <c r="U26" s="357">
        <v>2</v>
      </c>
      <c r="V26" s="355">
        <v>20</v>
      </c>
      <c r="W26" s="250"/>
      <c r="X26" s="250"/>
      <c r="Y26" s="250"/>
      <c r="Z26" s="355"/>
      <c r="AA26" s="355"/>
      <c r="AB26" s="355">
        <v>25</v>
      </c>
      <c r="AC26" s="355"/>
      <c r="AD26" s="250"/>
      <c r="AE26" s="250"/>
      <c r="AF26" s="250"/>
      <c r="AG26" s="250"/>
      <c r="AH26" s="250"/>
      <c r="AI26" s="467"/>
      <c r="AJ26" s="250">
        <f t="shared" si="2"/>
        <v>45</v>
      </c>
      <c r="AK26" s="250">
        <f t="shared" si="3"/>
        <v>45</v>
      </c>
      <c r="AL26" s="356" t="s">
        <v>85</v>
      </c>
      <c r="AM26" s="358">
        <v>2</v>
      </c>
      <c r="AN26" s="359">
        <f t="shared" si="4"/>
        <v>90</v>
      </c>
      <c r="AO26" s="360">
        <f t="shared" si="5"/>
        <v>4</v>
      </c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</row>
    <row r="27" spans="1:235" s="458" customFormat="1" ht="15" customHeight="1" x14ac:dyDescent="0.25">
      <c r="A27" s="351">
        <v>8</v>
      </c>
      <c r="B27" s="465" t="s">
        <v>23</v>
      </c>
      <c r="C27" s="468" t="s">
        <v>56</v>
      </c>
      <c r="D27" s="466">
        <v>20</v>
      </c>
      <c r="E27" s="355"/>
      <c r="F27" s="250"/>
      <c r="G27" s="250"/>
      <c r="H27" s="250"/>
      <c r="I27" s="250"/>
      <c r="J27" s="250">
        <v>25</v>
      </c>
      <c r="K27" s="250"/>
      <c r="L27" s="250"/>
      <c r="M27" s="250"/>
      <c r="N27" s="250"/>
      <c r="O27" s="250"/>
      <c r="P27" s="250"/>
      <c r="Q27" s="467"/>
      <c r="R27" s="250">
        <f t="shared" si="0"/>
        <v>45</v>
      </c>
      <c r="S27" s="250">
        <f t="shared" si="1"/>
        <v>45</v>
      </c>
      <c r="T27" s="356" t="s">
        <v>32</v>
      </c>
      <c r="U27" s="357">
        <v>2</v>
      </c>
      <c r="V27" s="355">
        <v>20</v>
      </c>
      <c r="W27" s="250"/>
      <c r="X27" s="250"/>
      <c r="Y27" s="250"/>
      <c r="Z27" s="355"/>
      <c r="AA27" s="355"/>
      <c r="AB27" s="355">
        <v>25</v>
      </c>
      <c r="AC27" s="355"/>
      <c r="AD27" s="250"/>
      <c r="AE27" s="250"/>
      <c r="AF27" s="250"/>
      <c r="AG27" s="250"/>
      <c r="AH27" s="250"/>
      <c r="AI27" s="467"/>
      <c r="AJ27" s="250">
        <f t="shared" si="2"/>
        <v>45</v>
      </c>
      <c r="AK27" s="250">
        <f t="shared" si="3"/>
        <v>45</v>
      </c>
      <c r="AL27" s="356" t="s">
        <v>85</v>
      </c>
      <c r="AM27" s="358">
        <v>2</v>
      </c>
      <c r="AN27" s="359">
        <f t="shared" si="4"/>
        <v>90</v>
      </c>
      <c r="AO27" s="360">
        <f t="shared" si="5"/>
        <v>4</v>
      </c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166"/>
      <c r="DV27" s="166"/>
      <c r="DW27" s="166"/>
      <c r="DX27" s="166"/>
      <c r="DY27" s="166"/>
      <c r="DZ27" s="166"/>
      <c r="EA27" s="166"/>
      <c r="EB27" s="166"/>
      <c r="EC27" s="166"/>
      <c r="ED27" s="166"/>
      <c r="EE27" s="166"/>
      <c r="EF27" s="166"/>
      <c r="EG27" s="166"/>
      <c r="EH27" s="166"/>
      <c r="EI27" s="166"/>
      <c r="EJ27" s="166"/>
      <c r="EK27" s="166"/>
      <c r="EL27" s="166"/>
      <c r="EM27" s="166"/>
      <c r="EN27" s="166"/>
      <c r="EO27" s="166"/>
      <c r="EP27" s="166"/>
      <c r="EQ27" s="166"/>
      <c r="ER27" s="166"/>
      <c r="ES27" s="166"/>
      <c r="ET27" s="166"/>
      <c r="EU27" s="166"/>
      <c r="EV27" s="166"/>
      <c r="EW27" s="166"/>
      <c r="EX27" s="166"/>
      <c r="EY27" s="166"/>
      <c r="EZ27" s="166"/>
      <c r="FA27" s="166"/>
      <c r="FB27" s="166"/>
      <c r="FC27" s="166"/>
      <c r="FD27" s="166"/>
      <c r="FE27" s="166"/>
      <c r="FF27" s="166"/>
      <c r="FG27" s="166"/>
      <c r="FH27" s="166"/>
      <c r="FI27" s="166"/>
      <c r="FJ27" s="166"/>
      <c r="FK27" s="166"/>
      <c r="FL27" s="166"/>
      <c r="FM27" s="166"/>
      <c r="FN27" s="166"/>
      <c r="FO27" s="166"/>
      <c r="FP27" s="166"/>
      <c r="FQ27" s="166"/>
      <c r="FR27" s="166"/>
      <c r="FS27" s="166"/>
      <c r="FT27" s="166"/>
      <c r="FU27" s="166"/>
      <c r="FV27" s="166"/>
      <c r="FW27" s="166"/>
      <c r="FX27" s="166"/>
      <c r="FY27" s="166"/>
      <c r="FZ27" s="166"/>
      <c r="GA27" s="166"/>
      <c r="GB27" s="166"/>
      <c r="GC27" s="166"/>
      <c r="GD27" s="166"/>
      <c r="GE27" s="166"/>
      <c r="GF27" s="166"/>
      <c r="GG27" s="166"/>
      <c r="GH27" s="166"/>
      <c r="GI27" s="166"/>
      <c r="GJ27" s="166"/>
      <c r="GK27" s="166"/>
      <c r="GL27" s="166"/>
      <c r="GM27" s="166"/>
      <c r="GN27" s="166"/>
      <c r="GO27" s="166"/>
      <c r="GP27" s="166"/>
      <c r="GQ27" s="166"/>
      <c r="GR27" s="166"/>
      <c r="GS27" s="166"/>
      <c r="GT27" s="166"/>
      <c r="GU27" s="166"/>
      <c r="GV27" s="166"/>
      <c r="GW27" s="166"/>
      <c r="GX27" s="166"/>
      <c r="GY27" s="166"/>
      <c r="GZ27" s="166"/>
      <c r="HA27" s="166"/>
      <c r="HB27" s="166"/>
      <c r="HC27" s="166"/>
      <c r="HD27" s="166"/>
      <c r="HE27" s="166"/>
      <c r="HF27" s="166"/>
      <c r="HG27" s="166"/>
      <c r="HH27" s="166"/>
      <c r="HI27" s="166"/>
      <c r="HJ27" s="166"/>
      <c r="HK27" s="166"/>
      <c r="HL27" s="166"/>
      <c r="HM27" s="166"/>
      <c r="HN27" s="166"/>
      <c r="HO27" s="166"/>
      <c r="HP27" s="166"/>
      <c r="HQ27" s="166"/>
      <c r="HR27" s="166"/>
      <c r="HS27" s="166"/>
      <c r="HT27" s="166"/>
      <c r="HU27" s="166"/>
      <c r="HV27" s="166"/>
      <c r="HW27" s="166"/>
      <c r="HX27" s="166"/>
      <c r="HY27" s="166"/>
      <c r="HZ27" s="166"/>
      <c r="IA27" s="166"/>
    </row>
    <row r="28" spans="1:235" s="458" customFormat="1" ht="15" customHeight="1" x14ac:dyDescent="0.25">
      <c r="A28" s="351">
        <v>9</v>
      </c>
      <c r="B28" s="465" t="s">
        <v>23</v>
      </c>
      <c r="C28" s="353" t="s">
        <v>57</v>
      </c>
      <c r="D28" s="466"/>
      <c r="E28" s="355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>
        <f t="shared" si="0"/>
        <v>0</v>
      </c>
      <c r="S28" s="250">
        <f t="shared" si="1"/>
        <v>0</v>
      </c>
      <c r="T28" s="356"/>
      <c r="U28" s="357"/>
      <c r="V28" s="355">
        <v>20</v>
      </c>
      <c r="W28" s="250"/>
      <c r="X28" s="250"/>
      <c r="Y28" s="250"/>
      <c r="Z28" s="355"/>
      <c r="AA28" s="355"/>
      <c r="AB28" s="355">
        <v>15</v>
      </c>
      <c r="AC28" s="355"/>
      <c r="AD28" s="250"/>
      <c r="AE28" s="250"/>
      <c r="AF28" s="250"/>
      <c r="AG28" s="250"/>
      <c r="AH28" s="250"/>
      <c r="AI28" s="250"/>
      <c r="AJ28" s="250">
        <f t="shared" si="2"/>
        <v>35</v>
      </c>
      <c r="AK28" s="250">
        <f t="shared" si="3"/>
        <v>35</v>
      </c>
      <c r="AL28" s="356" t="s">
        <v>32</v>
      </c>
      <c r="AM28" s="358">
        <v>1.5</v>
      </c>
      <c r="AN28" s="359">
        <f t="shared" si="4"/>
        <v>35</v>
      </c>
      <c r="AO28" s="360">
        <f t="shared" si="5"/>
        <v>1.5</v>
      </c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  <c r="CW28" s="166"/>
      <c r="CX28" s="166"/>
      <c r="CY28" s="166"/>
      <c r="CZ28" s="166"/>
      <c r="DA28" s="166"/>
      <c r="DB28" s="166"/>
      <c r="DC28" s="166"/>
      <c r="DD28" s="166"/>
      <c r="DE28" s="166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166"/>
      <c r="DQ28" s="166"/>
      <c r="DR28" s="166"/>
      <c r="DS28" s="166"/>
      <c r="DT28" s="166"/>
      <c r="DU28" s="166"/>
      <c r="DV28" s="166"/>
      <c r="DW28" s="166"/>
      <c r="DX28" s="166"/>
      <c r="DY28" s="166"/>
      <c r="DZ28" s="166"/>
      <c r="EA28" s="166"/>
      <c r="EB28" s="166"/>
      <c r="EC28" s="166"/>
      <c r="ED28" s="166"/>
      <c r="EE28" s="166"/>
      <c r="EF28" s="166"/>
      <c r="EG28" s="166"/>
      <c r="EH28" s="166"/>
      <c r="EI28" s="166"/>
      <c r="EJ28" s="166"/>
      <c r="EK28" s="166"/>
      <c r="EL28" s="166"/>
      <c r="EM28" s="166"/>
      <c r="EN28" s="166"/>
      <c r="EO28" s="166"/>
      <c r="EP28" s="166"/>
      <c r="EQ28" s="166"/>
      <c r="ER28" s="166"/>
      <c r="ES28" s="166"/>
      <c r="ET28" s="166"/>
      <c r="EU28" s="166"/>
      <c r="EV28" s="166"/>
      <c r="EW28" s="166"/>
      <c r="EX28" s="166"/>
      <c r="EY28" s="166"/>
      <c r="EZ28" s="166"/>
      <c r="FA28" s="166"/>
      <c r="FB28" s="166"/>
      <c r="FC28" s="166"/>
      <c r="FD28" s="166"/>
      <c r="FE28" s="166"/>
      <c r="FF28" s="166"/>
      <c r="FG28" s="166"/>
      <c r="FH28" s="166"/>
      <c r="FI28" s="166"/>
      <c r="FJ28" s="166"/>
      <c r="FK28" s="166"/>
      <c r="FL28" s="166"/>
      <c r="FM28" s="166"/>
      <c r="FN28" s="166"/>
      <c r="FO28" s="166"/>
      <c r="FP28" s="166"/>
      <c r="FQ28" s="166"/>
      <c r="FR28" s="166"/>
      <c r="FS28" s="166"/>
      <c r="FT28" s="166"/>
      <c r="FU28" s="166"/>
      <c r="FV28" s="166"/>
      <c r="FW28" s="166"/>
      <c r="FX28" s="166"/>
      <c r="FY28" s="166"/>
      <c r="FZ28" s="166"/>
      <c r="GA28" s="166"/>
      <c r="GB28" s="166"/>
      <c r="GC28" s="166"/>
      <c r="GD28" s="166"/>
      <c r="GE28" s="166"/>
      <c r="GF28" s="166"/>
      <c r="GG28" s="166"/>
      <c r="GH28" s="166"/>
      <c r="GI28" s="166"/>
      <c r="GJ28" s="166"/>
      <c r="GK28" s="166"/>
      <c r="GL28" s="166"/>
      <c r="GM28" s="166"/>
      <c r="GN28" s="166"/>
      <c r="GO28" s="166"/>
      <c r="GP28" s="166"/>
      <c r="GQ28" s="166"/>
      <c r="GR28" s="166"/>
      <c r="GS28" s="166"/>
      <c r="GT28" s="166"/>
      <c r="GU28" s="166"/>
      <c r="GV28" s="166"/>
      <c r="GW28" s="166"/>
      <c r="GX28" s="166"/>
      <c r="GY28" s="166"/>
      <c r="GZ28" s="166"/>
      <c r="HA28" s="166"/>
      <c r="HB28" s="166"/>
      <c r="HC28" s="166"/>
      <c r="HD28" s="166"/>
      <c r="HE28" s="166"/>
      <c r="HF28" s="166"/>
      <c r="HG28" s="166"/>
      <c r="HH28" s="166"/>
      <c r="HI28" s="166"/>
      <c r="HJ28" s="166"/>
      <c r="HK28" s="166"/>
      <c r="HL28" s="166"/>
      <c r="HM28" s="166"/>
      <c r="HN28" s="166"/>
      <c r="HO28" s="166"/>
      <c r="HP28" s="166"/>
      <c r="HQ28" s="166"/>
      <c r="HR28" s="166"/>
      <c r="HS28" s="166"/>
      <c r="HT28" s="166"/>
      <c r="HU28" s="166"/>
      <c r="HV28" s="166"/>
      <c r="HW28" s="166"/>
      <c r="HX28" s="166"/>
      <c r="HY28" s="166"/>
      <c r="HZ28" s="166"/>
      <c r="IA28" s="166"/>
    </row>
    <row r="29" spans="1:235" s="458" customFormat="1" ht="15" customHeight="1" x14ac:dyDescent="0.25">
      <c r="A29" s="351">
        <v>10</v>
      </c>
      <c r="B29" s="465" t="s">
        <v>23</v>
      </c>
      <c r="C29" s="353" t="s">
        <v>58</v>
      </c>
      <c r="D29" s="466">
        <v>18</v>
      </c>
      <c r="E29" s="355"/>
      <c r="F29" s="250"/>
      <c r="G29" s="250"/>
      <c r="H29" s="250"/>
      <c r="I29" s="250"/>
      <c r="J29" s="250">
        <v>15</v>
      </c>
      <c r="K29" s="250"/>
      <c r="L29" s="250"/>
      <c r="M29" s="250"/>
      <c r="N29" s="250"/>
      <c r="O29" s="250"/>
      <c r="P29" s="250"/>
      <c r="Q29" s="467"/>
      <c r="R29" s="250">
        <f t="shared" si="0"/>
        <v>33</v>
      </c>
      <c r="S29" s="250">
        <f t="shared" si="1"/>
        <v>33</v>
      </c>
      <c r="T29" s="356" t="s">
        <v>32</v>
      </c>
      <c r="U29" s="357">
        <v>1.5</v>
      </c>
      <c r="V29" s="355"/>
      <c r="W29" s="250"/>
      <c r="X29" s="250"/>
      <c r="Y29" s="250"/>
      <c r="Z29" s="355"/>
      <c r="AA29" s="355"/>
      <c r="AB29" s="355"/>
      <c r="AC29" s="355"/>
      <c r="AD29" s="250"/>
      <c r="AE29" s="250"/>
      <c r="AF29" s="250"/>
      <c r="AG29" s="250"/>
      <c r="AH29" s="250"/>
      <c r="AI29" s="250"/>
      <c r="AJ29" s="250">
        <f t="shared" si="2"/>
        <v>0</v>
      </c>
      <c r="AK29" s="250">
        <f t="shared" si="3"/>
        <v>0</v>
      </c>
      <c r="AL29" s="356"/>
      <c r="AM29" s="358"/>
      <c r="AN29" s="359">
        <f t="shared" si="4"/>
        <v>33</v>
      </c>
      <c r="AO29" s="360">
        <f t="shared" si="5"/>
        <v>1.5</v>
      </c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</row>
    <row r="30" spans="1:235" s="458" customFormat="1" ht="15" customHeight="1" x14ac:dyDescent="0.25">
      <c r="A30" s="351">
        <v>11</v>
      </c>
      <c r="B30" s="465" t="s">
        <v>23</v>
      </c>
      <c r="C30" s="353" t="s">
        <v>59</v>
      </c>
      <c r="D30" s="466">
        <v>18</v>
      </c>
      <c r="E30" s="355"/>
      <c r="F30" s="250"/>
      <c r="G30" s="250"/>
      <c r="H30" s="250"/>
      <c r="I30" s="250">
        <v>15</v>
      </c>
      <c r="J30" s="250"/>
      <c r="K30" s="250"/>
      <c r="L30" s="250"/>
      <c r="M30" s="250"/>
      <c r="N30" s="250"/>
      <c r="O30" s="250"/>
      <c r="P30" s="250"/>
      <c r="Q30" s="467"/>
      <c r="R30" s="250">
        <f t="shared" si="0"/>
        <v>33</v>
      </c>
      <c r="S30" s="250">
        <f t="shared" si="1"/>
        <v>33</v>
      </c>
      <c r="T30" s="356" t="s">
        <v>32</v>
      </c>
      <c r="U30" s="357">
        <v>1.5</v>
      </c>
      <c r="V30" s="355"/>
      <c r="W30" s="250"/>
      <c r="X30" s="250"/>
      <c r="Y30" s="250"/>
      <c r="Z30" s="355"/>
      <c r="AA30" s="355"/>
      <c r="AB30" s="355"/>
      <c r="AC30" s="355"/>
      <c r="AD30" s="250"/>
      <c r="AE30" s="250"/>
      <c r="AF30" s="250"/>
      <c r="AG30" s="250"/>
      <c r="AH30" s="250"/>
      <c r="AI30" s="250"/>
      <c r="AJ30" s="250">
        <f t="shared" si="2"/>
        <v>0</v>
      </c>
      <c r="AK30" s="250">
        <f t="shared" si="3"/>
        <v>0</v>
      </c>
      <c r="AL30" s="356"/>
      <c r="AM30" s="358"/>
      <c r="AN30" s="359">
        <f t="shared" si="4"/>
        <v>33</v>
      </c>
      <c r="AO30" s="360">
        <f t="shared" si="5"/>
        <v>1.5</v>
      </c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</row>
    <row r="31" spans="1:235" s="458" customFormat="1" ht="15" customHeight="1" x14ac:dyDescent="0.25">
      <c r="A31" s="351">
        <v>12</v>
      </c>
      <c r="B31" s="465" t="s">
        <v>23</v>
      </c>
      <c r="C31" s="353" t="s">
        <v>60</v>
      </c>
      <c r="D31" s="466">
        <v>15</v>
      </c>
      <c r="E31" s="355"/>
      <c r="F31" s="250"/>
      <c r="G31" s="250"/>
      <c r="H31" s="250">
        <v>40</v>
      </c>
      <c r="I31" s="250"/>
      <c r="J31" s="250"/>
      <c r="K31" s="250"/>
      <c r="L31" s="250"/>
      <c r="M31" s="250"/>
      <c r="N31" s="250"/>
      <c r="O31" s="250"/>
      <c r="P31" s="250"/>
      <c r="Q31" s="467"/>
      <c r="R31" s="250">
        <f t="shared" si="0"/>
        <v>55</v>
      </c>
      <c r="S31" s="250">
        <f t="shared" si="1"/>
        <v>55</v>
      </c>
      <c r="T31" s="356" t="s">
        <v>85</v>
      </c>
      <c r="U31" s="357">
        <v>2.5</v>
      </c>
      <c r="V31" s="355"/>
      <c r="W31" s="250"/>
      <c r="X31" s="250"/>
      <c r="Y31" s="250"/>
      <c r="Z31" s="355"/>
      <c r="AA31" s="355"/>
      <c r="AB31" s="355"/>
      <c r="AC31" s="355"/>
      <c r="AD31" s="250"/>
      <c r="AE31" s="250"/>
      <c r="AF31" s="250"/>
      <c r="AG31" s="250"/>
      <c r="AH31" s="250"/>
      <c r="AI31" s="250"/>
      <c r="AJ31" s="250">
        <f t="shared" si="2"/>
        <v>0</v>
      </c>
      <c r="AK31" s="250">
        <f t="shared" si="3"/>
        <v>0</v>
      </c>
      <c r="AL31" s="356"/>
      <c r="AM31" s="358"/>
      <c r="AN31" s="359">
        <f t="shared" si="4"/>
        <v>55</v>
      </c>
      <c r="AO31" s="360">
        <f t="shared" si="5"/>
        <v>2.5</v>
      </c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</row>
    <row r="32" spans="1:235" s="458" customFormat="1" ht="15" customHeight="1" x14ac:dyDescent="0.25">
      <c r="A32" s="351">
        <v>13</v>
      </c>
      <c r="B32" s="465" t="s">
        <v>23</v>
      </c>
      <c r="C32" s="353" t="s">
        <v>61</v>
      </c>
      <c r="D32" s="466"/>
      <c r="E32" s="355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>
        <f t="shared" si="0"/>
        <v>0</v>
      </c>
      <c r="S32" s="250">
        <f t="shared" si="1"/>
        <v>0</v>
      </c>
      <c r="T32" s="356"/>
      <c r="U32" s="357"/>
      <c r="V32" s="355">
        <v>20</v>
      </c>
      <c r="W32" s="250"/>
      <c r="X32" s="250"/>
      <c r="Y32" s="250"/>
      <c r="Z32" s="355"/>
      <c r="AA32" s="355"/>
      <c r="AB32" s="355"/>
      <c r="AC32" s="355"/>
      <c r="AD32" s="250"/>
      <c r="AE32" s="250"/>
      <c r="AF32" s="250"/>
      <c r="AG32" s="250"/>
      <c r="AH32" s="250"/>
      <c r="AI32" s="467"/>
      <c r="AJ32" s="250">
        <f t="shared" si="2"/>
        <v>20</v>
      </c>
      <c r="AK32" s="250">
        <f t="shared" si="3"/>
        <v>20</v>
      </c>
      <c r="AL32" s="356" t="s">
        <v>32</v>
      </c>
      <c r="AM32" s="358">
        <v>1</v>
      </c>
      <c r="AN32" s="359">
        <f t="shared" si="4"/>
        <v>20</v>
      </c>
      <c r="AO32" s="360">
        <f t="shared" si="5"/>
        <v>1</v>
      </c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</row>
    <row r="33" spans="1:235" s="458" customFormat="1" ht="15" customHeight="1" x14ac:dyDescent="0.25">
      <c r="A33" s="351">
        <v>14</v>
      </c>
      <c r="B33" s="465" t="s">
        <v>23</v>
      </c>
      <c r="C33" s="353" t="s">
        <v>112</v>
      </c>
      <c r="D33" s="466">
        <v>18</v>
      </c>
      <c r="E33" s="355"/>
      <c r="F33" s="250">
        <v>15</v>
      </c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467"/>
      <c r="R33" s="250">
        <f t="shared" si="0"/>
        <v>33</v>
      </c>
      <c r="S33" s="250">
        <f t="shared" si="1"/>
        <v>33</v>
      </c>
      <c r="T33" s="356" t="s">
        <v>32</v>
      </c>
      <c r="U33" s="357">
        <v>1.5</v>
      </c>
      <c r="V33" s="355"/>
      <c r="W33" s="250"/>
      <c r="X33" s="250"/>
      <c r="Y33" s="250"/>
      <c r="Z33" s="355"/>
      <c r="AA33" s="355"/>
      <c r="AB33" s="355"/>
      <c r="AC33" s="355"/>
      <c r="AD33" s="250"/>
      <c r="AE33" s="250"/>
      <c r="AF33" s="250"/>
      <c r="AG33" s="250"/>
      <c r="AH33" s="250"/>
      <c r="AI33" s="250"/>
      <c r="AJ33" s="250">
        <f t="shared" si="2"/>
        <v>0</v>
      </c>
      <c r="AK33" s="250">
        <f t="shared" si="3"/>
        <v>0</v>
      </c>
      <c r="AL33" s="356"/>
      <c r="AM33" s="358"/>
      <c r="AN33" s="359">
        <f t="shared" si="4"/>
        <v>33</v>
      </c>
      <c r="AO33" s="360">
        <f t="shared" si="5"/>
        <v>1.5</v>
      </c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</row>
    <row r="34" spans="1:235" s="458" customFormat="1" ht="15" customHeight="1" thickBot="1" x14ac:dyDescent="0.3">
      <c r="A34" s="469">
        <v>15</v>
      </c>
      <c r="B34" s="470" t="s">
        <v>23</v>
      </c>
      <c r="C34" s="76" t="s">
        <v>62</v>
      </c>
      <c r="D34" s="460">
        <v>20</v>
      </c>
      <c r="E34" s="370"/>
      <c r="F34" s="252"/>
      <c r="G34" s="252"/>
      <c r="H34" s="252">
        <v>15</v>
      </c>
      <c r="I34" s="252"/>
      <c r="J34" s="252"/>
      <c r="K34" s="252"/>
      <c r="L34" s="252"/>
      <c r="M34" s="252"/>
      <c r="N34" s="252"/>
      <c r="O34" s="252"/>
      <c r="P34" s="252"/>
      <c r="Q34" s="471"/>
      <c r="R34" s="252">
        <f t="shared" si="0"/>
        <v>35</v>
      </c>
      <c r="S34" s="252">
        <f t="shared" si="1"/>
        <v>35</v>
      </c>
      <c r="T34" s="371" t="s">
        <v>32</v>
      </c>
      <c r="U34" s="461">
        <v>1.5</v>
      </c>
      <c r="V34" s="370"/>
      <c r="W34" s="252"/>
      <c r="X34" s="252"/>
      <c r="Y34" s="252"/>
      <c r="Z34" s="370"/>
      <c r="AA34" s="370"/>
      <c r="AB34" s="370"/>
      <c r="AC34" s="370"/>
      <c r="AD34" s="252"/>
      <c r="AE34" s="252"/>
      <c r="AF34" s="252"/>
      <c r="AG34" s="252"/>
      <c r="AH34" s="252"/>
      <c r="AI34" s="252"/>
      <c r="AJ34" s="252">
        <f t="shared" si="2"/>
        <v>0</v>
      </c>
      <c r="AK34" s="252">
        <f t="shared" si="3"/>
        <v>0</v>
      </c>
      <c r="AL34" s="371"/>
      <c r="AM34" s="462"/>
      <c r="AN34" s="425">
        <f t="shared" si="4"/>
        <v>35</v>
      </c>
      <c r="AO34" s="426">
        <f t="shared" si="5"/>
        <v>1.5</v>
      </c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6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</row>
    <row r="35" spans="1:235" ht="36" customHeight="1" thickBot="1" x14ac:dyDescent="0.25">
      <c r="A35" s="609" t="s">
        <v>78</v>
      </c>
      <c r="B35" s="610"/>
      <c r="C35" s="610"/>
      <c r="D35" s="618">
        <f ca="1">SUM(D35:P35)</f>
        <v>0</v>
      </c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  <c r="AD35" s="619"/>
      <c r="AE35" s="619"/>
      <c r="AF35" s="619"/>
      <c r="AG35" s="619"/>
      <c r="AH35" s="619"/>
      <c r="AI35" s="619"/>
      <c r="AJ35" s="619"/>
      <c r="AK35" s="619"/>
      <c r="AL35" s="619"/>
      <c r="AM35" s="619"/>
      <c r="AN35" s="615"/>
      <c r="AO35" s="621"/>
    </row>
    <row r="36" spans="1:235" s="458" customFormat="1" ht="38.25" customHeight="1" thickTop="1" thickBot="1" x14ac:dyDescent="0.3">
      <c r="A36" s="472">
        <v>16</v>
      </c>
      <c r="B36" s="473" t="s">
        <v>23</v>
      </c>
      <c r="C36" s="474" t="s">
        <v>82</v>
      </c>
      <c r="D36" s="475"/>
      <c r="E36" s="431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>
        <f t="shared" si="0"/>
        <v>0</v>
      </c>
      <c r="S36" s="432">
        <f>SUM(D36:Q36)</f>
        <v>0</v>
      </c>
      <c r="T36" s="476"/>
      <c r="U36" s="477"/>
      <c r="V36" s="430"/>
      <c r="W36" s="432"/>
      <c r="X36" s="432"/>
      <c r="Y36" s="432"/>
      <c r="Z36" s="431"/>
      <c r="AA36" s="431"/>
      <c r="AB36" s="431"/>
      <c r="AC36" s="431"/>
      <c r="AD36" s="432"/>
      <c r="AE36" s="432"/>
      <c r="AF36" s="432"/>
      <c r="AG36" s="432"/>
      <c r="AH36" s="432">
        <v>96</v>
      </c>
      <c r="AI36" s="432"/>
      <c r="AJ36" s="432">
        <f>SUM(V36:AH36)</f>
        <v>96</v>
      </c>
      <c r="AK36" s="432">
        <f t="shared" si="3"/>
        <v>96</v>
      </c>
      <c r="AL36" s="433" t="s">
        <v>32</v>
      </c>
      <c r="AM36" s="478">
        <v>4</v>
      </c>
      <c r="AN36" s="479">
        <f>S36+AK36</f>
        <v>96</v>
      </c>
      <c r="AO36" s="480">
        <f>U36+AM36</f>
        <v>4</v>
      </c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6"/>
      <c r="DA36" s="166"/>
      <c r="DB36" s="166"/>
      <c r="DC36" s="166"/>
      <c r="DD36" s="166"/>
      <c r="DE36" s="166"/>
      <c r="DF36" s="166"/>
      <c r="DG36" s="166"/>
      <c r="DH36" s="166"/>
      <c r="DI36" s="166"/>
      <c r="DJ36" s="166"/>
      <c r="DK36" s="166"/>
      <c r="DL36" s="166"/>
      <c r="DM36" s="166"/>
      <c r="DN36" s="166"/>
      <c r="DO36" s="166"/>
      <c r="DP36" s="166"/>
      <c r="DQ36" s="166"/>
      <c r="DR36" s="166"/>
      <c r="DS36" s="166"/>
      <c r="DT36" s="166"/>
      <c r="DU36" s="166"/>
      <c r="DV36" s="166"/>
      <c r="DW36" s="166"/>
      <c r="DX36" s="166"/>
      <c r="DY36" s="166"/>
      <c r="DZ36" s="166"/>
      <c r="EA36" s="166"/>
      <c r="EB36" s="166"/>
      <c r="EC36" s="166"/>
      <c r="ED36" s="166"/>
      <c r="EE36" s="166"/>
      <c r="EF36" s="166"/>
      <c r="EG36" s="166"/>
      <c r="EH36" s="166"/>
      <c r="EI36" s="166"/>
      <c r="EJ36" s="166"/>
      <c r="EK36" s="166"/>
      <c r="EL36" s="166"/>
      <c r="EM36" s="166"/>
      <c r="EN36" s="166"/>
      <c r="EO36" s="166"/>
      <c r="EP36" s="166"/>
      <c r="EQ36" s="166"/>
      <c r="ER36" s="166"/>
      <c r="ES36" s="166"/>
      <c r="ET36" s="166"/>
      <c r="EU36" s="166"/>
      <c r="EV36" s="166"/>
      <c r="EW36" s="166"/>
      <c r="EX36" s="166"/>
      <c r="EY36" s="166"/>
      <c r="EZ36" s="166"/>
      <c r="FA36" s="166"/>
      <c r="FB36" s="166"/>
      <c r="FC36" s="166"/>
      <c r="FD36" s="166"/>
      <c r="FE36" s="166"/>
      <c r="FF36" s="166"/>
      <c r="FG36" s="166"/>
      <c r="FH36" s="166"/>
      <c r="FI36" s="166"/>
      <c r="FJ36" s="166"/>
      <c r="FK36" s="166"/>
      <c r="FL36" s="166"/>
      <c r="FM36" s="166"/>
      <c r="FN36" s="166"/>
      <c r="FO36" s="166"/>
      <c r="FP36" s="166"/>
      <c r="FQ36" s="166"/>
      <c r="FR36" s="166"/>
      <c r="FS36" s="166"/>
      <c r="FT36" s="166"/>
      <c r="FU36" s="166"/>
      <c r="FV36" s="166"/>
      <c r="FW36" s="166"/>
      <c r="FX36" s="166"/>
      <c r="FY36" s="166"/>
      <c r="FZ36" s="166"/>
      <c r="GA36" s="166"/>
      <c r="GB36" s="166"/>
      <c r="GC36" s="166"/>
      <c r="GD36" s="166"/>
      <c r="GE36" s="166"/>
      <c r="GF36" s="166"/>
      <c r="GG36" s="166"/>
      <c r="GH36" s="166"/>
      <c r="GI36" s="166"/>
      <c r="GJ36" s="166"/>
      <c r="GK36" s="166"/>
      <c r="GL36" s="166"/>
      <c r="GM36" s="166"/>
      <c r="GN36" s="166"/>
      <c r="GO36" s="166"/>
      <c r="GP36" s="166"/>
      <c r="GQ36" s="166"/>
      <c r="GR36" s="166"/>
      <c r="GS36" s="166"/>
      <c r="GT36" s="166"/>
      <c r="GU36" s="166"/>
      <c r="GV36" s="166"/>
      <c r="GW36" s="166"/>
      <c r="GX36" s="166"/>
      <c r="GY36" s="166"/>
      <c r="GZ36" s="166"/>
      <c r="HA36" s="166"/>
      <c r="HB36" s="166"/>
      <c r="HC36" s="166"/>
      <c r="HD36" s="166"/>
      <c r="HE36" s="166"/>
      <c r="HF36" s="166"/>
      <c r="HG36" s="166"/>
      <c r="HH36" s="166"/>
      <c r="HI36" s="166"/>
      <c r="HJ36" s="166"/>
      <c r="HK36" s="166"/>
      <c r="HL36" s="166"/>
      <c r="HM36" s="166"/>
      <c r="HN36" s="166"/>
      <c r="HO36" s="166"/>
      <c r="HP36" s="166"/>
      <c r="HQ36" s="166"/>
      <c r="HR36" s="166"/>
      <c r="HS36" s="166"/>
      <c r="HT36" s="166"/>
      <c r="HU36" s="166"/>
      <c r="HV36" s="166"/>
      <c r="HW36" s="166"/>
      <c r="HX36" s="166"/>
      <c r="HY36" s="166"/>
      <c r="HZ36" s="166"/>
      <c r="IA36" s="166"/>
    </row>
    <row r="37" spans="1:235" s="458" customFormat="1" ht="36" customHeight="1" thickBot="1" x14ac:dyDescent="0.25">
      <c r="A37" s="609" t="s">
        <v>79</v>
      </c>
      <c r="B37" s="610"/>
      <c r="C37" s="610"/>
      <c r="D37" s="618">
        <f ca="1">SUM(D37:P37)</f>
        <v>0</v>
      </c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619"/>
      <c r="AM37" s="619"/>
      <c r="AN37" s="615"/>
      <c r="AO37" s="621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</row>
    <row r="38" spans="1:235" s="458" customFormat="1" ht="39.75" customHeight="1" thickTop="1" x14ac:dyDescent="0.25">
      <c r="A38" s="481">
        <v>17</v>
      </c>
      <c r="B38" s="482" t="s">
        <v>23</v>
      </c>
      <c r="C38" s="483" t="s">
        <v>81</v>
      </c>
      <c r="D38" s="484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255">
        <f t="shared" si="0"/>
        <v>0</v>
      </c>
      <c r="S38" s="255">
        <f>SUM(D38:Q38)</f>
        <v>0</v>
      </c>
      <c r="T38" s="485"/>
      <c r="U38" s="402"/>
      <c r="V38" s="486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>
        <v>156</v>
      </c>
      <c r="AI38" s="255"/>
      <c r="AJ38" s="255"/>
      <c r="AK38" s="255">
        <f t="shared" si="3"/>
        <v>156</v>
      </c>
      <c r="AL38" s="487" t="s">
        <v>32</v>
      </c>
      <c r="AM38" s="405">
        <v>6</v>
      </c>
      <c r="AN38" s="349">
        <f>S38+AK38</f>
        <v>156</v>
      </c>
      <c r="AO38" s="350">
        <f>U38+AM38</f>
        <v>6</v>
      </c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</row>
    <row r="39" spans="1:235" s="458" customFormat="1" ht="30" customHeight="1" x14ac:dyDescent="0.25">
      <c r="A39" s="488">
        <v>18</v>
      </c>
      <c r="B39" s="489" t="s">
        <v>23</v>
      </c>
      <c r="C39" s="490" t="s">
        <v>113</v>
      </c>
      <c r="D39" s="491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>
        <v>96</v>
      </c>
      <c r="Q39" s="256"/>
      <c r="R39" s="256"/>
      <c r="S39" s="256">
        <f t="shared" ref="S39:S40" si="6">SUM(D39:Q39)</f>
        <v>96</v>
      </c>
      <c r="T39" s="414" t="s">
        <v>32</v>
      </c>
      <c r="U39" s="409">
        <v>4</v>
      </c>
      <c r="V39" s="410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>
        <f t="shared" ref="AJ39:AJ40" si="7">SUM(V39:AH39)</f>
        <v>0</v>
      </c>
      <c r="AK39" s="256">
        <f t="shared" si="3"/>
        <v>0</v>
      </c>
      <c r="AL39" s="414"/>
      <c r="AM39" s="412"/>
      <c r="AN39" s="359">
        <f>AK39+S39</f>
        <v>96</v>
      </c>
      <c r="AO39" s="360">
        <f t="shared" ref="AO39:AO40" si="8">U39+AM39</f>
        <v>4</v>
      </c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</row>
    <row r="40" spans="1:235" s="458" customFormat="1" ht="30" customHeight="1" thickBot="1" x14ac:dyDescent="0.3">
      <c r="A40" s="492">
        <v>19</v>
      </c>
      <c r="B40" s="493" t="s">
        <v>23</v>
      </c>
      <c r="C40" s="494" t="s">
        <v>114</v>
      </c>
      <c r="D40" s="495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>
        <v>30</v>
      </c>
      <c r="Q40" s="419"/>
      <c r="R40" s="257"/>
      <c r="S40" s="257">
        <f t="shared" si="6"/>
        <v>30</v>
      </c>
      <c r="T40" s="496" t="s">
        <v>32</v>
      </c>
      <c r="U40" s="497">
        <v>1</v>
      </c>
      <c r="V40" s="498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>
        <f t="shared" si="7"/>
        <v>0</v>
      </c>
      <c r="AK40" s="257">
        <f t="shared" si="3"/>
        <v>0</v>
      </c>
      <c r="AL40" s="420"/>
      <c r="AM40" s="424"/>
      <c r="AN40" s="499">
        <f>AK40+S40</f>
        <v>30</v>
      </c>
      <c r="AO40" s="500">
        <f t="shared" si="8"/>
        <v>1</v>
      </c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  <c r="HH40" s="166"/>
      <c r="HI40" s="166"/>
      <c r="HJ40" s="166"/>
      <c r="HK40" s="166"/>
      <c r="HL40" s="166"/>
      <c r="HM40" s="166"/>
      <c r="HN40" s="166"/>
      <c r="HO40" s="166"/>
      <c r="HP40" s="166"/>
      <c r="HQ40" s="166"/>
      <c r="HR40" s="166"/>
      <c r="HS40" s="166"/>
      <c r="HT40" s="166"/>
      <c r="HU40" s="166"/>
      <c r="HV40" s="166"/>
      <c r="HW40" s="166"/>
      <c r="HX40" s="166"/>
      <c r="HY40" s="166"/>
      <c r="HZ40" s="166"/>
      <c r="IA40" s="166"/>
    </row>
    <row r="41" spans="1:235" s="318" customFormat="1" ht="15" customHeight="1" thickTop="1" thickBot="1" x14ac:dyDescent="0.3">
      <c r="A41" s="606" t="s">
        <v>46</v>
      </c>
      <c r="B41" s="608"/>
      <c r="C41" s="683"/>
      <c r="D41" s="505">
        <f>SUM(D22:D34)</f>
        <v>199</v>
      </c>
      <c r="E41" s="501">
        <f t="shared" ref="E41:Q41" si="9">SUM(E18:E38)</f>
        <v>0</v>
      </c>
      <c r="F41" s="501">
        <f t="shared" si="9"/>
        <v>25</v>
      </c>
      <c r="G41" s="501">
        <f t="shared" si="9"/>
        <v>30</v>
      </c>
      <c r="H41" s="501">
        <f t="shared" si="9"/>
        <v>120</v>
      </c>
      <c r="I41" s="501">
        <f t="shared" si="9"/>
        <v>15</v>
      </c>
      <c r="J41" s="501">
        <f t="shared" si="9"/>
        <v>105</v>
      </c>
      <c r="K41" s="501">
        <f t="shared" si="9"/>
        <v>0</v>
      </c>
      <c r="L41" s="501">
        <f t="shared" si="9"/>
        <v>0</v>
      </c>
      <c r="M41" s="501">
        <f t="shared" si="9"/>
        <v>30</v>
      </c>
      <c r="N41" s="501">
        <f t="shared" si="9"/>
        <v>0</v>
      </c>
      <c r="O41" s="501">
        <f t="shared" si="9"/>
        <v>0</v>
      </c>
      <c r="P41" s="501">
        <f>SUM(P18:P40)</f>
        <v>126</v>
      </c>
      <c r="Q41" s="501">
        <f t="shared" si="9"/>
        <v>0</v>
      </c>
      <c r="R41" s="501">
        <f>SUM(R18:R40)</f>
        <v>524</v>
      </c>
      <c r="S41" s="501">
        <f>SUM(S18:S40)</f>
        <v>650</v>
      </c>
      <c r="T41" s="501"/>
      <c r="U41" s="501">
        <f>SUM(U18:U40)</f>
        <v>30</v>
      </c>
      <c r="V41" s="501">
        <f t="shared" ref="V41:AI41" si="10">SUM(V18:V38)</f>
        <v>170</v>
      </c>
      <c r="W41" s="501">
        <f t="shared" si="10"/>
        <v>0</v>
      </c>
      <c r="X41" s="501">
        <f t="shared" si="10"/>
        <v>10</v>
      </c>
      <c r="Y41" s="501">
        <f t="shared" si="10"/>
        <v>30</v>
      </c>
      <c r="Z41" s="501">
        <f t="shared" si="10"/>
        <v>65</v>
      </c>
      <c r="AA41" s="501">
        <f t="shared" si="10"/>
        <v>0</v>
      </c>
      <c r="AB41" s="501">
        <f t="shared" si="10"/>
        <v>105</v>
      </c>
      <c r="AC41" s="501">
        <f t="shared" si="10"/>
        <v>0</v>
      </c>
      <c r="AD41" s="501">
        <f t="shared" si="10"/>
        <v>0</v>
      </c>
      <c r="AE41" s="501">
        <f t="shared" si="10"/>
        <v>30</v>
      </c>
      <c r="AF41" s="501">
        <f t="shared" si="10"/>
        <v>0</v>
      </c>
      <c r="AG41" s="501">
        <f t="shared" si="10"/>
        <v>0</v>
      </c>
      <c r="AH41" s="501">
        <f t="shared" si="10"/>
        <v>252</v>
      </c>
      <c r="AI41" s="501">
        <f t="shared" si="10"/>
        <v>0</v>
      </c>
      <c r="AJ41" s="501">
        <f>SUM(AJ18:AJ38)</f>
        <v>506</v>
      </c>
      <c r="AK41" s="501">
        <f>SUM(AK18:AK40)</f>
        <v>662</v>
      </c>
      <c r="AL41" s="506"/>
      <c r="AM41" s="478">
        <f>SUM(AM18:AM40)</f>
        <v>30</v>
      </c>
      <c r="AN41" s="502">
        <f>SUM(AN19:AN20)+SUM(AN22:AN34)+AN36+AN38+AN39+AN40</f>
        <v>1312</v>
      </c>
      <c r="AO41" s="480">
        <f>SUM(AO19:AO40)</f>
        <v>60</v>
      </c>
      <c r="AP41" s="507"/>
      <c r="AQ41" s="507"/>
      <c r="AR41" s="507"/>
      <c r="AS41" s="507"/>
      <c r="AT41" s="507"/>
      <c r="AU41" s="507"/>
      <c r="AV41" s="507"/>
      <c r="AW41" s="507"/>
      <c r="AX41" s="507"/>
      <c r="AY41" s="507"/>
      <c r="AZ41" s="507"/>
      <c r="BA41" s="507"/>
      <c r="BB41" s="507"/>
      <c r="BC41" s="507"/>
      <c r="BD41" s="507"/>
      <c r="BE41" s="507"/>
      <c r="BF41" s="507"/>
      <c r="BG41" s="507"/>
      <c r="BH41" s="507"/>
      <c r="BI41" s="507"/>
      <c r="BJ41" s="507"/>
      <c r="BK41" s="507"/>
      <c r="BL41" s="507"/>
      <c r="BM41" s="507"/>
      <c r="BN41" s="507"/>
      <c r="BO41" s="507"/>
      <c r="BP41" s="507"/>
      <c r="BQ41" s="507"/>
      <c r="BR41" s="507"/>
      <c r="BS41" s="507"/>
      <c r="BT41" s="507"/>
      <c r="BU41" s="507"/>
      <c r="BV41" s="507"/>
      <c r="BW41" s="507"/>
      <c r="BX41" s="507"/>
      <c r="BY41" s="507"/>
      <c r="BZ41" s="507"/>
      <c r="CA41" s="507"/>
      <c r="CB41" s="507"/>
      <c r="CC41" s="507"/>
      <c r="CD41" s="507"/>
      <c r="CE41" s="507"/>
      <c r="CF41" s="507"/>
      <c r="CG41" s="507"/>
      <c r="CH41" s="507"/>
      <c r="CI41" s="507"/>
      <c r="CJ41" s="507"/>
      <c r="CK41" s="507"/>
      <c r="CL41" s="507"/>
      <c r="CM41" s="507"/>
      <c r="CN41" s="507"/>
      <c r="CO41" s="507"/>
      <c r="CP41" s="507"/>
      <c r="CQ41" s="507"/>
      <c r="CR41" s="507"/>
      <c r="CS41" s="507"/>
      <c r="CT41" s="507"/>
      <c r="CU41" s="507"/>
      <c r="CV41" s="507"/>
      <c r="CW41" s="507"/>
      <c r="CX41" s="507"/>
      <c r="CY41" s="507"/>
      <c r="CZ41" s="507"/>
      <c r="DA41" s="507"/>
      <c r="DB41" s="507"/>
      <c r="DC41" s="507"/>
      <c r="DD41" s="507"/>
      <c r="DE41" s="507"/>
      <c r="DF41" s="507"/>
      <c r="DG41" s="507"/>
      <c r="DH41" s="507"/>
      <c r="DI41" s="507"/>
      <c r="DJ41" s="507"/>
      <c r="DK41" s="507"/>
      <c r="DL41" s="507"/>
      <c r="DM41" s="507"/>
      <c r="DN41" s="507"/>
      <c r="DO41" s="507"/>
      <c r="DP41" s="507"/>
      <c r="DQ41" s="507"/>
      <c r="DR41" s="507"/>
      <c r="DS41" s="507"/>
      <c r="DT41" s="507"/>
      <c r="DU41" s="507"/>
      <c r="DV41" s="507"/>
      <c r="DW41" s="507"/>
      <c r="DX41" s="507"/>
      <c r="DY41" s="507"/>
      <c r="DZ41" s="507"/>
      <c r="EA41" s="507"/>
      <c r="EB41" s="507"/>
      <c r="EC41" s="507"/>
      <c r="ED41" s="507"/>
      <c r="EE41" s="507"/>
      <c r="EF41" s="507"/>
      <c r="EG41" s="507"/>
      <c r="EH41" s="507"/>
      <c r="EI41" s="507"/>
      <c r="EJ41" s="507"/>
      <c r="EK41" s="507"/>
      <c r="EL41" s="507"/>
      <c r="EM41" s="507"/>
      <c r="EN41" s="507"/>
      <c r="EO41" s="507"/>
      <c r="EP41" s="507"/>
      <c r="EQ41" s="507"/>
      <c r="ER41" s="507"/>
      <c r="ES41" s="507"/>
      <c r="ET41" s="507"/>
      <c r="EU41" s="507"/>
      <c r="EV41" s="507"/>
      <c r="EW41" s="507"/>
      <c r="EX41" s="507"/>
      <c r="EY41" s="507"/>
      <c r="EZ41" s="507"/>
      <c r="FA41" s="507"/>
      <c r="FB41" s="507"/>
      <c r="FC41" s="507"/>
      <c r="FD41" s="507"/>
      <c r="FE41" s="507"/>
      <c r="FF41" s="507"/>
      <c r="FG41" s="507"/>
      <c r="FH41" s="507"/>
      <c r="FI41" s="507"/>
      <c r="FJ41" s="507"/>
      <c r="FK41" s="507"/>
      <c r="FL41" s="507"/>
      <c r="FM41" s="507"/>
      <c r="FN41" s="507"/>
      <c r="FO41" s="507"/>
      <c r="FP41" s="507"/>
      <c r="FQ41" s="507"/>
      <c r="FR41" s="507"/>
      <c r="FS41" s="507"/>
      <c r="FT41" s="507"/>
      <c r="FU41" s="507"/>
      <c r="FV41" s="507"/>
      <c r="FW41" s="507"/>
      <c r="FX41" s="507"/>
      <c r="FY41" s="507"/>
      <c r="FZ41" s="507"/>
      <c r="GA41" s="507"/>
      <c r="GB41" s="507"/>
      <c r="GC41" s="507"/>
      <c r="GD41" s="507"/>
      <c r="GE41" s="507"/>
      <c r="GF41" s="507"/>
      <c r="GG41" s="507"/>
      <c r="GH41" s="507"/>
      <c r="GI41" s="507"/>
      <c r="GJ41" s="507"/>
      <c r="GK41" s="507"/>
      <c r="GL41" s="507"/>
      <c r="GM41" s="507"/>
      <c r="GN41" s="507"/>
      <c r="GO41" s="507"/>
      <c r="GP41" s="507"/>
      <c r="GQ41" s="507"/>
      <c r="GR41" s="507"/>
      <c r="GS41" s="507"/>
      <c r="GT41" s="507"/>
      <c r="GU41" s="507"/>
      <c r="GV41" s="507"/>
      <c r="GW41" s="507"/>
      <c r="GX41" s="507"/>
      <c r="GY41" s="507"/>
      <c r="GZ41" s="507"/>
      <c r="HA41" s="507"/>
      <c r="HB41" s="507"/>
      <c r="HC41" s="507"/>
      <c r="HD41" s="507"/>
      <c r="HE41" s="507"/>
      <c r="HF41" s="507"/>
      <c r="HG41" s="507"/>
      <c r="HH41" s="507"/>
      <c r="HI41" s="507"/>
      <c r="HJ41" s="507"/>
      <c r="HK41" s="507"/>
      <c r="HL41" s="507"/>
      <c r="HM41" s="507"/>
      <c r="HN41" s="507"/>
      <c r="HO41" s="507"/>
      <c r="HP41" s="507"/>
      <c r="HQ41" s="507"/>
      <c r="HR41" s="507"/>
      <c r="HS41" s="507"/>
      <c r="HT41" s="507"/>
      <c r="HU41" s="507"/>
      <c r="HV41" s="507"/>
      <c r="HW41" s="507"/>
      <c r="HX41" s="507"/>
      <c r="HY41" s="507"/>
      <c r="HZ41" s="507"/>
      <c r="IA41" s="507"/>
    </row>
    <row r="42" spans="1:235" x14ac:dyDescent="0.2">
      <c r="C42" s="444" t="s">
        <v>110</v>
      </c>
    </row>
    <row r="43" spans="1:235" x14ac:dyDescent="0.2">
      <c r="C43" s="444" t="s">
        <v>47</v>
      </c>
    </row>
    <row r="47" spans="1:235" x14ac:dyDescent="0.2">
      <c r="C47" s="29"/>
      <c r="O47" s="503" t="s">
        <v>86</v>
      </c>
      <c r="AF47" s="612" t="s">
        <v>137</v>
      </c>
      <c r="AG47" s="612"/>
      <c r="AH47" s="612"/>
      <c r="AI47" s="612"/>
      <c r="AJ47" s="612"/>
      <c r="AK47" s="612"/>
      <c r="AL47" s="612"/>
    </row>
    <row r="48" spans="1:235" x14ac:dyDescent="0.2">
      <c r="C48" s="446" t="s">
        <v>48</v>
      </c>
      <c r="M48" s="320"/>
      <c r="O48" s="612" t="s">
        <v>49</v>
      </c>
      <c r="P48" s="612"/>
      <c r="Q48" s="612"/>
      <c r="R48" s="612"/>
      <c r="S48" s="612"/>
      <c r="T48" s="612"/>
      <c r="U48" s="612"/>
      <c r="AF48" s="612" t="s">
        <v>50</v>
      </c>
      <c r="AG48" s="612"/>
      <c r="AH48" s="612"/>
      <c r="AI48" s="612"/>
      <c r="AJ48" s="612"/>
      <c r="AK48" s="612"/>
      <c r="AL48" s="612"/>
    </row>
    <row r="55" spans="8:8" x14ac:dyDescent="0.2">
      <c r="H55" s="164"/>
    </row>
    <row r="56" spans="8:8" x14ac:dyDescent="0.2">
      <c r="H56" s="164"/>
    </row>
  </sheetData>
  <sheetProtection selectLockedCells="1" selectUnlockedCells="1"/>
  <mergeCells count="22">
    <mergeCell ref="A41:C41"/>
    <mergeCell ref="A21:C21"/>
    <mergeCell ref="A37:C37"/>
    <mergeCell ref="D37:AO37"/>
    <mergeCell ref="A35:C35"/>
    <mergeCell ref="AF47:AL47"/>
    <mergeCell ref="O48:U48"/>
    <mergeCell ref="AF48:AL48"/>
    <mergeCell ref="D18:AO18"/>
    <mergeCell ref="N8:T8"/>
    <mergeCell ref="D35:AO35"/>
    <mergeCell ref="D21:AO21"/>
    <mergeCell ref="V16:AM16"/>
    <mergeCell ref="A18:C18"/>
    <mergeCell ref="AN16:AN17"/>
    <mergeCell ref="D16:U16"/>
    <mergeCell ref="AO16:AO17"/>
    <mergeCell ref="AJ2:AN2"/>
    <mergeCell ref="AJ4:AN4"/>
    <mergeCell ref="A6:AO6"/>
    <mergeCell ref="A16:A17"/>
    <mergeCell ref="C16:C17"/>
  </mergeCells>
  <dataValidations count="1">
    <dataValidation type="list" allowBlank="1" showErrorMessage="1" sqref="B22:B34 B36 B19:B20 B38:B40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42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O57"/>
  <sheetViews>
    <sheetView zoomScale="73" zoomScaleNormal="73" workbookViewId="0">
      <selection activeCell="J26" sqref="J26"/>
    </sheetView>
  </sheetViews>
  <sheetFormatPr defaultColWidth="11.42578125" defaultRowHeight="12.75" x14ac:dyDescent="0.2"/>
  <cols>
    <col min="1" max="1" width="4.28515625" style="244" customWidth="1"/>
    <col min="2" max="2" width="13.28515625" style="244" customWidth="1"/>
    <col min="3" max="3" width="36.42578125" style="244" customWidth="1"/>
    <col min="4" max="20" width="6.7109375" style="244" customWidth="1"/>
    <col min="21" max="21" width="7.42578125" style="318" customWidth="1"/>
    <col min="22" max="35" width="6.7109375" style="244" customWidth="1"/>
    <col min="36" max="36" width="7.7109375" style="244" bestFit="1" customWidth="1"/>
    <col min="37" max="38" width="6.7109375" style="244" customWidth="1"/>
    <col min="39" max="39" width="7.5703125" style="318" customWidth="1"/>
    <col min="40" max="40" width="7.7109375" style="320" customWidth="1"/>
    <col min="41" max="41" width="7.42578125" style="244" customWidth="1"/>
    <col min="42" max="42" width="11.42578125" style="244" customWidth="1"/>
    <col min="43" max="16384" width="11.42578125" style="244"/>
  </cols>
  <sheetData>
    <row r="2" spans="1:41" x14ac:dyDescent="0.2">
      <c r="AJ2" s="628"/>
      <c r="AK2" s="628"/>
      <c r="AL2" s="628"/>
      <c r="AM2" s="628"/>
      <c r="AN2" s="628"/>
    </row>
    <row r="4" spans="1:41" x14ac:dyDescent="0.2">
      <c r="AJ4" s="628"/>
      <c r="AK4" s="628"/>
      <c r="AL4" s="628"/>
      <c r="AM4" s="628"/>
      <c r="AN4" s="628"/>
    </row>
    <row r="6" spans="1:41" s="319" customFormat="1" ht="20.100000000000001" customHeight="1" x14ac:dyDescent="0.2">
      <c r="A6" s="629" t="s">
        <v>139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  <c r="AO6" s="630"/>
    </row>
    <row r="7" spans="1:41" s="319" customFormat="1" ht="20.100000000000001" customHeight="1" x14ac:dyDescent="0.2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</row>
    <row r="8" spans="1:41" x14ac:dyDescent="0.2">
      <c r="O8" s="635" t="s">
        <v>141</v>
      </c>
      <c r="P8" s="635"/>
      <c r="Q8" s="635"/>
      <c r="R8" s="635"/>
      <c r="S8" s="635"/>
      <c r="T8" s="635"/>
      <c r="U8" s="635"/>
    </row>
    <row r="9" spans="1:41" s="246" customFormat="1" ht="15" customHeight="1" x14ac:dyDescent="0.25">
      <c r="A9" s="246" t="s">
        <v>99</v>
      </c>
      <c r="O9" s="321"/>
      <c r="U9" s="322"/>
      <c r="AM9" s="322"/>
      <c r="AN9" s="323"/>
    </row>
    <row r="10" spans="1:41" s="246" customFormat="1" ht="15" customHeight="1" x14ac:dyDescent="0.25">
      <c r="A10" s="246" t="s">
        <v>76</v>
      </c>
      <c r="U10" s="322"/>
      <c r="AM10" s="322"/>
      <c r="AN10" s="323"/>
    </row>
    <row r="11" spans="1:41" s="246" customFormat="1" ht="15" customHeight="1" x14ac:dyDescent="0.25">
      <c r="A11" s="246" t="s">
        <v>129</v>
      </c>
      <c r="U11" s="322"/>
      <c r="AM11" s="322"/>
      <c r="AN11" s="323"/>
    </row>
    <row r="12" spans="1:41" s="246" customFormat="1" ht="15" customHeight="1" x14ac:dyDescent="0.25">
      <c r="A12" s="246" t="s">
        <v>97</v>
      </c>
      <c r="U12" s="322"/>
      <c r="AM12" s="322"/>
      <c r="AN12" s="323"/>
    </row>
    <row r="13" spans="1:41" ht="15" customHeight="1" x14ac:dyDescent="0.25">
      <c r="A13" s="324" t="s">
        <v>138</v>
      </c>
    </row>
    <row r="15" spans="1:41" ht="13.5" thickBot="1" x14ac:dyDescent="0.25"/>
    <row r="16" spans="1:41" ht="13.5" customHeight="1" thickBot="1" x14ac:dyDescent="0.25">
      <c r="A16" s="631" t="s">
        <v>0</v>
      </c>
      <c r="B16" s="325"/>
      <c r="C16" s="633" t="s">
        <v>1</v>
      </c>
      <c r="D16" s="640" t="s">
        <v>2</v>
      </c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40"/>
      <c r="S16" s="640"/>
      <c r="T16" s="640"/>
      <c r="U16" s="640"/>
      <c r="V16" s="640" t="s">
        <v>3</v>
      </c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84" t="s">
        <v>4</v>
      </c>
      <c r="AO16" s="638" t="s">
        <v>5</v>
      </c>
    </row>
    <row r="17" spans="1:41" ht="264" thickBot="1" x14ac:dyDescent="0.25">
      <c r="A17" s="632"/>
      <c r="B17" s="326" t="s">
        <v>6</v>
      </c>
      <c r="C17" s="634"/>
      <c r="D17" s="327" t="s">
        <v>7</v>
      </c>
      <c r="E17" s="328" t="s">
        <v>8</v>
      </c>
      <c r="F17" s="247" t="s">
        <v>9</v>
      </c>
      <c r="G17" s="247" t="s">
        <v>10</v>
      </c>
      <c r="H17" s="247" t="s">
        <v>11</v>
      </c>
      <c r="I17" s="247" t="s">
        <v>12</v>
      </c>
      <c r="J17" s="247" t="s">
        <v>13</v>
      </c>
      <c r="K17" s="247" t="s">
        <v>89</v>
      </c>
      <c r="L17" s="247" t="s">
        <v>94</v>
      </c>
      <c r="M17" s="247" t="s">
        <v>14</v>
      </c>
      <c r="N17" s="247" t="s">
        <v>15</v>
      </c>
      <c r="O17" s="247" t="s">
        <v>16</v>
      </c>
      <c r="P17" s="247" t="s">
        <v>17</v>
      </c>
      <c r="Q17" s="247" t="s">
        <v>18</v>
      </c>
      <c r="R17" s="247" t="s">
        <v>19</v>
      </c>
      <c r="S17" s="247" t="s">
        <v>20</v>
      </c>
      <c r="T17" s="247" t="s">
        <v>21</v>
      </c>
      <c r="U17" s="329" t="s">
        <v>22</v>
      </c>
      <c r="V17" s="327" t="s">
        <v>7</v>
      </c>
      <c r="W17" s="247" t="s">
        <v>8</v>
      </c>
      <c r="X17" s="247" t="s">
        <v>9</v>
      </c>
      <c r="Y17" s="247" t="s">
        <v>10</v>
      </c>
      <c r="Z17" s="328" t="s">
        <v>11</v>
      </c>
      <c r="AA17" s="328" t="s">
        <v>12</v>
      </c>
      <c r="AB17" s="328" t="s">
        <v>13</v>
      </c>
      <c r="AC17" s="247" t="s">
        <v>91</v>
      </c>
      <c r="AD17" s="247" t="s">
        <v>92</v>
      </c>
      <c r="AE17" s="247" t="s">
        <v>14</v>
      </c>
      <c r="AF17" s="247" t="s">
        <v>15</v>
      </c>
      <c r="AG17" s="247" t="s">
        <v>16</v>
      </c>
      <c r="AH17" s="247" t="s">
        <v>17</v>
      </c>
      <c r="AI17" s="247" t="s">
        <v>18</v>
      </c>
      <c r="AJ17" s="247" t="s">
        <v>19</v>
      </c>
      <c r="AK17" s="247" t="s">
        <v>20</v>
      </c>
      <c r="AL17" s="247" t="s">
        <v>21</v>
      </c>
      <c r="AM17" s="329" t="s">
        <v>22</v>
      </c>
      <c r="AN17" s="685"/>
      <c r="AO17" s="639"/>
    </row>
    <row r="18" spans="1:41" ht="27.75" customHeight="1" thickBot="1" x14ac:dyDescent="0.25">
      <c r="A18" s="609" t="s">
        <v>102</v>
      </c>
      <c r="B18" s="610"/>
      <c r="C18" s="611"/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26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619"/>
      <c r="AK18" s="619"/>
      <c r="AL18" s="619"/>
      <c r="AM18" s="626"/>
      <c r="AN18" s="626"/>
      <c r="AO18" s="627"/>
    </row>
    <row r="19" spans="1:41" ht="16.5" thickTop="1" thickBot="1" x14ac:dyDescent="0.3">
      <c r="A19" s="331" t="s">
        <v>115</v>
      </c>
      <c r="B19" s="332" t="s">
        <v>23</v>
      </c>
      <c r="C19" s="333" t="s">
        <v>74</v>
      </c>
      <c r="D19" s="248">
        <v>30</v>
      </c>
      <c r="E19" s="248"/>
      <c r="F19" s="248">
        <v>15</v>
      </c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>
        <f>SUM(D19:P19)</f>
        <v>45</v>
      </c>
      <c r="S19" s="248">
        <f>SUM(D19:P19)</f>
        <v>45</v>
      </c>
      <c r="T19" s="334" t="s">
        <v>85</v>
      </c>
      <c r="U19" s="335">
        <v>3</v>
      </c>
      <c r="V19" s="336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334"/>
      <c r="AM19" s="337"/>
      <c r="AN19" s="338">
        <f>S19+AK19</f>
        <v>45</v>
      </c>
      <c r="AO19" s="339">
        <f>AM19+U19</f>
        <v>3</v>
      </c>
    </row>
    <row r="20" spans="1:41" s="340" customFormat="1" ht="24" customHeight="1" thickBot="1" x14ac:dyDescent="0.25">
      <c r="A20" s="609" t="s">
        <v>77</v>
      </c>
      <c r="B20" s="610"/>
      <c r="C20" s="611"/>
      <c r="D20" s="686"/>
      <c r="E20" s="686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7"/>
      <c r="V20" s="686"/>
      <c r="W20" s="686"/>
      <c r="X20" s="686"/>
      <c r="Y20" s="686"/>
      <c r="Z20" s="686"/>
      <c r="AA20" s="686"/>
      <c r="AB20" s="686"/>
      <c r="AC20" s="686"/>
      <c r="AD20" s="686"/>
      <c r="AE20" s="686"/>
      <c r="AF20" s="686"/>
      <c r="AG20" s="686"/>
      <c r="AH20" s="686"/>
      <c r="AI20" s="686"/>
      <c r="AJ20" s="686"/>
      <c r="AK20" s="686"/>
      <c r="AL20" s="686"/>
      <c r="AM20" s="687"/>
      <c r="AN20" s="687"/>
      <c r="AO20" s="688"/>
    </row>
    <row r="21" spans="1:41" ht="15.75" thickTop="1" x14ac:dyDescent="0.25">
      <c r="A21" s="341">
        <v>2</v>
      </c>
      <c r="B21" s="342" t="s">
        <v>23</v>
      </c>
      <c r="C21" s="343" t="s">
        <v>51</v>
      </c>
      <c r="D21" s="344">
        <v>32</v>
      </c>
      <c r="E21" s="345"/>
      <c r="F21" s="249">
        <v>25</v>
      </c>
      <c r="G21" s="249"/>
      <c r="H21" s="249">
        <v>70</v>
      </c>
      <c r="I21" s="249"/>
      <c r="J21" s="249"/>
      <c r="K21" s="249"/>
      <c r="L21" s="249"/>
      <c r="M21" s="249"/>
      <c r="N21" s="249"/>
      <c r="O21" s="249"/>
      <c r="P21" s="249"/>
      <c r="Q21" s="249"/>
      <c r="R21" s="249">
        <f t="shared" ref="R21:R36" si="0">SUM(D21:P21)</f>
        <v>127</v>
      </c>
      <c r="S21" s="249">
        <f t="shared" ref="S21:S36" si="1">SUM(D21:Q21)</f>
        <v>127</v>
      </c>
      <c r="T21" s="346" t="s">
        <v>32</v>
      </c>
      <c r="U21" s="347">
        <v>5</v>
      </c>
      <c r="V21" s="345">
        <v>32</v>
      </c>
      <c r="W21" s="249"/>
      <c r="X21" s="249">
        <v>20</v>
      </c>
      <c r="Y21" s="249"/>
      <c r="Z21" s="345">
        <v>70</v>
      </c>
      <c r="AA21" s="345"/>
      <c r="AB21" s="345"/>
      <c r="AC21" s="345"/>
      <c r="AD21" s="249"/>
      <c r="AE21" s="249"/>
      <c r="AF21" s="249"/>
      <c r="AG21" s="249"/>
      <c r="AH21" s="249"/>
      <c r="AI21" s="249"/>
      <c r="AJ21" s="249">
        <f>SUM(V21:AH21)</f>
        <v>122</v>
      </c>
      <c r="AK21" s="249">
        <f>SUM(V21:AI21)</f>
        <v>122</v>
      </c>
      <c r="AL21" s="346" t="s">
        <v>85</v>
      </c>
      <c r="AM21" s="348">
        <v>5.5</v>
      </c>
      <c r="AN21" s="349">
        <f>S21+AK21</f>
        <v>249</v>
      </c>
      <c r="AO21" s="350">
        <f>U21+AM21</f>
        <v>10.5</v>
      </c>
    </row>
    <row r="22" spans="1:41" ht="15" x14ac:dyDescent="0.25">
      <c r="A22" s="351">
        <v>3</v>
      </c>
      <c r="B22" s="352" t="s">
        <v>23</v>
      </c>
      <c r="C22" s="353" t="s">
        <v>52</v>
      </c>
      <c r="D22" s="354">
        <v>25</v>
      </c>
      <c r="E22" s="355"/>
      <c r="F22" s="250"/>
      <c r="G22" s="250"/>
      <c r="H22" s="250"/>
      <c r="I22" s="250"/>
      <c r="J22" s="250">
        <v>45</v>
      </c>
      <c r="K22" s="250"/>
      <c r="L22" s="250"/>
      <c r="M22" s="250"/>
      <c r="N22" s="250"/>
      <c r="O22" s="250"/>
      <c r="P22" s="250"/>
      <c r="Q22" s="250"/>
      <c r="R22" s="250">
        <f t="shared" si="0"/>
        <v>70</v>
      </c>
      <c r="S22" s="250">
        <f t="shared" si="1"/>
        <v>70</v>
      </c>
      <c r="T22" s="356" t="s">
        <v>32</v>
      </c>
      <c r="U22" s="357">
        <v>3</v>
      </c>
      <c r="V22" s="355">
        <v>25</v>
      </c>
      <c r="W22" s="250"/>
      <c r="X22" s="250"/>
      <c r="Y22" s="250"/>
      <c r="Z22" s="355"/>
      <c r="AA22" s="355"/>
      <c r="AB22" s="355">
        <v>60</v>
      </c>
      <c r="AC22" s="355"/>
      <c r="AD22" s="250"/>
      <c r="AE22" s="250"/>
      <c r="AF22" s="250"/>
      <c r="AG22" s="250"/>
      <c r="AH22" s="250"/>
      <c r="AI22" s="250"/>
      <c r="AJ22" s="250">
        <f>SUM(V22:AH22)</f>
        <v>85</v>
      </c>
      <c r="AK22" s="250">
        <f>SUM(V22:AI22)</f>
        <v>85</v>
      </c>
      <c r="AL22" s="356" t="s">
        <v>85</v>
      </c>
      <c r="AM22" s="358">
        <v>3</v>
      </c>
      <c r="AN22" s="359">
        <f t="shared" ref="AN22:AN33" si="2">S22+AK22</f>
        <v>155</v>
      </c>
      <c r="AO22" s="360">
        <f t="shared" ref="AO22:AO45" si="3">U22+AM22</f>
        <v>6</v>
      </c>
    </row>
    <row r="23" spans="1:41" ht="15" x14ac:dyDescent="0.25">
      <c r="A23" s="341">
        <v>4</v>
      </c>
      <c r="B23" s="352" t="s">
        <v>23</v>
      </c>
      <c r="C23" s="353" t="s">
        <v>64</v>
      </c>
      <c r="D23" s="354"/>
      <c r="E23" s="355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356"/>
      <c r="U23" s="357"/>
      <c r="V23" s="355">
        <v>25</v>
      </c>
      <c r="W23" s="250"/>
      <c r="X23" s="250"/>
      <c r="Y23" s="250"/>
      <c r="Z23" s="355">
        <v>15</v>
      </c>
      <c r="AA23" s="355"/>
      <c r="AB23" s="355">
        <v>15</v>
      </c>
      <c r="AC23" s="355"/>
      <c r="AD23" s="250"/>
      <c r="AE23" s="250"/>
      <c r="AF23" s="250"/>
      <c r="AG23" s="250"/>
      <c r="AH23" s="250"/>
      <c r="AI23" s="250"/>
      <c r="AJ23" s="250">
        <f>SUM(V23:AH23)</f>
        <v>55</v>
      </c>
      <c r="AK23" s="250">
        <f>SUM(V23:AI23)</f>
        <v>55</v>
      </c>
      <c r="AL23" s="356" t="s">
        <v>32</v>
      </c>
      <c r="AM23" s="358">
        <v>3.5</v>
      </c>
      <c r="AN23" s="359">
        <f t="shared" si="2"/>
        <v>55</v>
      </c>
      <c r="AO23" s="360">
        <f t="shared" si="3"/>
        <v>3.5</v>
      </c>
    </row>
    <row r="24" spans="1:41" ht="15" x14ac:dyDescent="0.25">
      <c r="A24" s="351">
        <v>5</v>
      </c>
      <c r="B24" s="352" t="s">
        <v>23</v>
      </c>
      <c r="C24" s="353" t="s">
        <v>65</v>
      </c>
      <c r="D24" s="354">
        <v>25</v>
      </c>
      <c r="E24" s="355"/>
      <c r="F24" s="250"/>
      <c r="G24" s="250"/>
      <c r="H24" s="250"/>
      <c r="I24" s="250"/>
      <c r="J24" s="250">
        <v>45</v>
      </c>
      <c r="K24" s="250"/>
      <c r="L24" s="250"/>
      <c r="M24" s="250"/>
      <c r="N24" s="250"/>
      <c r="O24" s="250"/>
      <c r="P24" s="250"/>
      <c r="Q24" s="250"/>
      <c r="R24" s="250">
        <f t="shared" si="0"/>
        <v>70</v>
      </c>
      <c r="S24" s="250">
        <f t="shared" si="1"/>
        <v>70</v>
      </c>
      <c r="T24" s="356" t="s">
        <v>85</v>
      </c>
      <c r="U24" s="357">
        <v>3</v>
      </c>
      <c r="V24" s="355"/>
      <c r="W24" s="250"/>
      <c r="X24" s="250"/>
      <c r="Y24" s="250"/>
      <c r="Z24" s="355"/>
      <c r="AA24" s="355"/>
      <c r="AB24" s="355"/>
      <c r="AC24" s="355"/>
      <c r="AD24" s="250"/>
      <c r="AE24" s="250"/>
      <c r="AF24" s="250"/>
      <c r="AG24" s="250"/>
      <c r="AH24" s="250"/>
      <c r="AI24" s="250"/>
      <c r="AJ24" s="250"/>
      <c r="AK24" s="250"/>
      <c r="AL24" s="356"/>
      <c r="AM24" s="358"/>
      <c r="AN24" s="359">
        <f t="shared" si="2"/>
        <v>70</v>
      </c>
      <c r="AO24" s="360">
        <f t="shared" si="3"/>
        <v>3</v>
      </c>
    </row>
    <row r="25" spans="1:41" ht="15" x14ac:dyDescent="0.25">
      <c r="A25" s="341">
        <v>6</v>
      </c>
      <c r="B25" s="352" t="s">
        <v>23</v>
      </c>
      <c r="C25" s="353" t="s">
        <v>66</v>
      </c>
      <c r="D25" s="354">
        <v>10</v>
      </c>
      <c r="E25" s="355"/>
      <c r="F25" s="250"/>
      <c r="G25" s="250"/>
      <c r="H25" s="250"/>
      <c r="I25" s="250"/>
      <c r="J25" s="250">
        <v>10</v>
      </c>
      <c r="K25" s="250"/>
      <c r="L25" s="250"/>
      <c r="M25" s="250"/>
      <c r="N25" s="250"/>
      <c r="O25" s="250"/>
      <c r="P25" s="250"/>
      <c r="Q25" s="250"/>
      <c r="R25" s="250">
        <f t="shared" si="0"/>
        <v>20</v>
      </c>
      <c r="S25" s="250">
        <f t="shared" si="1"/>
        <v>20</v>
      </c>
      <c r="T25" s="356" t="s">
        <v>32</v>
      </c>
      <c r="U25" s="357">
        <v>1</v>
      </c>
      <c r="V25" s="355"/>
      <c r="W25" s="250"/>
      <c r="X25" s="250"/>
      <c r="Y25" s="250"/>
      <c r="Z25" s="355"/>
      <c r="AA25" s="355"/>
      <c r="AB25" s="355"/>
      <c r="AC25" s="355"/>
      <c r="AD25" s="250"/>
      <c r="AE25" s="250"/>
      <c r="AF25" s="250"/>
      <c r="AG25" s="250"/>
      <c r="AH25" s="250"/>
      <c r="AI25" s="250"/>
      <c r="AJ25" s="250"/>
      <c r="AK25" s="250"/>
      <c r="AL25" s="356"/>
      <c r="AM25" s="358"/>
      <c r="AN25" s="359">
        <f t="shared" si="2"/>
        <v>20</v>
      </c>
      <c r="AO25" s="360">
        <f t="shared" si="3"/>
        <v>1</v>
      </c>
    </row>
    <row r="26" spans="1:41" ht="15" x14ac:dyDescent="0.25">
      <c r="A26" s="351">
        <v>7</v>
      </c>
      <c r="B26" s="352" t="s">
        <v>23</v>
      </c>
      <c r="C26" s="353" t="s">
        <v>67</v>
      </c>
      <c r="D26" s="354">
        <v>20</v>
      </c>
      <c r="E26" s="355"/>
      <c r="F26" s="250"/>
      <c r="G26" s="250"/>
      <c r="H26" s="250">
        <v>10</v>
      </c>
      <c r="I26" s="250"/>
      <c r="J26" s="250">
        <v>10</v>
      </c>
      <c r="K26" s="250"/>
      <c r="L26" s="250"/>
      <c r="M26" s="250"/>
      <c r="N26" s="250"/>
      <c r="O26" s="250"/>
      <c r="P26" s="250"/>
      <c r="Q26" s="250"/>
      <c r="R26" s="250">
        <f t="shared" si="0"/>
        <v>40</v>
      </c>
      <c r="S26" s="250">
        <f t="shared" si="1"/>
        <v>40</v>
      </c>
      <c r="T26" s="356" t="s">
        <v>32</v>
      </c>
      <c r="U26" s="357">
        <v>2</v>
      </c>
      <c r="V26" s="355"/>
      <c r="W26" s="250"/>
      <c r="X26" s="250"/>
      <c r="Y26" s="250"/>
      <c r="Z26" s="355"/>
      <c r="AA26" s="355"/>
      <c r="AB26" s="355"/>
      <c r="AC26" s="355"/>
      <c r="AD26" s="250"/>
      <c r="AE26" s="250"/>
      <c r="AF26" s="250"/>
      <c r="AG26" s="250"/>
      <c r="AH26" s="250"/>
      <c r="AI26" s="250"/>
      <c r="AJ26" s="250"/>
      <c r="AK26" s="250"/>
      <c r="AL26" s="356"/>
      <c r="AM26" s="358"/>
      <c r="AN26" s="359">
        <f t="shared" si="2"/>
        <v>40</v>
      </c>
      <c r="AO26" s="360">
        <f t="shared" si="3"/>
        <v>2</v>
      </c>
    </row>
    <row r="27" spans="1:41" ht="15" x14ac:dyDescent="0.25">
      <c r="A27" s="341">
        <v>8</v>
      </c>
      <c r="B27" s="352" t="s">
        <v>23</v>
      </c>
      <c r="C27" s="353" t="s">
        <v>68</v>
      </c>
      <c r="D27" s="354">
        <v>30</v>
      </c>
      <c r="E27" s="355"/>
      <c r="F27" s="250"/>
      <c r="G27" s="250"/>
      <c r="H27" s="250">
        <v>10</v>
      </c>
      <c r="I27" s="250"/>
      <c r="J27" s="250">
        <v>35</v>
      </c>
      <c r="K27" s="250"/>
      <c r="L27" s="250"/>
      <c r="M27" s="250"/>
      <c r="N27" s="250"/>
      <c r="O27" s="250"/>
      <c r="P27" s="250"/>
      <c r="Q27" s="250"/>
      <c r="R27" s="250">
        <f t="shared" si="0"/>
        <v>75</v>
      </c>
      <c r="S27" s="250">
        <f t="shared" si="1"/>
        <v>75</v>
      </c>
      <c r="T27" s="356" t="s">
        <v>85</v>
      </c>
      <c r="U27" s="357">
        <v>3.5</v>
      </c>
      <c r="V27" s="355"/>
      <c r="W27" s="250"/>
      <c r="X27" s="250"/>
      <c r="Y27" s="250"/>
      <c r="Z27" s="355"/>
      <c r="AA27" s="355"/>
      <c r="AB27" s="355"/>
      <c r="AC27" s="355"/>
      <c r="AD27" s="250"/>
      <c r="AE27" s="250"/>
      <c r="AF27" s="250"/>
      <c r="AG27" s="250"/>
      <c r="AH27" s="250"/>
      <c r="AI27" s="250"/>
      <c r="AJ27" s="250"/>
      <c r="AK27" s="250"/>
      <c r="AL27" s="356"/>
      <c r="AM27" s="358"/>
      <c r="AN27" s="359">
        <f t="shared" si="2"/>
        <v>75</v>
      </c>
      <c r="AO27" s="360">
        <f t="shared" si="3"/>
        <v>3.5</v>
      </c>
    </row>
    <row r="28" spans="1:41" s="340" customFormat="1" ht="28.5" x14ac:dyDescent="0.25">
      <c r="A28" s="351">
        <v>9</v>
      </c>
      <c r="B28" s="361" t="s">
        <v>23</v>
      </c>
      <c r="C28" s="362" t="s">
        <v>96</v>
      </c>
      <c r="D28" s="363"/>
      <c r="E28" s="364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365"/>
      <c r="U28" s="366"/>
      <c r="V28" s="364">
        <v>20</v>
      </c>
      <c r="W28" s="251"/>
      <c r="X28" s="251"/>
      <c r="Y28" s="251"/>
      <c r="Z28" s="364"/>
      <c r="AA28" s="364"/>
      <c r="AB28" s="364">
        <v>25</v>
      </c>
      <c r="AC28" s="364"/>
      <c r="AD28" s="251"/>
      <c r="AE28" s="251"/>
      <c r="AF28" s="251"/>
      <c r="AG28" s="251"/>
      <c r="AH28" s="251"/>
      <c r="AI28" s="251"/>
      <c r="AJ28" s="251">
        <v>45</v>
      </c>
      <c r="AK28" s="251">
        <v>45</v>
      </c>
      <c r="AL28" s="365" t="s">
        <v>32</v>
      </c>
      <c r="AM28" s="367">
        <v>2</v>
      </c>
      <c r="AN28" s="359">
        <f t="shared" si="2"/>
        <v>45</v>
      </c>
      <c r="AO28" s="368">
        <f t="shared" si="3"/>
        <v>2</v>
      </c>
    </row>
    <row r="29" spans="1:41" ht="15" x14ac:dyDescent="0.25">
      <c r="A29" s="341">
        <v>10</v>
      </c>
      <c r="B29" s="352" t="s">
        <v>23</v>
      </c>
      <c r="C29" s="353" t="s">
        <v>69</v>
      </c>
      <c r="D29" s="354">
        <v>10</v>
      </c>
      <c r="E29" s="355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>
        <f t="shared" si="0"/>
        <v>10</v>
      </c>
      <c r="S29" s="250">
        <f t="shared" si="1"/>
        <v>10</v>
      </c>
      <c r="T29" s="356" t="s">
        <v>32</v>
      </c>
      <c r="U29" s="357">
        <v>0.5</v>
      </c>
      <c r="V29" s="355"/>
      <c r="W29" s="250"/>
      <c r="X29" s="250"/>
      <c r="Y29" s="250"/>
      <c r="Z29" s="355"/>
      <c r="AA29" s="355"/>
      <c r="AB29" s="355"/>
      <c r="AC29" s="355"/>
      <c r="AD29" s="250"/>
      <c r="AE29" s="250"/>
      <c r="AF29" s="250"/>
      <c r="AG29" s="250"/>
      <c r="AH29" s="250"/>
      <c r="AI29" s="250"/>
      <c r="AJ29" s="250"/>
      <c r="AK29" s="250"/>
      <c r="AL29" s="356"/>
      <c r="AM29" s="358"/>
      <c r="AN29" s="359">
        <f t="shared" si="2"/>
        <v>10</v>
      </c>
      <c r="AO29" s="360">
        <f t="shared" si="3"/>
        <v>0.5</v>
      </c>
    </row>
    <row r="30" spans="1:41" ht="15" x14ac:dyDescent="0.25">
      <c r="A30" s="351">
        <v>11</v>
      </c>
      <c r="B30" s="352" t="s">
        <v>23</v>
      </c>
      <c r="C30" s="353" t="s">
        <v>70</v>
      </c>
      <c r="D30" s="354">
        <v>8</v>
      </c>
      <c r="E30" s="355"/>
      <c r="F30" s="250"/>
      <c r="G30" s="250"/>
      <c r="H30" s="250"/>
      <c r="I30" s="250"/>
      <c r="J30" s="250">
        <v>5</v>
      </c>
      <c r="K30" s="250"/>
      <c r="L30" s="250"/>
      <c r="M30" s="250"/>
      <c r="N30" s="250"/>
      <c r="O30" s="250"/>
      <c r="P30" s="250"/>
      <c r="Q30" s="250"/>
      <c r="R30" s="250">
        <f t="shared" si="0"/>
        <v>13</v>
      </c>
      <c r="S30" s="250">
        <f t="shared" si="1"/>
        <v>13</v>
      </c>
      <c r="T30" s="356" t="s">
        <v>32</v>
      </c>
      <c r="U30" s="357">
        <v>0.5</v>
      </c>
      <c r="V30" s="355"/>
      <c r="W30" s="250"/>
      <c r="X30" s="250"/>
      <c r="Y30" s="250"/>
      <c r="Z30" s="355"/>
      <c r="AA30" s="355"/>
      <c r="AB30" s="355"/>
      <c r="AC30" s="355"/>
      <c r="AD30" s="250"/>
      <c r="AE30" s="250"/>
      <c r="AF30" s="250"/>
      <c r="AG30" s="250"/>
      <c r="AH30" s="250"/>
      <c r="AI30" s="250"/>
      <c r="AJ30" s="250"/>
      <c r="AK30" s="250"/>
      <c r="AL30" s="356"/>
      <c r="AM30" s="358"/>
      <c r="AN30" s="359">
        <f t="shared" si="2"/>
        <v>13</v>
      </c>
      <c r="AO30" s="360">
        <f t="shared" si="3"/>
        <v>0.5</v>
      </c>
    </row>
    <row r="31" spans="1:41" ht="15" x14ac:dyDescent="0.25">
      <c r="A31" s="341">
        <v>12</v>
      </c>
      <c r="B31" s="352" t="s">
        <v>23</v>
      </c>
      <c r="C31" s="353" t="s">
        <v>71</v>
      </c>
      <c r="D31" s="354"/>
      <c r="E31" s="355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356"/>
      <c r="U31" s="357"/>
      <c r="V31" s="355">
        <v>8</v>
      </c>
      <c r="W31" s="250"/>
      <c r="X31" s="250"/>
      <c r="Y31" s="250"/>
      <c r="Z31" s="355"/>
      <c r="AA31" s="355"/>
      <c r="AB31" s="355">
        <v>5</v>
      </c>
      <c r="AC31" s="355"/>
      <c r="AD31" s="250"/>
      <c r="AE31" s="250"/>
      <c r="AF31" s="250"/>
      <c r="AG31" s="250"/>
      <c r="AH31" s="250"/>
      <c r="AI31" s="250"/>
      <c r="AJ31" s="250">
        <f>SUM(V31:AH31)</f>
        <v>13</v>
      </c>
      <c r="AK31" s="250">
        <f>SUM(V31:AI31)</f>
        <v>13</v>
      </c>
      <c r="AL31" s="356" t="s">
        <v>32</v>
      </c>
      <c r="AM31" s="358">
        <v>0.5</v>
      </c>
      <c r="AN31" s="359">
        <f t="shared" si="2"/>
        <v>13</v>
      </c>
      <c r="AO31" s="360">
        <f t="shared" si="3"/>
        <v>0.5</v>
      </c>
    </row>
    <row r="32" spans="1:41" ht="15" x14ac:dyDescent="0.25">
      <c r="A32" s="351">
        <v>13</v>
      </c>
      <c r="B32" s="352" t="s">
        <v>23</v>
      </c>
      <c r="C32" s="353" t="s">
        <v>72</v>
      </c>
      <c r="D32" s="354">
        <v>8</v>
      </c>
      <c r="E32" s="355"/>
      <c r="F32" s="250"/>
      <c r="G32" s="250"/>
      <c r="H32" s="250"/>
      <c r="I32" s="250"/>
      <c r="J32" s="250">
        <v>5</v>
      </c>
      <c r="K32" s="250"/>
      <c r="L32" s="250"/>
      <c r="M32" s="250"/>
      <c r="N32" s="250"/>
      <c r="O32" s="250"/>
      <c r="P32" s="250"/>
      <c r="Q32" s="250"/>
      <c r="R32" s="250">
        <f>SUM(D32:P32)</f>
        <v>13</v>
      </c>
      <c r="S32" s="250">
        <f t="shared" si="1"/>
        <v>13</v>
      </c>
      <c r="T32" s="356" t="s">
        <v>32</v>
      </c>
      <c r="U32" s="357">
        <v>0.5</v>
      </c>
      <c r="V32" s="355"/>
      <c r="W32" s="250"/>
      <c r="X32" s="250"/>
      <c r="Y32" s="250"/>
      <c r="Z32" s="355"/>
      <c r="AA32" s="355"/>
      <c r="AB32" s="355"/>
      <c r="AC32" s="355"/>
      <c r="AD32" s="250"/>
      <c r="AE32" s="250"/>
      <c r="AF32" s="250"/>
      <c r="AG32" s="250"/>
      <c r="AH32" s="250"/>
      <c r="AI32" s="250"/>
      <c r="AJ32" s="250"/>
      <c r="AK32" s="250"/>
      <c r="AL32" s="356"/>
      <c r="AM32" s="358"/>
      <c r="AN32" s="359">
        <f t="shared" si="2"/>
        <v>13</v>
      </c>
      <c r="AO32" s="360">
        <f t="shared" si="3"/>
        <v>0.5</v>
      </c>
    </row>
    <row r="33" spans="1:41" ht="30" thickBot="1" x14ac:dyDescent="0.3">
      <c r="A33" s="341">
        <v>14</v>
      </c>
      <c r="B33" s="352" t="s">
        <v>23</v>
      </c>
      <c r="C33" s="76" t="s">
        <v>119</v>
      </c>
      <c r="D33" s="369">
        <v>5</v>
      </c>
      <c r="E33" s="370"/>
      <c r="F33" s="252">
        <v>5</v>
      </c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0">
        <f t="shared" ref="R33" si="4">SUM(D33:P33)</f>
        <v>10</v>
      </c>
      <c r="S33" s="250">
        <f t="shared" si="1"/>
        <v>10</v>
      </c>
      <c r="T33" s="371" t="s">
        <v>32</v>
      </c>
      <c r="U33" s="372">
        <v>0.5</v>
      </c>
      <c r="V33" s="370"/>
      <c r="W33" s="252"/>
      <c r="X33" s="252"/>
      <c r="Y33" s="252"/>
      <c r="Z33" s="370"/>
      <c r="AA33" s="370"/>
      <c r="AB33" s="370"/>
      <c r="AC33" s="370"/>
      <c r="AD33" s="252"/>
      <c r="AE33" s="252"/>
      <c r="AF33" s="252"/>
      <c r="AG33" s="252"/>
      <c r="AH33" s="252"/>
      <c r="AI33" s="252"/>
      <c r="AJ33" s="252"/>
      <c r="AK33" s="252"/>
      <c r="AL33" s="371"/>
      <c r="AM33" s="373"/>
      <c r="AN33" s="359">
        <f t="shared" si="2"/>
        <v>10</v>
      </c>
      <c r="AO33" s="360">
        <f t="shared" si="3"/>
        <v>0.5</v>
      </c>
    </row>
    <row r="34" spans="1:41" ht="24" customHeight="1" thickBot="1" x14ac:dyDescent="0.25">
      <c r="A34" s="609" t="s">
        <v>95</v>
      </c>
      <c r="B34" s="610"/>
      <c r="C34" s="611"/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5"/>
      <c r="V34" s="619"/>
      <c r="W34" s="619"/>
      <c r="X34" s="619"/>
      <c r="Y34" s="619"/>
      <c r="Z34" s="619"/>
      <c r="AA34" s="619"/>
      <c r="AB34" s="619"/>
      <c r="AC34" s="619"/>
      <c r="AD34" s="619"/>
      <c r="AE34" s="619"/>
      <c r="AF34" s="619"/>
      <c r="AG34" s="619"/>
      <c r="AH34" s="619"/>
      <c r="AI34" s="619"/>
      <c r="AJ34" s="619"/>
      <c r="AK34" s="619"/>
      <c r="AL34" s="619"/>
      <c r="AM34" s="615"/>
      <c r="AN34" s="615"/>
      <c r="AO34" s="621"/>
    </row>
    <row r="35" spans="1:41" ht="29.25" thickTop="1" x14ac:dyDescent="0.2">
      <c r="A35" s="374">
        <v>15</v>
      </c>
      <c r="B35" s="375" t="s">
        <v>44</v>
      </c>
      <c r="C35" s="376" t="s">
        <v>118</v>
      </c>
      <c r="D35" s="377"/>
      <c r="E35" s="378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379"/>
      <c r="U35" s="380"/>
      <c r="V35" s="378">
        <v>5</v>
      </c>
      <c r="W35" s="253"/>
      <c r="X35" s="253"/>
      <c r="Y35" s="253"/>
      <c r="Z35" s="378">
        <v>35</v>
      </c>
      <c r="AA35" s="378"/>
      <c r="AB35" s="378"/>
      <c r="AC35" s="378"/>
      <c r="AD35" s="253"/>
      <c r="AE35" s="253"/>
      <c r="AF35" s="253"/>
      <c r="AG35" s="253"/>
      <c r="AH35" s="253"/>
      <c r="AI35" s="253"/>
      <c r="AJ35" s="253">
        <f>SUM(V35:AH35)</f>
        <v>40</v>
      </c>
      <c r="AK35" s="253">
        <f>SUM(V35:AI35)</f>
        <v>40</v>
      </c>
      <c r="AL35" s="379" t="s">
        <v>32</v>
      </c>
      <c r="AM35" s="381">
        <v>2</v>
      </c>
      <c r="AN35" s="382">
        <f t="shared" ref="AN35:AN37" si="5">S35+AK35</f>
        <v>40</v>
      </c>
      <c r="AO35" s="383">
        <f t="shared" si="3"/>
        <v>2</v>
      </c>
    </row>
    <row r="36" spans="1:41" ht="28.5" x14ac:dyDescent="0.2">
      <c r="A36" s="384">
        <v>16</v>
      </c>
      <c r="B36" s="385" t="s">
        <v>44</v>
      </c>
      <c r="C36" s="386" t="s">
        <v>116</v>
      </c>
      <c r="D36" s="363">
        <v>5</v>
      </c>
      <c r="E36" s="364"/>
      <c r="F36" s="251"/>
      <c r="G36" s="251"/>
      <c r="H36" s="251">
        <v>35</v>
      </c>
      <c r="I36" s="251"/>
      <c r="J36" s="251"/>
      <c r="K36" s="251"/>
      <c r="L36" s="251"/>
      <c r="M36" s="251"/>
      <c r="N36" s="251"/>
      <c r="O36" s="251"/>
      <c r="P36" s="251"/>
      <c r="Q36" s="251"/>
      <c r="R36" s="251">
        <f t="shared" si="0"/>
        <v>40</v>
      </c>
      <c r="S36" s="251">
        <f t="shared" si="1"/>
        <v>40</v>
      </c>
      <c r="T36" s="365" t="s">
        <v>32</v>
      </c>
      <c r="U36" s="366">
        <v>2</v>
      </c>
      <c r="V36" s="364">
        <v>5</v>
      </c>
      <c r="W36" s="251"/>
      <c r="X36" s="251"/>
      <c r="Y36" s="251"/>
      <c r="Z36" s="364">
        <v>35</v>
      </c>
      <c r="AA36" s="364"/>
      <c r="AB36" s="364"/>
      <c r="AC36" s="364"/>
      <c r="AD36" s="251"/>
      <c r="AE36" s="251"/>
      <c r="AF36" s="251"/>
      <c r="AG36" s="251"/>
      <c r="AH36" s="251"/>
      <c r="AI36" s="251"/>
      <c r="AJ36" s="251">
        <f>SUM(V36:AH36)</f>
        <v>40</v>
      </c>
      <c r="AK36" s="251">
        <f>SUM(V36:AI36)</f>
        <v>40</v>
      </c>
      <c r="AL36" s="365" t="s">
        <v>32</v>
      </c>
      <c r="AM36" s="367">
        <v>2</v>
      </c>
      <c r="AN36" s="387">
        <f t="shared" si="5"/>
        <v>80</v>
      </c>
      <c r="AO36" s="368">
        <f t="shared" si="3"/>
        <v>4</v>
      </c>
    </row>
    <row r="37" spans="1:41" ht="29.25" thickBot="1" x14ac:dyDescent="0.25">
      <c r="A37" s="374">
        <v>17</v>
      </c>
      <c r="B37" s="388" t="s">
        <v>44</v>
      </c>
      <c r="C37" s="389" t="s">
        <v>117</v>
      </c>
      <c r="D37" s="390"/>
      <c r="E37" s="391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392"/>
      <c r="U37" s="393"/>
      <c r="V37" s="391">
        <v>5</v>
      </c>
      <c r="W37" s="254"/>
      <c r="X37" s="254"/>
      <c r="Y37" s="254"/>
      <c r="Z37" s="391">
        <v>15</v>
      </c>
      <c r="AA37" s="391"/>
      <c r="AB37" s="391"/>
      <c r="AC37" s="391"/>
      <c r="AD37" s="254"/>
      <c r="AE37" s="254"/>
      <c r="AF37" s="254"/>
      <c r="AG37" s="254"/>
      <c r="AH37" s="254"/>
      <c r="AI37" s="254"/>
      <c r="AJ37" s="254">
        <f>SUM(V37:AH37)</f>
        <v>20</v>
      </c>
      <c r="AK37" s="254">
        <f>SUM(V37:AI37)</f>
        <v>20</v>
      </c>
      <c r="AL37" s="392" t="s">
        <v>32</v>
      </c>
      <c r="AM37" s="394">
        <v>1</v>
      </c>
      <c r="AN37" s="395">
        <f t="shared" si="5"/>
        <v>20</v>
      </c>
      <c r="AO37" s="396">
        <f t="shared" si="3"/>
        <v>1</v>
      </c>
    </row>
    <row r="38" spans="1:41" ht="24" customHeight="1" thickBot="1" x14ac:dyDescent="0.25">
      <c r="A38" s="609" t="s">
        <v>84</v>
      </c>
      <c r="B38" s="610"/>
      <c r="C38" s="611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26"/>
      <c r="R38" s="626"/>
      <c r="S38" s="626"/>
      <c r="T38" s="626"/>
      <c r="U38" s="615"/>
      <c r="V38" s="619"/>
      <c r="W38" s="619"/>
      <c r="X38" s="619"/>
      <c r="Y38" s="619"/>
      <c r="Z38" s="619"/>
      <c r="AA38" s="619"/>
      <c r="AB38" s="619"/>
      <c r="AC38" s="619"/>
      <c r="AD38" s="619"/>
      <c r="AE38" s="619"/>
      <c r="AF38" s="619"/>
      <c r="AG38" s="619"/>
      <c r="AH38" s="619"/>
      <c r="AI38" s="626"/>
      <c r="AJ38" s="626"/>
      <c r="AK38" s="626"/>
      <c r="AL38" s="626"/>
      <c r="AM38" s="615"/>
      <c r="AN38" s="615"/>
      <c r="AO38" s="621"/>
    </row>
    <row r="39" spans="1:41" ht="29.25" thickTop="1" x14ac:dyDescent="0.25">
      <c r="A39" s="397">
        <v>18</v>
      </c>
      <c r="B39" s="398" t="s">
        <v>23</v>
      </c>
      <c r="C39" s="399" t="s">
        <v>125</v>
      </c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>
        <v>30</v>
      </c>
      <c r="Q39" s="256"/>
      <c r="R39" s="256"/>
      <c r="S39" s="256">
        <f>SUM(D39:Q39)</f>
        <v>30</v>
      </c>
      <c r="T39" s="401" t="s">
        <v>32</v>
      </c>
      <c r="U39" s="402">
        <v>1</v>
      </c>
      <c r="V39" s="403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255"/>
      <c r="AI39" s="255"/>
      <c r="AJ39" s="255"/>
      <c r="AK39" s="255"/>
      <c r="AL39" s="404"/>
      <c r="AM39" s="405"/>
      <c r="AN39" s="349">
        <f t="shared" ref="AN39:AN43" si="6">S39+AK39</f>
        <v>30</v>
      </c>
      <c r="AO39" s="350">
        <f t="shared" ref="AO39:AO43" si="7">U39+AM39</f>
        <v>1</v>
      </c>
    </row>
    <row r="40" spans="1:41" ht="28.5" x14ac:dyDescent="0.25">
      <c r="A40" s="406">
        <v>19</v>
      </c>
      <c r="B40" s="407" t="s">
        <v>23</v>
      </c>
      <c r="C40" s="408" t="s">
        <v>126</v>
      </c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401"/>
      <c r="U40" s="409"/>
      <c r="V40" s="410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>
        <v>30</v>
      </c>
      <c r="AI40" s="256"/>
      <c r="AJ40" s="256"/>
      <c r="AK40" s="256">
        <f t="shared" ref="AK40:AK45" si="8">SUM(V40:AI40)</f>
        <v>30</v>
      </c>
      <c r="AL40" s="411" t="s">
        <v>32</v>
      </c>
      <c r="AM40" s="412">
        <v>1</v>
      </c>
      <c r="AN40" s="359">
        <f t="shared" si="6"/>
        <v>30</v>
      </c>
      <c r="AO40" s="360">
        <f t="shared" si="7"/>
        <v>1</v>
      </c>
    </row>
    <row r="41" spans="1:41" ht="29.25" x14ac:dyDescent="0.25">
      <c r="A41" s="397">
        <v>20</v>
      </c>
      <c r="B41" s="407" t="s">
        <v>23</v>
      </c>
      <c r="C41" s="413" t="s">
        <v>120</v>
      </c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414"/>
      <c r="U41" s="409"/>
      <c r="V41" s="410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>
        <v>30</v>
      </c>
      <c r="AI41" s="256"/>
      <c r="AJ41" s="256"/>
      <c r="AK41" s="256">
        <f>SUM(V41:AI41)</f>
        <v>30</v>
      </c>
      <c r="AL41" s="415" t="s">
        <v>32</v>
      </c>
      <c r="AM41" s="412">
        <v>1</v>
      </c>
      <c r="AN41" s="359">
        <f t="shared" si="6"/>
        <v>30</v>
      </c>
      <c r="AO41" s="360">
        <f t="shared" si="7"/>
        <v>1</v>
      </c>
    </row>
    <row r="42" spans="1:41" ht="42.75" x14ac:dyDescent="0.25">
      <c r="A42" s="406">
        <v>21</v>
      </c>
      <c r="B42" s="407" t="s">
        <v>23</v>
      </c>
      <c r="C42" s="408" t="s">
        <v>121</v>
      </c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>
        <v>30</v>
      </c>
      <c r="Q42" s="256"/>
      <c r="R42" s="256"/>
      <c r="S42" s="256">
        <f t="shared" ref="S42" si="9">SUM(D42:Q42)</f>
        <v>30</v>
      </c>
      <c r="T42" s="414" t="s">
        <v>32</v>
      </c>
      <c r="U42" s="409">
        <v>1</v>
      </c>
      <c r="V42" s="410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415"/>
      <c r="AM42" s="412"/>
      <c r="AN42" s="359">
        <f t="shared" si="6"/>
        <v>30</v>
      </c>
      <c r="AO42" s="360">
        <f t="shared" si="7"/>
        <v>1</v>
      </c>
    </row>
    <row r="43" spans="1:41" ht="28.5" x14ac:dyDescent="0.25">
      <c r="A43" s="397">
        <v>22</v>
      </c>
      <c r="B43" s="407" t="s">
        <v>23</v>
      </c>
      <c r="C43" s="408" t="s">
        <v>122</v>
      </c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414"/>
      <c r="U43" s="409"/>
      <c r="V43" s="410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>
        <v>30</v>
      </c>
      <c r="AI43" s="256"/>
      <c r="AJ43" s="256"/>
      <c r="AK43" s="256">
        <f t="shared" si="8"/>
        <v>30</v>
      </c>
      <c r="AL43" s="415" t="s">
        <v>32</v>
      </c>
      <c r="AM43" s="412">
        <v>1</v>
      </c>
      <c r="AN43" s="359">
        <f t="shared" si="6"/>
        <v>30</v>
      </c>
      <c r="AO43" s="360">
        <f t="shared" si="7"/>
        <v>1</v>
      </c>
    </row>
    <row r="44" spans="1:41" ht="28.5" x14ac:dyDescent="0.25">
      <c r="A44" s="406">
        <v>23</v>
      </c>
      <c r="B44" s="407" t="s">
        <v>23</v>
      </c>
      <c r="C44" s="416" t="s">
        <v>123</v>
      </c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>
        <v>30</v>
      </c>
      <c r="Q44" s="256"/>
      <c r="R44" s="256"/>
      <c r="S44" s="256">
        <f>SUM(D44:Q44)</f>
        <v>30</v>
      </c>
      <c r="T44" s="414" t="s">
        <v>32</v>
      </c>
      <c r="U44" s="409">
        <v>1</v>
      </c>
      <c r="V44" s="410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415"/>
      <c r="AM44" s="412"/>
      <c r="AN44" s="359">
        <f>S44+AK44</f>
        <v>30</v>
      </c>
      <c r="AO44" s="360">
        <f>U44+AM44</f>
        <v>1</v>
      </c>
    </row>
    <row r="45" spans="1:41" ht="26.25" thickBot="1" x14ac:dyDescent="0.3">
      <c r="A45" s="397">
        <v>24</v>
      </c>
      <c r="B45" s="417" t="s">
        <v>23</v>
      </c>
      <c r="C45" s="418" t="s">
        <v>127</v>
      </c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20"/>
      <c r="U45" s="421"/>
      <c r="V45" s="422"/>
      <c r="W45" s="419"/>
      <c r="X45" s="419"/>
      <c r="Y45" s="419"/>
      <c r="Z45" s="419"/>
      <c r="AA45" s="419"/>
      <c r="AB45" s="419"/>
      <c r="AC45" s="419"/>
      <c r="AD45" s="419"/>
      <c r="AE45" s="419"/>
      <c r="AF45" s="419"/>
      <c r="AG45" s="419"/>
      <c r="AH45" s="257">
        <v>30</v>
      </c>
      <c r="AI45" s="257"/>
      <c r="AJ45" s="256"/>
      <c r="AK45" s="257">
        <f t="shared" si="8"/>
        <v>30</v>
      </c>
      <c r="AL45" s="423" t="s">
        <v>32</v>
      </c>
      <c r="AM45" s="424">
        <v>1</v>
      </c>
      <c r="AN45" s="425">
        <v>30</v>
      </c>
      <c r="AO45" s="426">
        <f t="shared" si="3"/>
        <v>1</v>
      </c>
    </row>
    <row r="46" spans="1:41" ht="24" customHeight="1" thickBot="1" x14ac:dyDescent="0.25">
      <c r="A46" s="609" t="s">
        <v>83</v>
      </c>
      <c r="B46" s="610"/>
      <c r="C46" s="611"/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19"/>
      <c r="AM46" s="619"/>
      <c r="AN46" s="615"/>
      <c r="AO46" s="621"/>
    </row>
    <row r="47" spans="1:41" s="439" customFormat="1" ht="56.25" customHeight="1" thickTop="1" thickBot="1" x14ac:dyDescent="0.3">
      <c r="A47" s="427">
        <v>25</v>
      </c>
      <c r="B47" s="428" t="s">
        <v>23</v>
      </c>
      <c r="C47" s="429" t="s">
        <v>124</v>
      </c>
      <c r="D47" s="430"/>
      <c r="E47" s="431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3"/>
      <c r="U47" s="434"/>
      <c r="V47" s="431"/>
      <c r="W47" s="432"/>
      <c r="X47" s="432"/>
      <c r="Y47" s="432"/>
      <c r="Z47" s="431"/>
      <c r="AA47" s="431"/>
      <c r="AB47" s="431"/>
      <c r="AC47" s="431"/>
      <c r="AD47" s="432"/>
      <c r="AE47" s="432"/>
      <c r="AF47" s="432"/>
      <c r="AG47" s="432"/>
      <c r="AH47" s="258">
        <v>96</v>
      </c>
      <c r="AI47" s="432"/>
      <c r="AJ47" s="258"/>
      <c r="AK47" s="258">
        <f>SUM(V47:AI47)</f>
        <v>96</v>
      </c>
      <c r="AL47" s="435" t="s">
        <v>32</v>
      </c>
      <c r="AM47" s="436">
        <v>4</v>
      </c>
      <c r="AN47" s="437">
        <f>S47+AK47</f>
        <v>96</v>
      </c>
      <c r="AO47" s="438">
        <f>U47+AM47</f>
        <v>4</v>
      </c>
    </row>
    <row r="48" spans="1:41" s="439" customFormat="1" ht="16.5" customHeight="1" thickBot="1" x14ac:dyDescent="0.25">
      <c r="A48" s="690"/>
      <c r="B48" s="691"/>
      <c r="C48" s="691"/>
      <c r="D48" s="691"/>
      <c r="E48" s="691"/>
      <c r="F48" s="691"/>
      <c r="G48" s="691"/>
      <c r="H48" s="691"/>
      <c r="I48" s="691"/>
      <c r="J48" s="691"/>
      <c r="K48" s="691"/>
      <c r="L48" s="691"/>
      <c r="M48" s="691"/>
      <c r="N48" s="691"/>
      <c r="O48" s="691"/>
      <c r="P48" s="691"/>
      <c r="Q48" s="691"/>
      <c r="R48" s="691"/>
      <c r="S48" s="691"/>
      <c r="T48" s="691"/>
      <c r="U48" s="691"/>
      <c r="V48" s="691"/>
      <c r="W48" s="691"/>
      <c r="X48" s="691"/>
      <c r="Y48" s="691"/>
      <c r="Z48" s="691"/>
      <c r="AA48" s="691"/>
      <c r="AB48" s="691"/>
      <c r="AC48" s="691"/>
      <c r="AD48" s="691"/>
      <c r="AE48" s="691"/>
      <c r="AF48" s="691"/>
      <c r="AG48" s="691"/>
      <c r="AH48" s="691"/>
      <c r="AI48" s="691"/>
      <c r="AJ48" s="691"/>
      <c r="AK48" s="691"/>
      <c r="AL48" s="691"/>
      <c r="AM48" s="691"/>
      <c r="AN48" s="691"/>
      <c r="AO48" s="692"/>
    </row>
    <row r="49" spans="1:41" s="439" customFormat="1" ht="56.25" customHeight="1" thickBot="1" x14ac:dyDescent="0.3">
      <c r="A49" s="351">
        <v>26</v>
      </c>
      <c r="B49" s="440" t="s">
        <v>23</v>
      </c>
      <c r="C49" s="441" t="s">
        <v>73</v>
      </c>
      <c r="D49" s="390"/>
      <c r="E49" s="391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2"/>
      <c r="S49" s="252"/>
      <c r="T49" s="392" t="s">
        <v>32</v>
      </c>
      <c r="U49" s="393">
        <v>2.5</v>
      </c>
      <c r="V49" s="391"/>
      <c r="W49" s="254"/>
      <c r="X49" s="254"/>
      <c r="Y49" s="254"/>
      <c r="Z49" s="391"/>
      <c r="AA49" s="391"/>
      <c r="AB49" s="391"/>
      <c r="AC49" s="391"/>
      <c r="AD49" s="254"/>
      <c r="AE49" s="254"/>
      <c r="AF49" s="254"/>
      <c r="AG49" s="254"/>
      <c r="AH49" s="254"/>
      <c r="AI49" s="254"/>
      <c r="AJ49" s="254"/>
      <c r="AK49" s="254"/>
      <c r="AL49" s="392" t="s">
        <v>32</v>
      </c>
      <c r="AM49" s="394">
        <v>2.5</v>
      </c>
      <c r="AN49" s="425">
        <f t="shared" ref="AN49" si="10">S49+AK49</f>
        <v>0</v>
      </c>
      <c r="AO49" s="396">
        <f t="shared" ref="AO49" si="11">U49+AM49</f>
        <v>5</v>
      </c>
    </row>
    <row r="50" spans="1:41" s="318" customFormat="1" ht="15.75" thickBot="1" x14ac:dyDescent="0.3">
      <c r="A50" s="689" t="s">
        <v>46</v>
      </c>
      <c r="B50" s="689"/>
      <c r="C50" s="689"/>
      <c r="D50" s="450">
        <f>SUM(D19:D47)</f>
        <v>208</v>
      </c>
      <c r="E50" s="450"/>
      <c r="F50" s="450">
        <f>SUM(F19:F47)</f>
        <v>45</v>
      </c>
      <c r="G50" s="450"/>
      <c r="H50" s="450">
        <f>SUM(H20:H47)</f>
        <v>125</v>
      </c>
      <c r="I50" s="450"/>
      <c r="J50" s="450">
        <f>SUM(J20:J47)</f>
        <v>155</v>
      </c>
      <c r="K50" s="450"/>
      <c r="L50" s="450"/>
      <c r="M50" s="450"/>
      <c r="N50" s="450"/>
      <c r="O50" s="450"/>
      <c r="P50" s="450">
        <f>SUM(P20:P47)</f>
        <v>90</v>
      </c>
      <c r="Q50" s="450"/>
      <c r="R50" s="450">
        <f>SUM(R19:R47)</f>
        <v>533</v>
      </c>
      <c r="S50" s="450">
        <f>SUM(S19:S47)</f>
        <v>623</v>
      </c>
      <c r="T50" s="451"/>
      <c r="U50" s="442">
        <f>SUM(U19:U49)</f>
        <v>30</v>
      </c>
      <c r="V50" s="452">
        <f>SUM(V20:V47)</f>
        <v>125</v>
      </c>
      <c r="W50" s="450"/>
      <c r="X50" s="450">
        <f>SUM(X20:X47)</f>
        <v>20</v>
      </c>
      <c r="Y50" s="450"/>
      <c r="Z50" s="450">
        <f>SUM(Z20:Z47)</f>
        <v>170</v>
      </c>
      <c r="AA50" s="450"/>
      <c r="AB50" s="450">
        <f>SUM(AB20:AB47)</f>
        <v>105</v>
      </c>
      <c r="AC50" s="450"/>
      <c r="AD50" s="450"/>
      <c r="AE50" s="450"/>
      <c r="AF50" s="450"/>
      <c r="AG50" s="450"/>
      <c r="AH50" s="450">
        <f>SUM(AH20:AH47)</f>
        <v>216</v>
      </c>
      <c r="AI50" s="450"/>
      <c r="AJ50" s="450">
        <f>SUM(A20:AJ47)</f>
        <v>3048.5</v>
      </c>
      <c r="AK50" s="450">
        <f>SUM(AK20:AK47)</f>
        <v>636</v>
      </c>
      <c r="AL50" s="451"/>
      <c r="AM50" s="443">
        <f>SUM(AM19:AM49)</f>
        <v>30</v>
      </c>
      <c r="AN50" s="425">
        <f>SUM(AN21:AN33)+SUM(AN35:AN37)+SUM(AN39:AN45)+AN47+AN19</f>
        <v>1259</v>
      </c>
      <c r="AO50" s="426">
        <f>SUM(AO19:AO49)</f>
        <v>60</v>
      </c>
    </row>
    <row r="51" spans="1:41" x14ac:dyDescent="0.2">
      <c r="C51" s="444" t="s">
        <v>110</v>
      </c>
    </row>
    <row r="52" spans="1:41" x14ac:dyDescent="0.2">
      <c r="C52" s="444" t="s">
        <v>47</v>
      </c>
    </row>
    <row r="55" spans="1:41" x14ac:dyDescent="0.2">
      <c r="P55" s="244" t="s">
        <v>86</v>
      </c>
    </row>
    <row r="56" spans="1:41" x14ac:dyDescent="0.2">
      <c r="C56" s="445"/>
      <c r="AF56" s="612" t="s">
        <v>137</v>
      </c>
      <c r="AG56" s="612"/>
      <c r="AH56" s="612"/>
      <c r="AI56" s="612"/>
      <c r="AJ56" s="612"/>
      <c r="AK56" s="612"/>
      <c r="AL56" s="612"/>
    </row>
    <row r="57" spans="1:41" x14ac:dyDescent="0.2">
      <c r="C57" s="446" t="s">
        <v>48</v>
      </c>
      <c r="M57" s="320"/>
      <c r="O57" s="612" t="s">
        <v>49</v>
      </c>
      <c r="P57" s="612"/>
      <c r="Q57" s="612"/>
      <c r="R57" s="612"/>
      <c r="S57" s="612"/>
      <c r="T57" s="612"/>
      <c r="U57" s="612"/>
      <c r="AF57" s="612" t="s">
        <v>50</v>
      </c>
      <c r="AG57" s="612"/>
      <c r="AH57" s="612"/>
      <c r="AI57" s="612"/>
      <c r="AJ57" s="612"/>
      <c r="AK57" s="612"/>
      <c r="AL57" s="612"/>
    </row>
  </sheetData>
  <mergeCells count="25">
    <mergeCell ref="A50:C50"/>
    <mergeCell ref="A34:C34"/>
    <mergeCell ref="A46:C46"/>
    <mergeCell ref="D46:AO46"/>
    <mergeCell ref="A38:C38"/>
    <mergeCell ref="A48:AO48"/>
    <mergeCell ref="AF56:AL56"/>
    <mergeCell ref="O57:U57"/>
    <mergeCell ref="AF57:AL57"/>
    <mergeCell ref="D20:AO20"/>
    <mergeCell ref="O8:U8"/>
    <mergeCell ref="D18:AO18"/>
    <mergeCell ref="D38:AO38"/>
    <mergeCell ref="D34:AO34"/>
    <mergeCell ref="V16:AM16"/>
    <mergeCell ref="AJ2:AN2"/>
    <mergeCell ref="AJ4:AN4"/>
    <mergeCell ref="A6:AO6"/>
    <mergeCell ref="A16:A17"/>
    <mergeCell ref="C16:C17"/>
    <mergeCell ref="A20:C20"/>
    <mergeCell ref="AN16:AN17"/>
    <mergeCell ref="D16:U16"/>
    <mergeCell ref="AO16:AO17"/>
    <mergeCell ref="A18:C18"/>
  </mergeCells>
  <dataValidations count="1">
    <dataValidation type="list" allowBlank="1" showErrorMessage="1" sqref="B19 B35:B37 B39:B45 B21:B33 B47 B49" xr:uid="{00000000-0002-0000-0300-000000000000}">
      <formula1>RodzajeZajec</formula1>
      <formula2>0</formula2>
    </dataValidation>
  </dataValidations>
  <pageMargins left="0.7" right="0.7" top="0.75" bottom="0.75" header="0.3" footer="0.3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FE13-6AD2-449E-814A-06E58D4F72BE}">
  <sheetPr>
    <pageSetUpPr fitToPage="1"/>
  </sheetPr>
  <dimension ref="A1:AP59"/>
  <sheetViews>
    <sheetView zoomScale="70" zoomScaleNormal="70" workbookViewId="0">
      <selection activeCell="J27" sqref="J27"/>
    </sheetView>
  </sheetViews>
  <sheetFormatPr defaultRowHeight="12.75" x14ac:dyDescent="0.2"/>
  <cols>
    <col min="1" max="1" width="4.42578125" customWidth="1"/>
    <col min="2" max="2" width="12" bestFit="1" customWidth="1"/>
    <col min="3" max="3" width="56.5703125" bestFit="1" customWidth="1"/>
    <col min="4" max="4" width="8.85546875" customWidth="1"/>
    <col min="5" max="7" width="6" customWidth="1"/>
    <col min="8" max="8" width="7.85546875" customWidth="1"/>
    <col min="9" max="9" width="6" customWidth="1"/>
    <col min="10" max="10" width="9.85546875" customWidth="1"/>
    <col min="11" max="16" width="6" customWidth="1"/>
    <col min="17" max="17" width="8.42578125" customWidth="1"/>
    <col min="18" max="18" width="7.28515625" customWidth="1"/>
    <col min="19" max="19" width="9.28515625" customWidth="1"/>
    <col min="20" max="21" width="6" customWidth="1"/>
    <col min="22" max="22" width="6.85546875" bestFit="1" customWidth="1"/>
    <col min="23" max="25" width="6" customWidth="1"/>
    <col min="26" max="26" width="6.85546875" bestFit="1" customWidth="1"/>
    <col min="27" max="27" width="6" customWidth="1"/>
    <col min="28" max="28" width="6.85546875" bestFit="1" customWidth="1"/>
    <col min="29" max="33" width="6" customWidth="1"/>
    <col min="34" max="34" width="6.85546875" bestFit="1" customWidth="1"/>
    <col min="35" max="35" width="6" customWidth="1"/>
    <col min="36" max="36" width="8.140625" bestFit="1" customWidth="1"/>
    <col min="37" max="37" width="6.85546875" bestFit="1" customWidth="1"/>
    <col min="38" max="39" width="6" customWidth="1"/>
    <col min="40" max="40" width="8.140625" bestFit="1" customWidth="1"/>
    <col min="41" max="41" width="6" customWidth="1"/>
  </cols>
  <sheetData>
    <row r="1" spans="1:4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244"/>
      <c r="AI1" s="3"/>
      <c r="AJ1" s="3"/>
      <c r="AK1" s="3"/>
      <c r="AL1" s="3"/>
      <c r="AM1" s="5"/>
      <c r="AN1" s="262"/>
      <c r="AO1" s="3"/>
      <c r="AP1" s="3"/>
    </row>
    <row r="2" spans="1:4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44"/>
      <c r="AI2" s="3"/>
      <c r="AJ2" s="668"/>
      <c r="AK2" s="668"/>
      <c r="AL2" s="668"/>
      <c r="AM2" s="668"/>
      <c r="AN2" s="668"/>
      <c r="AO2" s="3"/>
      <c r="AP2" s="3"/>
    </row>
    <row r="3" spans="1:4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44"/>
      <c r="AI3" s="3"/>
      <c r="AJ3" s="3"/>
      <c r="AK3" s="3"/>
      <c r="AL3" s="3"/>
      <c r="AM3" s="5"/>
      <c r="AN3" s="262"/>
      <c r="AO3" s="3"/>
      <c r="AP3" s="3"/>
    </row>
    <row r="4" spans="1:4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244"/>
      <c r="AI4" s="3"/>
      <c r="AJ4" s="668"/>
      <c r="AK4" s="668"/>
      <c r="AL4" s="668"/>
      <c r="AM4" s="668"/>
      <c r="AN4" s="668"/>
      <c r="AO4" s="3"/>
      <c r="AP4" s="3"/>
    </row>
    <row r="5" spans="1:4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244"/>
      <c r="AI5" s="3"/>
      <c r="AJ5" s="3"/>
      <c r="AK5" s="3"/>
      <c r="AL5" s="3"/>
      <c r="AM5" s="5"/>
      <c r="AN5" s="262"/>
      <c r="AO5" s="3"/>
      <c r="AP5" s="3"/>
    </row>
    <row r="6" spans="1:42" ht="15.75" x14ac:dyDescent="0.2">
      <c r="A6" s="669" t="s">
        <v>139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0"/>
      <c r="AP6" s="6"/>
    </row>
    <row r="7" spans="1:42" ht="15.7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245"/>
      <c r="AI7" s="7"/>
      <c r="AJ7" s="7"/>
      <c r="AK7" s="7"/>
      <c r="AL7" s="7"/>
      <c r="AM7" s="7"/>
      <c r="AN7" s="7"/>
      <c r="AO7" s="7"/>
      <c r="AP7" s="6"/>
    </row>
    <row r="8" spans="1:4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71" t="s">
        <v>142</v>
      </c>
      <c r="P8" s="671"/>
      <c r="Q8" s="671"/>
      <c r="R8" s="671"/>
      <c r="S8" s="671"/>
      <c r="T8" s="671"/>
      <c r="U8" s="671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44"/>
      <c r="AI8" s="3"/>
      <c r="AJ8" s="3"/>
      <c r="AK8" s="3"/>
      <c r="AL8" s="3"/>
      <c r="AM8" s="5"/>
      <c r="AN8" s="262"/>
      <c r="AO8" s="3"/>
      <c r="AP8" s="3"/>
    </row>
    <row r="9" spans="1:42" ht="15" x14ac:dyDescent="0.25">
      <c r="A9" s="8" t="s">
        <v>99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5"/>
      <c r="P9" s="8"/>
      <c r="Q9" s="8"/>
      <c r="R9" s="8"/>
      <c r="S9" s="8"/>
      <c r="T9" s="8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246"/>
      <c r="AI9" s="8"/>
      <c r="AJ9" s="8"/>
      <c r="AK9" s="8"/>
      <c r="AL9" s="8"/>
      <c r="AM9" s="9"/>
      <c r="AN9" s="13"/>
      <c r="AO9" s="8"/>
      <c r="AP9" s="8"/>
    </row>
    <row r="10" spans="1:42" ht="15" x14ac:dyDescent="0.25">
      <c r="A10" s="8" t="s">
        <v>76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46"/>
      <c r="AI10" s="8"/>
      <c r="AJ10" s="8"/>
      <c r="AK10" s="8"/>
      <c r="AL10" s="8"/>
      <c r="AM10" s="9"/>
      <c r="AN10" s="13"/>
      <c r="AO10" s="8"/>
      <c r="AP10" s="8"/>
    </row>
    <row r="11" spans="1:42" ht="15" x14ac:dyDescent="0.25">
      <c r="A11" s="8" t="s">
        <v>128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46"/>
      <c r="AI11" s="8"/>
      <c r="AJ11" s="8"/>
      <c r="AK11" s="8"/>
      <c r="AL11" s="8"/>
      <c r="AM11" s="9"/>
      <c r="AN11" s="13"/>
      <c r="AO11" s="8"/>
      <c r="AP11" s="8"/>
    </row>
    <row r="12" spans="1:42" ht="15" x14ac:dyDescent="0.25">
      <c r="A12" s="8" t="s">
        <v>97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246"/>
      <c r="AI12" s="8"/>
      <c r="AJ12" s="8"/>
      <c r="AK12" s="8"/>
      <c r="AL12" s="8"/>
      <c r="AM12" s="9"/>
      <c r="AN12" s="13"/>
      <c r="AO12" s="8"/>
      <c r="AP12" s="8"/>
    </row>
    <row r="13" spans="1:42" ht="15" x14ac:dyDescent="0.25">
      <c r="A13" s="10" t="s">
        <v>138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5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44"/>
      <c r="AI13" s="3"/>
      <c r="AJ13" s="3"/>
      <c r="AK13" s="3"/>
      <c r="AL13" s="3"/>
      <c r="AM13" s="5"/>
      <c r="AN13" s="262"/>
      <c r="AO13" s="3"/>
      <c r="AP13" s="3"/>
    </row>
    <row r="14" spans="1:4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244"/>
      <c r="AI14" s="3"/>
      <c r="AJ14" s="3"/>
      <c r="AK14" s="3"/>
      <c r="AL14" s="3"/>
      <c r="AM14" s="5"/>
      <c r="AN14" s="262"/>
      <c r="AO14" s="3"/>
      <c r="AP14" s="3"/>
    </row>
    <row r="15" spans="1:42" ht="13.5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5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244"/>
      <c r="AI15" s="3"/>
      <c r="AJ15" s="3"/>
      <c r="AK15" s="3"/>
      <c r="AL15" s="3"/>
      <c r="AM15" s="5"/>
      <c r="AN15" s="262"/>
      <c r="AO15" s="3"/>
      <c r="AP15" s="3"/>
    </row>
    <row r="16" spans="1:42" ht="42.75" customHeight="1" thickBot="1" x14ac:dyDescent="0.25">
      <c r="A16" s="672" t="s">
        <v>0</v>
      </c>
      <c r="B16" s="2"/>
      <c r="C16" s="674" t="s">
        <v>1</v>
      </c>
      <c r="D16" s="676" t="s">
        <v>2</v>
      </c>
      <c r="E16" s="676"/>
      <c r="F16" s="676"/>
      <c r="G16" s="676"/>
      <c r="H16" s="676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 t="s">
        <v>3</v>
      </c>
      <c r="W16" s="676"/>
      <c r="X16" s="676"/>
      <c r="Y16" s="676"/>
      <c r="Z16" s="676"/>
      <c r="AA16" s="676"/>
      <c r="AB16" s="676"/>
      <c r="AC16" s="676"/>
      <c r="AD16" s="676"/>
      <c r="AE16" s="676"/>
      <c r="AF16" s="676"/>
      <c r="AG16" s="676"/>
      <c r="AH16" s="676"/>
      <c r="AI16" s="676"/>
      <c r="AJ16" s="676"/>
      <c r="AK16" s="676"/>
      <c r="AL16" s="676"/>
      <c r="AM16" s="676"/>
      <c r="AN16" s="707" t="s">
        <v>4</v>
      </c>
      <c r="AO16" s="679" t="s">
        <v>5</v>
      </c>
      <c r="AP16" s="3"/>
    </row>
    <row r="17" spans="1:42" ht="264" thickBot="1" x14ac:dyDescent="0.25">
      <c r="A17" s="673"/>
      <c r="B17" s="26" t="s">
        <v>6</v>
      </c>
      <c r="C17" s="675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89</v>
      </c>
      <c r="L17" s="32" t="s">
        <v>94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33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91</v>
      </c>
      <c r="AD17" s="32" t="s">
        <v>92</v>
      </c>
      <c r="AE17" s="32" t="s">
        <v>14</v>
      </c>
      <c r="AF17" s="32" t="s">
        <v>15</v>
      </c>
      <c r="AG17" s="32" t="s">
        <v>16</v>
      </c>
      <c r="AH17" s="247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708"/>
      <c r="AO17" s="680"/>
      <c r="AP17" s="3"/>
    </row>
    <row r="18" spans="1:42" ht="15.75" thickBot="1" x14ac:dyDescent="0.25">
      <c r="A18" s="641" t="s">
        <v>102</v>
      </c>
      <c r="B18" s="642"/>
      <c r="C18" s="643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  <c r="T18" s="658"/>
      <c r="U18" s="664"/>
      <c r="V18" s="658"/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64"/>
      <c r="AN18" s="664"/>
      <c r="AO18" s="665"/>
      <c r="AP18" s="3"/>
    </row>
    <row r="19" spans="1:42" ht="18" customHeight="1" thickTop="1" thickBot="1" x14ac:dyDescent="0.3">
      <c r="A19" s="185" t="s">
        <v>115</v>
      </c>
      <c r="B19" s="186" t="s">
        <v>23</v>
      </c>
      <c r="C19" s="241" t="s">
        <v>74</v>
      </c>
      <c r="D19" s="183">
        <v>30</v>
      </c>
      <c r="E19" s="183"/>
      <c r="F19" s="183">
        <v>15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>
        <f>SUM(D19:P19)</f>
        <v>45</v>
      </c>
      <c r="S19" s="183">
        <f>SUM(D19:P19)</f>
        <v>45</v>
      </c>
      <c r="T19" s="191" t="s">
        <v>85</v>
      </c>
      <c r="U19" s="199">
        <v>3</v>
      </c>
      <c r="V19" s="196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248"/>
      <c r="AI19" s="183"/>
      <c r="AJ19" s="183"/>
      <c r="AK19" s="183"/>
      <c r="AL19" s="191"/>
      <c r="AM19" s="208"/>
      <c r="AN19" s="216">
        <f>S19+AK19</f>
        <v>45</v>
      </c>
      <c r="AO19" s="217">
        <f>AM19+U19</f>
        <v>3</v>
      </c>
      <c r="AP19" s="3"/>
    </row>
    <row r="20" spans="1:42" ht="18" customHeight="1" thickBot="1" x14ac:dyDescent="0.25">
      <c r="A20" s="693" t="s">
        <v>77</v>
      </c>
      <c r="B20" s="694"/>
      <c r="C20" s="695"/>
      <c r="D20" s="704"/>
      <c r="E20" s="704"/>
      <c r="F20" s="704"/>
      <c r="G20" s="704"/>
      <c r="H20" s="704"/>
      <c r="I20" s="704"/>
      <c r="J20" s="704"/>
      <c r="K20" s="704"/>
      <c r="L20" s="704"/>
      <c r="M20" s="704"/>
      <c r="N20" s="704"/>
      <c r="O20" s="704"/>
      <c r="P20" s="704"/>
      <c r="Q20" s="704"/>
      <c r="R20" s="704"/>
      <c r="S20" s="704"/>
      <c r="T20" s="704"/>
      <c r="U20" s="705"/>
      <c r="V20" s="704"/>
      <c r="W20" s="704"/>
      <c r="X20" s="704"/>
      <c r="Y20" s="704"/>
      <c r="Z20" s="704"/>
      <c r="AA20" s="704"/>
      <c r="AB20" s="704"/>
      <c r="AC20" s="704"/>
      <c r="AD20" s="704"/>
      <c r="AE20" s="704"/>
      <c r="AF20" s="704"/>
      <c r="AG20" s="704"/>
      <c r="AH20" s="704"/>
      <c r="AI20" s="704"/>
      <c r="AJ20" s="704"/>
      <c r="AK20" s="704"/>
      <c r="AL20" s="704"/>
      <c r="AM20" s="705"/>
      <c r="AN20" s="705"/>
      <c r="AO20" s="706"/>
      <c r="AP20" s="15"/>
    </row>
    <row r="21" spans="1:42" ht="18" customHeight="1" thickTop="1" x14ac:dyDescent="0.25">
      <c r="A21" s="68">
        <v>2</v>
      </c>
      <c r="B21" s="19" t="s">
        <v>23</v>
      </c>
      <c r="C21" s="71" t="s">
        <v>51</v>
      </c>
      <c r="D21" s="34">
        <v>32</v>
      </c>
      <c r="E21" s="35"/>
      <c r="F21" s="36">
        <v>25</v>
      </c>
      <c r="G21" s="36"/>
      <c r="H21" s="36">
        <v>70</v>
      </c>
      <c r="I21" s="36"/>
      <c r="J21" s="36"/>
      <c r="K21" s="36"/>
      <c r="L21" s="36"/>
      <c r="M21" s="36"/>
      <c r="N21" s="36"/>
      <c r="O21" s="36"/>
      <c r="P21" s="36"/>
      <c r="Q21" s="36"/>
      <c r="R21" s="36">
        <f t="shared" ref="R21:R36" si="0">SUM(D21:P21)</f>
        <v>127</v>
      </c>
      <c r="S21" s="36">
        <f t="shared" ref="S21:S36" si="1">SUM(D21:Q21)</f>
        <v>127</v>
      </c>
      <c r="T21" s="170" t="s">
        <v>32</v>
      </c>
      <c r="U21" s="172">
        <v>5</v>
      </c>
      <c r="V21" s="35">
        <v>32</v>
      </c>
      <c r="W21" s="36"/>
      <c r="X21" s="36">
        <v>20</v>
      </c>
      <c r="Y21" s="36"/>
      <c r="Z21" s="35">
        <v>70</v>
      </c>
      <c r="AA21" s="35"/>
      <c r="AB21" s="35"/>
      <c r="AC21" s="35"/>
      <c r="AD21" s="36"/>
      <c r="AE21" s="36"/>
      <c r="AF21" s="36"/>
      <c r="AG21" s="36"/>
      <c r="AH21" s="249"/>
      <c r="AI21" s="36"/>
      <c r="AJ21" s="36">
        <f>SUM(V21:AH21)</f>
        <v>122</v>
      </c>
      <c r="AK21" s="36">
        <f>SUM(V21:AI21)</f>
        <v>122</v>
      </c>
      <c r="AL21" s="170" t="s">
        <v>85</v>
      </c>
      <c r="AM21" s="178">
        <v>5.5</v>
      </c>
      <c r="AN21" s="107">
        <f>S21+AK21</f>
        <v>249</v>
      </c>
      <c r="AO21" s="106">
        <f>U21+AM21</f>
        <v>10.5</v>
      </c>
      <c r="AP21" s="3"/>
    </row>
    <row r="22" spans="1:42" ht="18" customHeight="1" x14ac:dyDescent="0.25">
      <c r="A22" s="69">
        <v>3</v>
      </c>
      <c r="B22" s="11" t="s">
        <v>23</v>
      </c>
      <c r="C22" s="72" t="s">
        <v>52</v>
      </c>
      <c r="D22" s="43">
        <v>25</v>
      </c>
      <c r="E22" s="44"/>
      <c r="F22" s="45"/>
      <c r="G22" s="45"/>
      <c r="H22" s="45"/>
      <c r="I22" s="45"/>
      <c r="J22" s="45">
        <v>45</v>
      </c>
      <c r="K22" s="45"/>
      <c r="L22" s="45"/>
      <c r="M22" s="45"/>
      <c r="N22" s="45"/>
      <c r="O22" s="45"/>
      <c r="P22" s="45"/>
      <c r="Q22" s="45"/>
      <c r="R22" s="45">
        <f t="shared" si="0"/>
        <v>70</v>
      </c>
      <c r="S22" s="45">
        <f t="shared" si="1"/>
        <v>70</v>
      </c>
      <c r="T22" s="171" t="s">
        <v>32</v>
      </c>
      <c r="U22" s="174">
        <v>3</v>
      </c>
      <c r="V22" s="44">
        <v>25</v>
      </c>
      <c r="W22" s="45"/>
      <c r="X22" s="45"/>
      <c r="Y22" s="45"/>
      <c r="Z22" s="44"/>
      <c r="AA22" s="44"/>
      <c r="AB22" s="44">
        <v>60</v>
      </c>
      <c r="AC22" s="44"/>
      <c r="AD22" s="45"/>
      <c r="AE22" s="45"/>
      <c r="AF22" s="45"/>
      <c r="AG22" s="45"/>
      <c r="AH22" s="250"/>
      <c r="AI22" s="45"/>
      <c r="AJ22" s="45">
        <f>SUM(V22:AH22)</f>
        <v>85</v>
      </c>
      <c r="AK22" s="45">
        <f>SUM(V22:AI22)</f>
        <v>85</v>
      </c>
      <c r="AL22" s="171" t="s">
        <v>85</v>
      </c>
      <c r="AM22" s="179">
        <v>3</v>
      </c>
      <c r="AN22" s="118">
        <f t="shared" ref="AN22:AN33" si="2">S22+AK22</f>
        <v>155</v>
      </c>
      <c r="AO22" s="146">
        <f t="shared" ref="AO22:AO45" si="3">U22+AM22</f>
        <v>6</v>
      </c>
      <c r="AP22" s="3"/>
    </row>
    <row r="23" spans="1:42" ht="18" customHeight="1" x14ac:dyDescent="0.25">
      <c r="A23" s="68">
        <v>4</v>
      </c>
      <c r="B23" s="11" t="s">
        <v>23</v>
      </c>
      <c r="C23" s="72" t="s">
        <v>64</v>
      </c>
      <c r="D23" s="43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71"/>
      <c r="U23" s="174"/>
      <c r="V23" s="44">
        <v>25</v>
      </c>
      <c r="W23" s="45"/>
      <c r="X23" s="45"/>
      <c r="Y23" s="45"/>
      <c r="Z23" s="44">
        <v>15</v>
      </c>
      <c r="AA23" s="44"/>
      <c r="AB23" s="44">
        <v>15</v>
      </c>
      <c r="AC23" s="44"/>
      <c r="AD23" s="45"/>
      <c r="AE23" s="45"/>
      <c r="AF23" s="45"/>
      <c r="AG23" s="45"/>
      <c r="AH23" s="250"/>
      <c r="AI23" s="45"/>
      <c r="AJ23" s="45">
        <f>SUM(V23:AH23)</f>
        <v>55</v>
      </c>
      <c r="AK23" s="45">
        <f>SUM(V23:AI23)</f>
        <v>55</v>
      </c>
      <c r="AL23" s="171" t="s">
        <v>32</v>
      </c>
      <c r="AM23" s="179">
        <v>3.5</v>
      </c>
      <c r="AN23" s="118">
        <f t="shared" si="2"/>
        <v>55</v>
      </c>
      <c r="AO23" s="146">
        <f t="shared" si="3"/>
        <v>3.5</v>
      </c>
      <c r="AP23" s="3"/>
    </row>
    <row r="24" spans="1:42" ht="18" customHeight="1" x14ac:dyDescent="0.25">
      <c r="A24" s="69">
        <v>5</v>
      </c>
      <c r="B24" s="11" t="s">
        <v>23</v>
      </c>
      <c r="C24" s="72" t="s">
        <v>65</v>
      </c>
      <c r="D24" s="43">
        <v>25</v>
      </c>
      <c r="E24" s="44"/>
      <c r="F24" s="45"/>
      <c r="G24" s="45"/>
      <c r="H24" s="45"/>
      <c r="I24" s="45"/>
      <c r="J24" s="45">
        <v>45</v>
      </c>
      <c r="K24" s="45"/>
      <c r="L24" s="45"/>
      <c r="M24" s="45"/>
      <c r="N24" s="45"/>
      <c r="O24" s="45"/>
      <c r="P24" s="45"/>
      <c r="Q24" s="45"/>
      <c r="R24" s="45">
        <f t="shared" si="0"/>
        <v>70</v>
      </c>
      <c r="S24" s="45">
        <f t="shared" si="1"/>
        <v>70</v>
      </c>
      <c r="T24" s="171" t="s">
        <v>85</v>
      </c>
      <c r="U24" s="174">
        <v>3</v>
      </c>
      <c r="V24" s="44"/>
      <c r="W24" s="45"/>
      <c r="X24" s="45"/>
      <c r="Y24" s="45"/>
      <c r="Z24" s="44"/>
      <c r="AA24" s="44"/>
      <c r="AB24" s="44"/>
      <c r="AC24" s="44"/>
      <c r="AD24" s="45"/>
      <c r="AE24" s="45"/>
      <c r="AF24" s="45"/>
      <c r="AG24" s="45"/>
      <c r="AH24" s="250"/>
      <c r="AI24" s="45"/>
      <c r="AJ24" s="45"/>
      <c r="AK24" s="45"/>
      <c r="AL24" s="171"/>
      <c r="AM24" s="179"/>
      <c r="AN24" s="118">
        <f t="shared" si="2"/>
        <v>70</v>
      </c>
      <c r="AO24" s="146">
        <f t="shared" si="3"/>
        <v>3</v>
      </c>
      <c r="AP24" s="3"/>
    </row>
    <row r="25" spans="1:42" ht="18" customHeight="1" x14ac:dyDescent="0.25">
      <c r="A25" s="68">
        <v>6</v>
      </c>
      <c r="B25" s="11" t="s">
        <v>23</v>
      </c>
      <c r="C25" s="72" t="s">
        <v>66</v>
      </c>
      <c r="D25" s="43">
        <v>10</v>
      </c>
      <c r="E25" s="44"/>
      <c r="F25" s="45"/>
      <c r="G25" s="45"/>
      <c r="H25" s="45"/>
      <c r="I25" s="45"/>
      <c r="J25" s="45">
        <v>10</v>
      </c>
      <c r="K25" s="45"/>
      <c r="L25" s="45"/>
      <c r="M25" s="45"/>
      <c r="N25" s="45"/>
      <c r="O25" s="45"/>
      <c r="P25" s="45"/>
      <c r="Q25" s="45"/>
      <c r="R25" s="45">
        <f t="shared" si="0"/>
        <v>20</v>
      </c>
      <c r="S25" s="45">
        <f t="shared" si="1"/>
        <v>20</v>
      </c>
      <c r="T25" s="171" t="s">
        <v>32</v>
      </c>
      <c r="U25" s="174">
        <v>1</v>
      </c>
      <c r="V25" s="44"/>
      <c r="W25" s="45"/>
      <c r="X25" s="45"/>
      <c r="Y25" s="45"/>
      <c r="Z25" s="44"/>
      <c r="AA25" s="44"/>
      <c r="AB25" s="44"/>
      <c r="AC25" s="44"/>
      <c r="AD25" s="45"/>
      <c r="AE25" s="45"/>
      <c r="AF25" s="45"/>
      <c r="AG25" s="45"/>
      <c r="AH25" s="250"/>
      <c r="AI25" s="45"/>
      <c r="AJ25" s="45"/>
      <c r="AK25" s="45"/>
      <c r="AL25" s="171"/>
      <c r="AM25" s="179"/>
      <c r="AN25" s="118">
        <f t="shared" si="2"/>
        <v>20</v>
      </c>
      <c r="AO25" s="146">
        <f t="shared" si="3"/>
        <v>1</v>
      </c>
      <c r="AP25" s="3"/>
    </row>
    <row r="26" spans="1:42" ht="18" customHeight="1" x14ac:dyDescent="0.25">
      <c r="A26" s="69">
        <v>7</v>
      </c>
      <c r="B26" s="11" t="s">
        <v>23</v>
      </c>
      <c r="C26" s="72" t="s">
        <v>67</v>
      </c>
      <c r="D26" s="43">
        <v>20</v>
      </c>
      <c r="E26" s="44"/>
      <c r="F26" s="45"/>
      <c r="G26" s="45"/>
      <c r="H26" s="45">
        <v>10</v>
      </c>
      <c r="I26" s="45"/>
      <c r="J26" s="45">
        <v>10</v>
      </c>
      <c r="K26" s="45"/>
      <c r="L26" s="45"/>
      <c r="M26" s="45"/>
      <c r="N26" s="45"/>
      <c r="O26" s="45"/>
      <c r="P26" s="45"/>
      <c r="Q26" s="45"/>
      <c r="R26" s="45">
        <f t="shared" si="0"/>
        <v>40</v>
      </c>
      <c r="S26" s="45">
        <f t="shared" si="1"/>
        <v>40</v>
      </c>
      <c r="T26" s="171" t="s">
        <v>32</v>
      </c>
      <c r="U26" s="174">
        <v>2</v>
      </c>
      <c r="V26" s="44"/>
      <c r="W26" s="45"/>
      <c r="X26" s="45"/>
      <c r="Y26" s="45"/>
      <c r="Z26" s="44"/>
      <c r="AA26" s="44"/>
      <c r="AB26" s="44"/>
      <c r="AC26" s="44"/>
      <c r="AD26" s="45"/>
      <c r="AE26" s="45"/>
      <c r="AF26" s="45"/>
      <c r="AG26" s="45"/>
      <c r="AH26" s="250"/>
      <c r="AI26" s="45"/>
      <c r="AJ26" s="45"/>
      <c r="AK26" s="45"/>
      <c r="AL26" s="171"/>
      <c r="AM26" s="179"/>
      <c r="AN26" s="118">
        <f t="shared" si="2"/>
        <v>40</v>
      </c>
      <c r="AO26" s="146">
        <f t="shared" si="3"/>
        <v>2</v>
      </c>
      <c r="AP26" s="3"/>
    </row>
    <row r="27" spans="1:42" ht="18" customHeight="1" x14ac:dyDescent="0.25">
      <c r="A27" s="68">
        <v>8</v>
      </c>
      <c r="B27" s="11" t="s">
        <v>23</v>
      </c>
      <c r="C27" s="72" t="s">
        <v>68</v>
      </c>
      <c r="D27" s="43">
        <v>30</v>
      </c>
      <c r="E27" s="44"/>
      <c r="F27" s="45"/>
      <c r="G27" s="45"/>
      <c r="H27" s="45">
        <v>10</v>
      </c>
      <c r="I27" s="45"/>
      <c r="J27" s="45">
        <v>35</v>
      </c>
      <c r="K27" s="45"/>
      <c r="L27" s="45"/>
      <c r="M27" s="45"/>
      <c r="N27" s="45"/>
      <c r="O27" s="45"/>
      <c r="P27" s="45"/>
      <c r="Q27" s="45"/>
      <c r="R27" s="45">
        <f t="shared" si="0"/>
        <v>75</v>
      </c>
      <c r="S27" s="45">
        <f t="shared" si="1"/>
        <v>75</v>
      </c>
      <c r="T27" s="171" t="s">
        <v>85</v>
      </c>
      <c r="U27" s="174">
        <v>3.5</v>
      </c>
      <c r="V27" s="44"/>
      <c r="W27" s="45"/>
      <c r="X27" s="45"/>
      <c r="Y27" s="45"/>
      <c r="Z27" s="44"/>
      <c r="AA27" s="44"/>
      <c r="AB27" s="44"/>
      <c r="AC27" s="44"/>
      <c r="AD27" s="45"/>
      <c r="AE27" s="45"/>
      <c r="AF27" s="45"/>
      <c r="AG27" s="45"/>
      <c r="AH27" s="250"/>
      <c r="AI27" s="45"/>
      <c r="AJ27" s="45"/>
      <c r="AK27" s="45"/>
      <c r="AL27" s="171"/>
      <c r="AM27" s="179"/>
      <c r="AN27" s="118">
        <f t="shared" si="2"/>
        <v>75</v>
      </c>
      <c r="AO27" s="146">
        <f t="shared" si="3"/>
        <v>3.5</v>
      </c>
      <c r="AP27" s="3"/>
    </row>
    <row r="28" spans="1:42" ht="18" customHeight="1" x14ac:dyDescent="0.25">
      <c r="A28" s="69">
        <v>9</v>
      </c>
      <c r="B28" s="88" t="s">
        <v>23</v>
      </c>
      <c r="C28" s="124" t="s">
        <v>96</v>
      </c>
      <c r="D28" s="79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92"/>
      <c r="U28" s="200"/>
      <c r="V28" s="80">
        <v>20</v>
      </c>
      <c r="W28" s="81"/>
      <c r="X28" s="81"/>
      <c r="Y28" s="81"/>
      <c r="Z28" s="80"/>
      <c r="AA28" s="80"/>
      <c r="AB28" s="80">
        <v>25</v>
      </c>
      <c r="AC28" s="80"/>
      <c r="AD28" s="81"/>
      <c r="AE28" s="81"/>
      <c r="AF28" s="81"/>
      <c r="AG28" s="81"/>
      <c r="AH28" s="251"/>
      <c r="AI28" s="81"/>
      <c r="AJ28" s="81">
        <v>45</v>
      </c>
      <c r="AK28" s="81">
        <v>45</v>
      </c>
      <c r="AL28" s="192" t="s">
        <v>32</v>
      </c>
      <c r="AM28" s="209">
        <v>2</v>
      </c>
      <c r="AN28" s="118">
        <f t="shared" si="2"/>
        <v>45</v>
      </c>
      <c r="AO28" s="218">
        <f t="shared" si="3"/>
        <v>2</v>
      </c>
      <c r="AP28" s="15"/>
    </row>
    <row r="29" spans="1:42" ht="18" customHeight="1" x14ac:dyDescent="0.25">
      <c r="A29" s="68">
        <v>10</v>
      </c>
      <c r="B29" s="11" t="s">
        <v>23</v>
      </c>
      <c r="C29" s="72" t="s">
        <v>69</v>
      </c>
      <c r="D29" s="43">
        <v>10</v>
      </c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>
        <f t="shared" si="0"/>
        <v>10</v>
      </c>
      <c r="S29" s="45">
        <f t="shared" si="1"/>
        <v>10</v>
      </c>
      <c r="T29" s="171" t="s">
        <v>32</v>
      </c>
      <c r="U29" s="174">
        <v>0.5</v>
      </c>
      <c r="V29" s="44"/>
      <c r="W29" s="45"/>
      <c r="X29" s="45"/>
      <c r="Y29" s="45"/>
      <c r="Z29" s="44"/>
      <c r="AA29" s="44"/>
      <c r="AB29" s="44"/>
      <c r="AC29" s="44"/>
      <c r="AD29" s="45"/>
      <c r="AE29" s="45"/>
      <c r="AF29" s="45"/>
      <c r="AG29" s="45"/>
      <c r="AH29" s="250"/>
      <c r="AI29" s="45"/>
      <c r="AJ29" s="45"/>
      <c r="AK29" s="45"/>
      <c r="AL29" s="171"/>
      <c r="AM29" s="179"/>
      <c r="AN29" s="118">
        <f t="shared" si="2"/>
        <v>10</v>
      </c>
      <c r="AO29" s="146">
        <f t="shared" si="3"/>
        <v>0.5</v>
      </c>
      <c r="AP29" s="3"/>
    </row>
    <row r="30" spans="1:42" ht="18" customHeight="1" x14ac:dyDescent="0.25">
      <c r="A30" s="69">
        <v>11</v>
      </c>
      <c r="B30" s="11" t="s">
        <v>23</v>
      </c>
      <c r="C30" s="72" t="s">
        <v>70</v>
      </c>
      <c r="D30" s="43">
        <v>8</v>
      </c>
      <c r="E30" s="44"/>
      <c r="F30" s="45"/>
      <c r="G30" s="45"/>
      <c r="H30" s="45"/>
      <c r="I30" s="45"/>
      <c r="J30" s="45">
        <v>5</v>
      </c>
      <c r="K30" s="45"/>
      <c r="L30" s="45"/>
      <c r="M30" s="45"/>
      <c r="N30" s="45"/>
      <c r="O30" s="45"/>
      <c r="P30" s="45"/>
      <c r="Q30" s="45"/>
      <c r="R30" s="45">
        <f t="shared" si="0"/>
        <v>13</v>
      </c>
      <c r="S30" s="45">
        <f t="shared" si="1"/>
        <v>13</v>
      </c>
      <c r="T30" s="171" t="s">
        <v>32</v>
      </c>
      <c r="U30" s="174">
        <v>0.5</v>
      </c>
      <c r="V30" s="44"/>
      <c r="W30" s="45"/>
      <c r="X30" s="45"/>
      <c r="Y30" s="45"/>
      <c r="Z30" s="44"/>
      <c r="AA30" s="44"/>
      <c r="AB30" s="44"/>
      <c r="AC30" s="44"/>
      <c r="AD30" s="45"/>
      <c r="AE30" s="45"/>
      <c r="AF30" s="45"/>
      <c r="AG30" s="45"/>
      <c r="AH30" s="250"/>
      <c r="AI30" s="45"/>
      <c r="AJ30" s="45"/>
      <c r="AK30" s="45"/>
      <c r="AL30" s="171"/>
      <c r="AM30" s="179"/>
      <c r="AN30" s="118">
        <f t="shared" si="2"/>
        <v>13</v>
      </c>
      <c r="AO30" s="146">
        <f t="shared" si="3"/>
        <v>0.5</v>
      </c>
      <c r="AP30" s="3"/>
    </row>
    <row r="31" spans="1:42" ht="18" customHeight="1" x14ac:dyDescent="0.25">
      <c r="A31" s="68">
        <v>12</v>
      </c>
      <c r="B31" s="11" t="s">
        <v>23</v>
      </c>
      <c r="C31" s="72" t="s">
        <v>71</v>
      </c>
      <c r="D31" s="43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171"/>
      <c r="U31" s="174"/>
      <c r="V31" s="44">
        <v>8</v>
      </c>
      <c r="W31" s="45"/>
      <c r="X31" s="45"/>
      <c r="Y31" s="45"/>
      <c r="Z31" s="44"/>
      <c r="AA31" s="44"/>
      <c r="AB31" s="44">
        <v>5</v>
      </c>
      <c r="AC31" s="44"/>
      <c r="AD31" s="45"/>
      <c r="AE31" s="45"/>
      <c r="AF31" s="45"/>
      <c r="AG31" s="45"/>
      <c r="AH31" s="250"/>
      <c r="AI31" s="45"/>
      <c r="AJ31" s="45">
        <f>SUM(V31:AH31)</f>
        <v>13</v>
      </c>
      <c r="AK31" s="45">
        <f>SUM(V31:AI31)</f>
        <v>13</v>
      </c>
      <c r="AL31" s="171" t="s">
        <v>32</v>
      </c>
      <c r="AM31" s="179">
        <v>0.5</v>
      </c>
      <c r="AN31" s="118">
        <f t="shared" si="2"/>
        <v>13</v>
      </c>
      <c r="AO31" s="146">
        <f t="shared" si="3"/>
        <v>0.5</v>
      </c>
      <c r="AP31" s="3"/>
    </row>
    <row r="32" spans="1:42" ht="18" customHeight="1" x14ac:dyDescent="0.25">
      <c r="A32" s="69">
        <v>13</v>
      </c>
      <c r="B32" s="11" t="s">
        <v>23</v>
      </c>
      <c r="C32" s="72" t="s">
        <v>72</v>
      </c>
      <c r="D32" s="43">
        <v>8</v>
      </c>
      <c r="E32" s="44"/>
      <c r="F32" s="45"/>
      <c r="G32" s="45"/>
      <c r="H32" s="45"/>
      <c r="I32" s="45"/>
      <c r="J32" s="45">
        <v>5</v>
      </c>
      <c r="K32" s="45"/>
      <c r="L32" s="45"/>
      <c r="M32" s="45"/>
      <c r="N32" s="45"/>
      <c r="O32" s="45"/>
      <c r="P32" s="45"/>
      <c r="Q32" s="45"/>
      <c r="R32" s="45">
        <f>SUM(D32:P32)</f>
        <v>13</v>
      </c>
      <c r="S32" s="45">
        <f t="shared" si="1"/>
        <v>13</v>
      </c>
      <c r="T32" s="171" t="s">
        <v>32</v>
      </c>
      <c r="U32" s="174">
        <v>0.5</v>
      </c>
      <c r="V32" s="44"/>
      <c r="W32" s="45"/>
      <c r="X32" s="45"/>
      <c r="Y32" s="45"/>
      <c r="Z32" s="44"/>
      <c r="AA32" s="44"/>
      <c r="AB32" s="44"/>
      <c r="AC32" s="44"/>
      <c r="AD32" s="45"/>
      <c r="AE32" s="45"/>
      <c r="AF32" s="45"/>
      <c r="AG32" s="45"/>
      <c r="AH32" s="250"/>
      <c r="AI32" s="45"/>
      <c r="AJ32" s="45"/>
      <c r="AK32" s="45"/>
      <c r="AL32" s="171"/>
      <c r="AM32" s="179"/>
      <c r="AN32" s="118">
        <f t="shared" si="2"/>
        <v>13</v>
      </c>
      <c r="AO32" s="146">
        <f t="shared" si="3"/>
        <v>0.5</v>
      </c>
      <c r="AP32" s="3"/>
    </row>
    <row r="33" spans="1:42" ht="18" customHeight="1" thickBot="1" x14ac:dyDescent="0.3">
      <c r="A33" s="68">
        <v>14</v>
      </c>
      <c r="B33" s="11" t="s">
        <v>23</v>
      </c>
      <c r="C33" s="73" t="s">
        <v>119</v>
      </c>
      <c r="D33" s="53">
        <v>5</v>
      </c>
      <c r="E33" s="54"/>
      <c r="F33" s="55">
        <v>5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45">
        <f t="shared" ref="R33" si="4">SUM(D33:P33)</f>
        <v>10</v>
      </c>
      <c r="S33" s="45">
        <f t="shared" si="1"/>
        <v>10</v>
      </c>
      <c r="T33" s="169" t="s">
        <v>32</v>
      </c>
      <c r="U33" s="201">
        <v>0.5</v>
      </c>
      <c r="V33" s="54"/>
      <c r="W33" s="55"/>
      <c r="X33" s="55"/>
      <c r="Y33" s="55"/>
      <c r="Z33" s="54"/>
      <c r="AA33" s="54"/>
      <c r="AB33" s="54"/>
      <c r="AC33" s="54"/>
      <c r="AD33" s="55"/>
      <c r="AE33" s="55"/>
      <c r="AF33" s="55"/>
      <c r="AG33" s="55"/>
      <c r="AH33" s="252"/>
      <c r="AI33" s="55"/>
      <c r="AJ33" s="55"/>
      <c r="AK33" s="55"/>
      <c r="AL33" s="169"/>
      <c r="AM33" s="210"/>
      <c r="AN33" s="118">
        <f t="shared" si="2"/>
        <v>10</v>
      </c>
      <c r="AO33" s="146">
        <f t="shared" si="3"/>
        <v>0.5</v>
      </c>
      <c r="AP33" s="3"/>
    </row>
    <row r="34" spans="1:42" ht="18" customHeight="1" thickBot="1" x14ac:dyDescent="0.25">
      <c r="A34" s="641" t="s">
        <v>95</v>
      </c>
      <c r="B34" s="642"/>
      <c r="C34" s="643"/>
      <c r="D34" s="696"/>
      <c r="E34" s="696"/>
      <c r="F34" s="696"/>
      <c r="G34" s="696"/>
      <c r="H34" s="696"/>
      <c r="I34" s="696"/>
      <c r="J34" s="696"/>
      <c r="K34" s="696"/>
      <c r="L34" s="696"/>
      <c r="M34" s="696"/>
      <c r="N34" s="696"/>
      <c r="O34" s="696"/>
      <c r="P34" s="696"/>
      <c r="Q34" s="696"/>
      <c r="R34" s="696"/>
      <c r="S34" s="696"/>
      <c r="T34" s="696"/>
      <c r="U34" s="698"/>
      <c r="V34" s="696"/>
      <c r="W34" s="696"/>
      <c r="X34" s="696"/>
      <c r="Y34" s="696"/>
      <c r="Z34" s="696"/>
      <c r="AA34" s="696"/>
      <c r="AB34" s="696"/>
      <c r="AC34" s="696"/>
      <c r="AD34" s="696"/>
      <c r="AE34" s="696"/>
      <c r="AF34" s="696"/>
      <c r="AG34" s="696"/>
      <c r="AH34" s="696"/>
      <c r="AI34" s="696"/>
      <c r="AJ34" s="696"/>
      <c r="AK34" s="696"/>
      <c r="AL34" s="696"/>
      <c r="AM34" s="698"/>
      <c r="AN34" s="698"/>
      <c r="AO34" s="699"/>
      <c r="AP34" s="3"/>
    </row>
    <row r="35" spans="1:42" ht="26.25" thickTop="1" x14ac:dyDescent="0.2">
      <c r="A35" s="94">
        <v>15</v>
      </c>
      <c r="B35" s="89" t="s">
        <v>44</v>
      </c>
      <c r="C35" s="91" t="s">
        <v>130</v>
      </c>
      <c r="D35" s="85"/>
      <c r="E35" s="8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194"/>
      <c r="U35" s="203"/>
      <c r="V35" s="86">
        <v>5</v>
      </c>
      <c r="W35" s="87"/>
      <c r="X35" s="87"/>
      <c r="Y35" s="87"/>
      <c r="Z35" s="86">
        <v>35</v>
      </c>
      <c r="AA35" s="86"/>
      <c r="AB35" s="86"/>
      <c r="AC35" s="86"/>
      <c r="AD35" s="87"/>
      <c r="AE35" s="87"/>
      <c r="AF35" s="87"/>
      <c r="AG35" s="87"/>
      <c r="AH35" s="253"/>
      <c r="AI35" s="87"/>
      <c r="AJ35" s="87">
        <f>SUM(V35:AH35)</f>
        <v>40</v>
      </c>
      <c r="AK35" s="87">
        <f>SUM(V35:AI35)</f>
        <v>40</v>
      </c>
      <c r="AL35" s="194" t="s">
        <v>32</v>
      </c>
      <c r="AM35" s="212">
        <v>2</v>
      </c>
      <c r="AN35" s="220">
        <f t="shared" ref="AN35:AN37" si="5">S35+AK35</f>
        <v>40</v>
      </c>
      <c r="AO35" s="221">
        <f t="shared" si="3"/>
        <v>2</v>
      </c>
      <c r="AP35" s="3"/>
    </row>
    <row r="36" spans="1:42" ht="25.5" x14ac:dyDescent="0.2">
      <c r="A36" s="74">
        <v>16</v>
      </c>
      <c r="B36" s="90" t="s">
        <v>44</v>
      </c>
      <c r="C36" s="92" t="s">
        <v>140</v>
      </c>
      <c r="D36" s="79">
        <v>5</v>
      </c>
      <c r="E36" s="80"/>
      <c r="F36" s="81"/>
      <c r="G36" s="81"/>
      <c r="H36" s="81">
        <v>35</v>
      </c>
      <c r="I36" s="81"/>
      <c r="J36" s="81"/>
      <c r="K36" s="81"/>
      <c r="L36" s="81"/>
      <c r="M36" s="81"/>
      <c r="N36" s="81"/>
      <c r="O36" s="81"/>
      <c r="P36" s="81"/>
      <c r="Q36" s="81"/>
      <c r="R36" s="81">
        <f t="shared" si="0"/>
        <v>40</v>
      </c>
      <c r="S36" s="81">
        <f t="shared" si="1"/>
        <v>40</v>
      </c>
      <c r="T36" s="192" t="s">
        <v>32</v>
      </c>
      <c r="U36" s="200">
        <v>2</v>
      </c>
      <c r="V36" s="80">
        <v>5</v>
      </c>
      <c r="W36" s="81"/>
      <c r="X36" s="81"/>
      <c r="Y36" s="81"/>
      <c r="Z36" s="80">
        <v>35</v>
      </c>
      <c r="AA36" s="80"/>
      <c r="AB36" s="80"/>
      <c r="AC36" s="80"/>
      <c r="AD36" s="81"/>
      <c r="AE36" s="81"/>
      <c r="AF36" s="81"/>
      <c r="AG36" s="81"/>
      <c r="AH36" s="251"/>
      <c r="AI36" s="81"/>
      <c r="AJ36" s="81">
        <f>SUM(V36:AH36)</f>
        <v>40</v>
      </c>
      <c r="AK36" s="81">
        <f>SUM(V36:AI36)</f>
        <v>40</v>
      </c>
      <c r="AL36" s="192" t="s">
        <v>32</v>
      </c>
      <c r="AM36" s="209">
        <v>2</v>
      </c>
      <c r="AN36" s="222">
        <f t="shared" si="5"/>
        <v>80</v>
      </c>
      <c r="AO36" s="218">
        <f t="shared" si="3"/>
        <v>4</v>
      </c>
      <c r="AP36" s="3"/>
    </row>
    <row r="37" spans="1:42" ht="26.25" thickBot="1" x14ac:dyDescent="0.25">
      <c r="A37" s="94">
        <v>17</v>
      </c>
      <c r="B37" s="24" t="s">
        <v>44</v>
      </c>
      <c r="C37" s="93" t="s">
        <v>131</v>
      </c>
      <c r="D37" s="82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193"/>
      <c r="U37" s="202"/>
      <c r="V37" s="83">
        <v>5</v>
      </c>
      <c r="W37" s="84"/>
      <c r="X37" s="84"/>
      <c r="Y37" s="84"/>
      <c r="Z37" s="83">
        <v>15</v>
      </c>
      <c r="AA37" s="83"/>
      <c r="AB37" s="83"/>
      <c r="AC37" s="83"/>
      <c r="AD37" s="84"/>
      <c r="AE37" s="84"/>
      <c r="AF37" s="84"/>
      <c r="AG37" s="84"/>
      <c r="AH37" s="254"/>
      <c r="AI37" s="84"/>
      <c r="AJ37" s="84">
        <f>SUM(V37:AH37)</f>
        <v>20</v>
      </c>
      <c r="AK37" s="84">
        <f>SUM(V37:AI37)</f>
        <v>20</v>
      </c>
      <c r="AL37" s="193" t="s">
        <v>32</v>
      </c>
      <c r="AM37" s="211">
        <v>1</v>
      </c>
      <c r="AN37" s="223">
        <f t="shared" si="5"/>
        <v>20</v>
      </c>
      <c r="AO37" s="219">
        <f t="shared" si="3"/>
        <v>1</v>
      </c>
      <c r="AP37" s="3"/>
    </row>
    <row r="38" spans="1:42" ht="15.75" thickBot="1" x14ac:dyDescent="0.25">
      <c r="A38" s="693" t="s">
        <v>84</v>
      </c>
      <c r="B38" s="694"/>
      <c r="C38" s="695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697"/>
      <c r="R38" s="697"/>
      <c r="S38" s="697"/>
      <c r="T38" s="697"/>
      <c r="U38" s="698"/>
      <c r="V38" s="696"/>
      <c r="W38" s="696"/>
      <c r="X38" s="696"/>
      <c r="Y38" s="696"/>
      <c r="Z38" s="696"/>
      <c r="AA38" s="696"/>
      <c r="AB38" s="696"/>
      <c r="AC38" s="696"/>
      <c r="AD38" s="696"/>
      <c r="AE38" s="696"/>
      <c r="AF38" s="696"/>
      <c r="AG38" s="696"/>
      <c r="AH38" s="696"/>
      <c r="AI38" s="697"/>
      <c r="AJ38" s="697"/>
      <c r="AK38" s="697"/>
      <c r="AL38" s="697"/>
      <c r="AM38" s="698"/>
      <c r="AN38" s="698"/>
      <c r="AO38" s="699"/>
      <c r="AP38" s="3"/>
    </row>
    <row r="39" spans="1:42" ht="29.25" thickTop="1" x14ac:dyDescent="0.25">
      <c r="A39" s="187">
        <v>18</v>
      </c>
      <c r="B39" s="188" t="s">
        <v>23</v>
      </c>
      <c r="C39" s="189" t="s">
        <v>125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>
        <v>30</v>
      </c>
      <c r="Q39" s="128"/>
      <c r="R39" s="128"/>
      <c r="S39" s="128">
        <f>SUM(D39:Q39)</f>
        <v>30</v>
      </c>
      <c r="T39" s="195" t="s">
        <v>32</v>
      </c>
      <c r="U39" s="204">
        <v>1</v>
      </c>
      <c r="V39" s="197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255"/>
      <c r="AI39" s="125"/>
      <c r="AJ39" s="125"/>
      <c r="AK39" s="123"/>
      <c r="AL39" s="224"/>
      <c r="AM39" s="213"/>
      <c r="AN39" s="107">
        <f t="shared" ref="AN39:AN43" si="6">S39+AK39</f>
        <v>30</v>
      </c>
      <c r="AO39" s="106">
        <f t="shared" ref="AO39:AO43" si="7">U39+AM39</f>
        <v>1</v>
      </c>
      <c r="AP39" s="3"/>
    </row>
    <row r="40" spans="1:42" ht="28.5" x14ac:dyDescent="0.25">
      <c r="A40" s="126">
        <v>19</v>
      </c>
      <c r="B40" s="120" t="s">
        <v>23</v>
      </c>
      <c r="C40" s="127" t="s">
        <v>126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95"/>
      <c r="U40" s="205"/>
      <c r="V40" s="19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256">
        <v>30</v>
      </c>
      <c r="AI40" s="128"/>
      <c r="AJ40" s="128"/>
      <c r="AK40" s="97">
        <f t="shared" ref="AK40:AK45" si="8">SUM(V40:AI40)</f>
        <v>30</v>
      </c>
      <c r="AL40" s="225" t="s">
        <v>32</v>
      </c>
      <c r="AM40" s="214">
        <v>1</v>
      </c>
      <c r="AN40" s="118">
        <f t="shared" si="6"/>
        <v>30</v>
      </c>
      <c r="AO40" s="146">
        <f t="shared" si="7"/>
        <v>1</v>
      </c>
      <c r="AP40" s="3"/>
    </row>
    <row r="41" spans="1:42" ht="29.25" x14ac:dyDescent="0.25">
      <c r="A41" s="187">
        <v>20</v>
      </c>
      <c r="B41" s="120" t="s">
        <v>23</v>
      </c>
      <c r="C41" s="129" t="s">
        <v>120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128"/>
      <c r="S41" s="97"/>
      <c r="T41" s="119"/>
      <c r="U41" s="175"/>
      <c r="V41" s="109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256">
        <v>30</v>
      </c>
      <c r="AI41" s="97"/>
      <c r="AJ41" s="128"/>
      <c r="AK41" s="97">
        <f>SUM(V41:AI41)</f>
        <v>30</v>
      </c>
      <c r="AL41" s="226" t="s">
        <v>32</v>
      </c>
      <c r="AM41" s="181">
        <v>1</v>
      </c>
      <c r="AN41" s="118">
        <f t="shared" si="6"/>
        <v>30</v>
      </c>
      <c r="AO41" s="146">
        <f t="shared" si="7"/>
        <v>1</v>
      </c>
      <c r="AP41" s="3"/>
    </row>
    <row r="42" spans="1:42" ht="28.5" x14ac:dyDescent="0.25">
      <c r="A42" s="126">
        <v>21</v>
      </c>
      <c r="B42" s="120" t="s">
        <v>23</v>
      </c>
      <c r="C42" s="121" t="s">
        <v>121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>
        <v>30</v>
      </c>
      <c r="Q42" s="97"/>
      <c r="R42" s="128"/>
      <c r="S42" s="97">
        <f t="shared" ref="S42" si="9">SUM(D42:Q42)</f>
        <v>30</v>
      </c>
      <c r="T42" s="119" t="s">
        <v>32</v>
      </c>
      <c r="U42" s="175">
        <v>1</v>
      </c>
      <c r="V42" s="109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256"/>
      <c r="AI42" s="97"/>
      <c r="AJ42" s="128"/>
      <c r="AK42" s="97"/>
      <c r="AL42" s="226"/>
      <c r="AM42" s="181"/>
      <c r="AN42" s="118">
        <f t="shared" si="6"/>
        <v>30</v>
      </c>
      <c r="AO42" s="146">
        <f t="shared" si="7"/>
        <v>1</v>
      </c>
      <c r="AP42" s="3"/>
    </row>
    <row r="43" spans="1:42" ht="15" x14ac:dyDescent="0.25">
      <c r="A43" s="187">
        <v>22</v>
      </c>
      <c r="B43" s="120" t="s">
        <v>23</v>
      </c>
      <c r="C43" s="121" t="s">
        <v>122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128"/>
      <c r="S43" s="97"/>
      <c r="T43" s="119"/>
      <c r="U43" s="175"/>
      <c r="V43" s="109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256">
        <v>30</v>
      </c>
      <c r="AI43" s="97"/>
      <c r="AJ43" s="128"/>
      <c r="AK43" s="97">
        <f t="shared" si="8"/>
        <v>30</v>
      </c>
      <c r="AL43" s="226" t="s">
        <v>32</v>
      </c>
      <c r="AM43" s="181">
        <v>1</v>
      </c>
      <c r="AN43" s="118">
        <f t="shared" si="6"/>
        <v>30</v>
      </c>
      <c r="AO43" s="146">
        <f t="shared" si="7"/>
        <v>1</v>
      </c>
      <c r="AP43" s="3"/>
    </row>
    <row r="44" spans="1:42" ht="15" x14ac:dyDescent="0.25">
      <c r="A44" s="126">
        <v>23</v>
      </c>
      <c r="B44" s="120" t="s">
        <v>23</v>
      </c>
      <c r="C44" s="122" t="s">
        <v>123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>
        <v>30</v>
      </c>
      <c r="Q44" s="97"/>
      <c r="R44" s="128"/>
      <c r="S44" s="97">
        <f>SUM(D44:Q44)</f>
        <v>30</v>
      </c>
      <c r="T44" s="119" t="s">
        <v>32</v>
      </c>
      <c r="U44" s="175">
        <v>1</v>
      </c>
      <c r="V44" s="109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256"/>
      <c r="AI44" s="97"/>
      <c r="AJ44" s="128"/>
      <c r="AK44" s="97"/>
      <c r="AL44" s="226"/>
      <c r="AM44" s="181"/>
      <c r="AN44" s="118">
        <f>S44+AK44</f>
        <v>30</v>
      </c>
      <c r="AO44" s="146">
        <f>U44+AM44</f>
        <v>1</v>
      </c>
      <c r="AP44" s="3"/>
    </row>
    <row r="45" spans="1:42" ht="26.25" thickBot="1" x14ac:dyDescent="0.3">
      <c r="A45" s="187">
        <v>24</v>
      </c>
      <c r="B45" s="184" t="s">
        <v>23</v>
      </c>
      <c r="C45" s="243" t="s">
        <v>127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206"/>
      <c r="S45" s="141"/>
      <c r="T45" s="167"/>
      <c r="U45" s="207"/>
      <c r="V45" s="140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257">
        <v>30</v>
      </c>
      <c r="AI45" s="101"/>
      <c r="AJ45" s="128"/>
      <c r="AK45" s="101">
        <f t="shared" si="8"/>
        <v>30</v>
      </c>
      <c r="AL45" s="227" t="s">
        <v>32</v>
      </c>
      <c r="AM45" s="182">
        <v>1</v>
      </c>
      <c r="AN45" s="108">
        <v>30</v>
      </c>
      <c r="AO45" s="152">
        <f t="shared" si="3"/>
        <v>1</v>
      </c>
      <c r="AP45" s="3"/>
    </row>
    <row r="46" spans="1:42" ht="15.75" thickBot="1" x14ac:dyDescent="0.25">
      <c r="A46" s="693" t="s">
        <v>83</v>
      </c>
      <c r="B46" s="694"/>
      <c r="C46" s="695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696"/>
      <c r="X46" s="696"/>
      <c r="Y46" s="696"/>
      <c r="Z46" s="696"/>
      <c r="AA46" s="696"/>
      <c r="AB46" s="696"/>
      <c r="AC46" s="696"/>
      <c r="AD46" s="696"/>
      <c r="AE46" s="696"/>
      <c r="AF46" s="696"/>
      <c r="AG46" s="696"/>
      <c r="AH46" s="696"/>
      <c r="AI46" s="696"/>
      <c r="AJ46" s="696"/>
      <c r="AK46" s="696"/>
      <c r="AL46" s="696"/>
      <c r="AM46" s="696"/>
      <c r="AN46" s="698"/>
      <c r="AO46" s="699"/>
      <c r="AP46" s="3"/>
    </row>
    <row r="47" spans="1:42" ht="30" thickTop="1" thickBot="1" x14ac:dyDescent="0.3">
      <c r="A47" s="232">
        <v>25</v>
      </c>
      <c r="B47" s="231" t="s">
        <v>23</v>
      </c>
      <c r="C47" s="233" t="s">
        <v>124</v>
      </c>
      <c r="D47" s="63"/>
      <c r="E47" s="6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2"/>
      <c r="S47" s="62"/>
      <c r="T47" s="230"/>
      <c r="U47" s="234"/>
      <c r="V47" s="64"/>
      <c r="W47" s="65"/>
      <c r="X47" s="65"/>
      <c r="Y47" s="65"/>
      <c r="Z47" s="64"/>
      <c r="AA47" s="64"/>
      <c r="AB47" s="64"/>
      <c r="AC47" s="64"/>
      <c r="AD47" s="65"/>
      <c r="AE47" s="65"/>
      <c r="AF47" s="65"/>
      <c r="AG47" s="65"/>
      <c r="AH47" s="258">
        <v>96</v>
      </c>
      <c r="AI47" s="65"/>
      <c r="AJ47" s="235"/>
      <c r="AK47" s="235">
        <f>SUM(V47:AI47)</f>
        <v>96</v>
      </c>
      <c r="AL47" s="236" t="s">
        <v>32</v>
      </c>
      <c r="AM47" s="237">
        <v>4</v>
      </c>
      <c r="AN47" s="238">
        <f>S47+AK47</f>
        <v>96</v>
      </c>
      <c r="AO47" s="239">
        <f>U47+AM47</f>
        <v>4</v>
      </c>
      <c r="AP47" s="14"/>
    </row>
    <row r="48" spans="1:42" ht="15.75" thickBot="1" x14ac:dyDescent="0.25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  <c r="AO48" s="702"/>
      <c r="AP48" s="14"/>
    </row>
    <row r="49" spans="1:42" ht="15.75" thickBot="1" x14ac:dyDescent="0.3">
      <c r="A49" s="69">
        <v>26</v>
      </c>
      <c r="B49" s="78" t="s">
        <v>23</v>
      </c>
      <c r="C49" s="242" t="s">
        <v>73</v>
      </c>
      <c r="D49" s="82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55"/>
      <c r="S49" s="55"/>
      <c r="T49" s="193" t="s">
        <v>32</v>
      </c>
      <c r="U49" s="202">
        <v>2.5</v>
      </c>
      <c r="V49" s="83"/>
      <c r="W49" s="84"/>
      <c r="X49" s="84"/>
      <c r="Y49" s="84"/>
      <c r="Z49" s="83"/>
      <c r="AA49" s="83"/>
      <c r="AB49" s="83"/>
      <c r="AC49" s="83"/>
      <c r="AD49" s="84"/>
      <c r="AE49" s="84"/>
      <c r="AF49" s="84"/>
      <c r="AG49" s="84"/>
      <c r="AH49" s="254"/>
      <c r="AI49" s="84"/>
      <c r="AJ49" s="84"/>
      <c r="AK49" s="84"/>
      <c r="AL49" s="193" t="s">
        <v>32</v>
      </c>
      <c r="AM49" s="211">
        <v>2.5</v>
      </c>
      <c r="AN49" s="108">
        <f t="shared" ref="AN49" si="10">S49+AK49</f>
        <v>0</v>
      </c>
      <c r="AO49" s="219">
        <f t="shared" ref="AO49" si="11">U49+AM49</f>
        <v>5</v>
      </c>
      <c r="AP49" s="14"/>
    </row>
    <row r="50" spans="1:42" s="1" customFormat="1" ht="18" customHeight="1" thickBot="1" x14ac:dyDescent="0.3">
      <c r="A50" s="703" t="s">
        <v>46</v>
      </c>
      <c r="B50" s="703"/>
      <c r="C50" s="703"/>
      <c r="D50" s="447">
        <f>SUM(D19:D47)</f>
        <v>208</v>
      </c>
      <c r="E50" s="447"/>
      <c r="F50" s="447">
        <f>SUM(F19:F47)</f>
        <v>45</v>
      </c>
      <c r="G50" s="447"/>
      <c r="H50" s="447">
        <f>SUM(H20:H47)</f>
        <v>125</v>
      </c>
      <c r="I50" s="447"/>
      <c r="J50" s="447">
        <f>SUM(J20:J47)</f>
        <v>155</v>
      </c>
      <c r="K50" s="447"/>
      <c r="L50" s="447"/>
      <c r="M50" s="447"/>
      <c r="N50" s="447"/>
      <c r="O50" s="447"/>
      <c r="P50" s="447">
        <f>SUM(P20:P47)</f>
        <v>90</v>
      </c>
      <c r="Q50" s="447"/>
      <c r="R50" s="447">
        <f>SUM(R19:R47)</f>
        <v>533</v>
      </c>
      <c r="S50" s="447">
        <f>SUM(S19:S47)</f>
        <v>623</v>
      </c>
      <c r="T50" s="448"/>
      <c r="U50" s="177">
        <f>SUM(U19:U49)</f>
        <v>30</v>
      </c>
      <c r="V50" s="449">
        <f>SUM(V20:V47)</f>
        <v>125</v>
      </c>
      <c r="W50" s="447"/>
      <c r="X50" s="447">
        <f>SUM(X20:X47)</f>
        <v>20</v>
      </c>
      <c r="Y50" s="447"/>
      <c r="Z50" s="447">
        <f>SUM(Z20:Z47)</f>
        <v>170</v>
      </c>
      <c r="AA50" s="447"/>
      <c r="AB50" s="447">
        <f>SUM(AB20:AB47)</f>
        <v>105</v>
      </c>
      <c r="AC50" s="447"/>
      <c r="AD50" s="447"/>
      <c r="AE50" s="447"/>
      <c r="AF50" s="447"/>
      <c r="AG50" s="447"/>
      <c r="AH50" s="450">
        <f>SUM(AH20:AH47)</f>
        <v>216</v>
      </c>
      <c r="AI50" s="447"/>
      <c r="AJ50" s="447">
        <f>SUM(AJ21:AJ47)</f>
        <v>420</v>
      </c>
      <c r="AK50" s="447">
        <f>SUM(AK20:AK47)</f>
        <v>636</v>
      </c>
      <c r="AL50" s="448"/>
      <c r="AM50" s="215">
        <f>SUM(AM19:AM49)</f>
        <v>30</v>
      </c>
      <c r="AN50" s="108">
        <f>SUM(AN21:AN33)+SUM(AN35:AN37)+SUM(AN39:AN45)+AN47+AN19</f>
        <v>1259</v>
      </c>
      <c r="AO50" s="152">
        <f>SUM(AO19:AO49)</f>
        <v>60</v>
      </c>
      <c r="AP50" s="5"/>
    </row>
    <row r="51" spans="1:42" x14ac:dyDescent="0.2">
      <c r="A51" s="3"/>
      <c r="B51" s="3"/>
      <c r="C51" s="4" t="s">
        <v>110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44"/>
      <c r="AI51" s="3"/>
      <c r="AJ51" s="3"/>
      <c r="AK51" s="3"/>
      <c r="AL51" s="3"/>
      <c r="AM51" s="5"/>
      <c r="AN51" s="262"/>
      <c r="AO51" s="3"/>
      <c r="AP51" s="3"/>
    </row>
    <row r="52" spans="1:42" x14ac:dyDescent="0.2">
      <c r="A52" s="3"/>
      <c r="B52" s="3"/>
      <c r="C52" s="4" t="s">
        <v>47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44"/>
      <c r="AI52" s="3"/>
      <c r="AJ52" s="3"/>
      <c r="AK52" s="3"/>
      <c r="AL52" s="3"/>
      <c r="AM52" s="5"/>
      <c r="AN52" s="262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5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44"/>
      <c r="AI53" s="3"/>
      <c r="AJ53" s="3"/>
      <c r="AK53" s="3"/>
      <c r="AL53" s="3"/>
      <c r="AM53" s="5"/>
      <c r="AN53" s="262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5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44"/>
      <c r="AI54" s="3"/>
      <c r="AJ54" s="3"/>
      <c r="AK54" s="3"/>
      <c r="AL54" s="3"/>
      <c r="AM54" s="5"/>
      <c r="AN54" s="262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 t="s">
        <v>86</v>
      </c>
      <c r="Q55" s="3"/>
      <c r="R55" s="3"/>
      <c r="S55" s="3"/>
      <c r="T55" s="3"/>
      <c r="U55" s="5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44"/>
      <c r="AI55" s="3"/>
      <c r="AJ55" s="3"/>
      <c r="AK55" s="3"/>
      <c r="AL55" s="3"/>
      <c r="AM55" s="5"/>
      <c r="AN55" s="262"/>
      <c r="AO55" s="3"/>
      <c r="AP55" s="3"/>
    </row>
    <row r="56" spans="1:42" x14ac:dyDescent="0.2">
      <c r="A56" s="3"/>
      <c r="B56" s="3"/>
      <c r="C56" s="2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5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612" t="s">
        <v>137</v>
      </c>
      <c r="AG56" s="612"/>
      <c r="AH56" s="612"/>
      <c r="AI56" s="612"/>
      <c r="AJ56" s="612"/>
      <c r="AK56" s="612"/>
      <c r="AL56" s="612"/>
      <c r="AM56" s="5"/>
      <c r="AN56" s="262"/>
      <c r="AO56" s="3"/>
      <c r="AP56" s="3"/>
    </row>
    <row r="57" spans="1:42" x14ac:dyDescent="0.2">
      <c r="A57" s="3"/>
      <c r="B57" s="3"/>
      <c r="C57" s="1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262"/>
      <c r="N57" s="3"/>
      <c r="O57" s="651" t="s">
        <v>49</v>
      </c>
      <c r="P57" s="651"/>
      <c r="Q57" s="651"/>
      <c r="R57" s="651"/>
      <c r="S57" s="651"/>
      <c r="T57" s="651"/>
      <c r="U57" s="651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651" t="s">
        <v>50</v>
      </c>
      <c r="AG57" s="651"/>
      <c r="AH57" s="651"/>
      <c r="AI57" s="651"/>
      <c r="AJ57" s="651"/>
      <c r="AK57" s="651"/>
      <c r="AL57" s="651"/>
      <c r="AM57" s="5"/>
      <c r="AN57" s="262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44"/>
      <c r="AI58" s="3"/>
      <c r="AJ58" s="3"/>
      <c r="AK58" s="3"/>
      <c r="AL58" s="3"/>
      <c r="AM58" s="5"/>
      <c r="AN58" s="262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44"/>
      <c r="AI59" s="3"/>
      <c r="AJ59" s="3"/>
      <c r="AK59" s="3"/>
      <c r="AL59" s="3"/>
      <c r="AM59" s="5"/>
      <c r="AN59" s="262"/>
      <c r="AO59" s="3"/>
      <c r="AP59" s="3"/>
    </row>
  </sheetData>
  <mergeCells count="25">
    <mergeCell ref="AJ2:AN2"/>
    <mergeCell ref="AJ4:AN4"/>
    <mergeCell ref="A6:AO6"/>
    <mergeCell ref="O8:U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0:C20"/>
    <mergeCell ref="D20:AO20"/>
    <mergeCell ref="A34:C34"/>
    <mergeCell ref="D34:AO34"/>
    <mergeCell ref="AF56:AL56"/>
    <mergeCell ref="O57:U57"/>
    <mergeCell ref="AF57:AL57"/>
    <mergeCell ref="A38:C38"/>
    <mergeCell ref="D38:AO38"/>
    <mergeCell ref="A46:C46"/>
    <mergeCell ref="D46:AO46"/>
    <mergeCell ref="A48:AO48"/>
    <mergeCell ref="A50:C50"/>
  </mergeCells>
  <dataValidations count="1">
    <dataValidation type="list" allowBlank="1" showErrorMessage="1" sqref="B19 B35:B37 B39:B45 B21:B33 B47 B49" xr:uid="{B00EF34E-CD8F-4757-B4C0-A8D6D165EF7A}">
      <formula1>RodzajeZajec</formula1>
      <formula2>0</formula2>
    </dataValidation>
  </dataValidations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Rok I A</vt:lpstr>
      <vt:lpstr>Arkusz1</vt:lpstr>
      <vt:lpstr>Rok I B</vt:lpstr>
      <vt:lpstr>Rok II</vt:lpstr>
      <vt:lpstr>Rok III A</vt:lpstr>
      <vt:lpstr>Rok III B</vt:lpstr>
      <vt:lpstr>'Rok I A'!Obszar_wydruku</vt:lpstr>
      <vt:lpstr>'Rok II'!Obszar_wydruku</vt:lpstr>
      <vt:lpstr>'Rok III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2026-02-06T12:10:56Z</cp:lastPrinted>
  <dcterms:created xsi:type="dcterms:W3CDTF">2021-02-14T19:58:55Z</dcterms:created>
  <dcterms:modified xsi:type="dcterms:W3CDTF">2026-03-06T11:44:37Z</dcterms:modified>
</cp:coreProperties>
</file>