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lany i programy (najaktualniejsze)\Plany kształcenia- najaktualniejsze!! EXCEL\Położnictwo\PO 1 st\"/>
    </mc:Choice>
  </mc:AlternateContent>
  <xr:revisionPtr revIDLastSave="0" documentId="13_ncr:1_{23DA5504-8127-402B-BEE9-C0E422C647D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ok 1" sheetId="1" r:id="rId1"/>
    <sheet name="rok 2" sheetId="2" r:id="rId2"/>
    <sheet name="rok 3" sheetId="3" r:id="rId3"/>
  </sheets>
  <definedNames>
    <definedName name="_xlnm.Print_Area" localSheetId="0">'rok 1'!$A$1:$AO$50</definedName>
    <definedName name="_xlnm.Print_Area" localSheetId="1">'rok 2'!$A$2:$AO$51</definedName>
    <definedName name="_xlnm.Print_Area" localSheetId="2">'rok 3'!$A$1:$AO$47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S24" i="3" l="1"/>
  <c r="S25" i="3"/>
  <c r="AJ35" i="1"/>
  <c r="AJ23" i="1"/>
  <c r="R23" i="1"/>
  <c r="AJ37" i="1"/>
  <c r="AJ33" i="1"/>
  <c r="AJ32" i="1"/>
  <c r="S26" i="1"/>
  <c r="S27" i="1"/>
  <c r="S28" i="1"/>
  <c r="S29" i="1"/>
  <c r="S30" i="1"/>
  <c r="S19" i="1"/>
  <c r="S20" i="1"/>
  <c r="S21" i="1"/>
  <c r="S22" i="1"/>
  <c r="S23" i="1"/>
  <c r="R30" i="1"/>
  <c r="R29" i="1"/>
  <c r="R28" i="1"/>
  <c r="R19" i="1"/>
  <c r="R20" i="1"/>
  <c r="R21" i="1"/>
  <c r="R22" i="1"/>
  <c r="R26" i="1"/>
  <c r="R27" i="1"/>
  <c r="S30" i="3"/>
  <c r="R30" i="3"/>
  <c r="AN24" i="3"/>
  <c r="AN23" i="3"/>
  <c r="AN20" i="3"/>
  <c r="AN42" i="1"/>
  <c r="AN43" i="1"/>
  <c r="S42" i="1"/>
  <c r="N44" i="1"/>
  <c r="S30" i="2" l="1"/>
  <c r="S20" i="2"/>
  <c r="AK28" i="2"/>
  <c r="AN30" i="3"/>
  <c r="AO30" i="3"/>
  <c r="AJ28" i="2"/>
  <c r="AN22" i="2"/>
  <c r="AO31" i="2"/>
  <c r="AM42" i="3"/>
  <c r="AH42" i="3"/>
  <c r="Q42" i="3"/>
  <c r="U42" i="3"/>
  <c r="P42" i="3"/>
  <c r="K42" i="3"/>
  <c r="H42" i="3"/>
  <c r="G42" i="3"/>
  <c r="F42" i="3"/>
  <c r="D42" i="3"/>
  <c r="AM44" i="1" l="1"/>
  <c r="AI44" i="1"/>
  <c r="AH44" i="1"/>
  <c r="AE44" i="1"/>
  <c r="AC44" i="1"/>
  <c r="AA44" i="1"/>
  <c r="Z44" i="1"/>
  <c r="X44" i="1"/>
  <c r="V44" i="1"/>
  <c r="U44" i="1"/>
  <c r="Q44" i="1"/>
  <c r="M44" i="1"/>
  <c r="H44" i="1"/>
  <c r="G44" i="1"/>
  <c r="F44" i="1"/>
  <c r="D44" i="1"/>
  <c r="AM41" i="2"/>
  <c r="AI41" i="2"/>
  <c r="AH41" i="2"/>
  <c r="AG41" i="2"/>
  <c r="AC41" i="2"/>
  <c r="Z41" i="2"/>
  <c r="X41" i="2"/>
  <c r="V41" i="2"/>
  <c r="U41" i="2"/>
  <c r="Q41" i="2"/>
  <c r="O41" i="2"/>
  <c r="K41" i="2"/>
  <c r="H41" i="2"/>
  <c r="F41" i="2"/>
  <c r="D41" i="2"/>
  <c r="AK31" i="2" l="1"/>
  <c r="S28" i="2"/>
  <c r="R28" i="2"/>
  <c r="AO37" i="3" l="1"/>
  <c r="AO29" i="3"/>
  <c r="AO27" i="3"/>
  <c r="AO24" i="3"/>
  <c r="AO23" i="3"/>
  <c r="AO20" i="3"/>
  <c r="AO21" i="2"/>
  <c r="AO34" i="2"/>
  <c r="AO33" i="2"/>
  <c r="AO26" i="2"/>
  <c r="AO18" i="2"/>
  <c r="AO35" i="1"/>
  <c r="AO40" i="1"/>
  <c r="AO37" i="1"/>
  <c r="AO33" i="1"/>
  <c r="AO30" i="1"/>
  <c r="AO23" i="1"/>
  <c r="AO22" i="1"/>
  <c r="AO21" i="1"/>
  <c r="AO20" i="1"/>
  <c r="AO19" i="1"/>
  <c r="S29" i="2"/>
  <c r="R29" i="2"/>
  <c r="AK27" i="2"/>
  <c r="AK26" i="2"/>
  <c r="S18" i="2"/>
  <c r="AN18" i="2" l="1"/>
  <c r="A33" i="3"/>
  <c r="AO41" i="3"/>
  <c r="AK41" i="3"/>
  <c r="AN41" i="3" s="1"/>
  <c r="AJ41" i="3"/>
  <c r="AJ37" i="3" l="1"/>
  <c r="AJ38" i="3"/>
  <c r="AJ39" i="3"/>
  <c r="AJ40" i="3"/>
  <c r="AJ36" i="3"/>
  <c r="AJ42" i="3" s="1"/>
  <c r="S32" i="3" l="1"/>
  <c r="AN32" i="3" s="1"/>
  <c r="R28" i="3"/>
  <c r="R29" i="3"/>
  <c r="R31" i="3"/>
  <c r="R32" i="3"/>
  <c r="R27" i="3"/>
  <c r="R24" i="3"/>
  <c r="R25" i="3"/>
  <c r="R23" i="3"/>
  <c r="R21" i="3"/>
  <c r="R20" i="3"/>
  <c r="S28" i="3"/>
  <c r="AN28" i="3" s="1"/>
  <c r="S27" i="3"/>
  <c r="AO21" i="3"/>
  <c r="S21" i="3"/>
  <c r="AN21" i="3" s="1"/>
  <c r="S20" i="3"/>
  <c r="AK33" i="2"/>
  <c r="AN35" i="2"/>
  <c r="AN26" i="2"/>
  <c r="AN29" i="2"/>
  <c r="AN30" i="2"/>
  <c r="AN31" i="2"/>
  <c r="AN40" i="2"/>
  <c r="AK33" i="1"/>
  <c r="AK34" i="1"/>
  <c r="AK35" i="1"/>
  <c r="AK30" i="1"/>
  <c r="AK29" i="1"/>
  <c r="AK26" i="1"/>
  <c r="AK27" i="1"/>
  <c r="AK28" i="1"/>
  <c r="AK37" i="1"/>
  <c r="AJ34" i="1"/>
  <c r="AN34" i="1" s="1"/>
  <c r="AK23" i="1"/>
  <c r="AN23" i="1"/>
  <c r="AJ30" i="1"/>
  <c r="AN27" i="3" l="1"/>
  <c r="AN30" i="1"/>
  <c r="AI42" i="3" l="1"/>
  <c r="AG42" i="3"/>
  <c r="AF42" i="3"/>
  <c r="AE42" i="3"/>
  <c r="AD42" i="3"/>
  <c r="AC42" i="3"/>
  <c r="AB42" i="3"/>
  <c r="AA42" i="3"/>
  <c r="Z42" i="3"/>
  <c r="Y42" i="3"/>
  <c r="X42" i="3"/>
  <c r="W42" i="3"/>
  <c r="V42" i="3"/>
  <c r="O42" i="3"/>
  <c r="N42" i="3"/>
  <c r="M42" i="3"/>
  <c r="L42" i="3"/>
  <c r="J42" i="3"/>
  <c r="I42" i="3"/>
  <c r="E42" i="3"/>
  <c r="AO40" i="3"/>
  <c r="AK40" i="3"/>
  <c r="AN40" i="3" s="1"/>
  <c r="AO39" i="3"/>
  <c r="AK39" i="3"/>
  <c r="AN39" i="3" s="1"/>
  <c r="AO38" i="3"/>
  <c r="AK38" i="3"/>
  <c r="S38" i="3"/>
  <c r="AK37" i="3"/>
  <c r="AN37" i="3" s="1"/>
  <c r="AO36" i="3"/>
  <c r="AK36" i="3"/>
  <c r="AO32" i="3"/>
  <c r="AO31" i="3"/>
  <c r="S31" i="3"/>
  <c r="AN31" i="3" s="1"/>
  <c r="S29" i="3"/>
  <c r="AN29" i="3" s="1"/>
  <c r="AO28" i="3"/>
  <c r="AO25" i="3"/>
  <c r="AN25" i="3"/>
  <c r="AO18" i="3"/>
  <c r="S18" i="3"/>
  <c r="R18" i="3"/>
  <c r="R42" i="3" s="1"/>
  <c r="AF41" i="2"/>
  <c r="AE41" i="2"/>
  <c r="AD41" i="2"/>
  <c r="AB41" i="2"/>
  <c r="AA41" i="2"/>
  <c r="Y41" i="2"/>
  <c r="P41" i="2"/>
  <c r="N41" i="2"/>
  <c r="M41" i="2"/>
  <c r="L41" i="2"/>
  <c r="J41" i="2"/>
  <c r="I41" i="2"/>
  <c r="G41" i="2"/>
  <c r="E41" i="2"/>
  <c r="AO38" i="2"/>
  <c r="AK38" i="2"/>
  <c r="AN38" i="2" s="1"/>
  <c r="AO37" i="2"/>
  <c r="AK37" i="2"/>
  <c r="AN37" i="2" s="1"/>
  <c r="AO36" i="2"/>
  <c r="AK36" i="2"/>
  <c r="AN36" i="2" s="1"/>
  <c r="AO35" i="2"/>
  <c r="AK34" i="2"/>
  <c r="AN34" i="2" s="1"/>
  <c r="AN33" i="2"/>
  <c r="AO30" i="2"/>
  <c r="AO29" i="2"/>
  <c r="AO28" i="2"/>
  <c r="AN28" i="2"/>
  <c r="AO27" i="2"/>
  <c r="AO41" i="2" s="1"/>
  <c r="S27" i="2"/>
  <c r="AN27" i="2" s="1"/>
  <c r="R27" i="2"/>
  <c r="AO25" i="2"/>
  <c r="AK25" i="2"/>
  <c r="S25" i="2"/>
  <c r="R25" i="2"/>
  <c r="AO24" i="2"/>
  <c r="AK24" i="2"/>
  <c r="S24" i="2"/>
  <c r="R24" i="2"/>
  <c r="AO22" i="2"/>
  <c r="S22" i="2"/>
  <c r="R22" i="2"/>
  <c r="AK21" i="2"/>
  <c r="AJ21" i="2"/>
  <c r="AJ41" i="2" s="1"/>
  <c r="AO20" i="2"/>
  <c r="AG44" i="1"/>
  <c r="AF44" i="1"/>
  <c r="AD44" i="1"/>
  <c r="AB44" i="1"/>
  <c r="Y44" i="1"/>
  <c r="W44" i="1"/>
  <c r="P44" i="1"/>
  <c r="O44" i="1"/>
  <c r="L44" i="1"/>
  <c r="K44" i="1"/>
  <c r="J44" i="1"/>
  <c r="I44" i="1"/>
  <c r="E44" i="1"/>
  <c r="S40" i="1"/>
  <c r="AN40" i="1" s="1"/>
  <c r="R40" i="1"/>
  <c r="AO39" i="1"/>
  <c r="AK39" i="1"/>
  <c r="AN39" i="1" s="1"/>
  <c r="R39" i="1"/>
  <c r="S37" i="1"/>
  <c r="AN37" i="1" s="1"/>
  <c r="R37" i="1"/>
  <c r="AO34" i="1"/>
  <c r="S34" i="1"/>
  <c r="R34" i="1"/>
  <c r="AO32" i="1"/>
  <c r="AK32" i="1"/>
  <c r="S32" i="1"/>
  <c r="R32" i="1"/>
  <c r="AO29" i="1"/>
  <c r="AJ29" i="1"/>
  <c r="AO28" i="1"/>
  <c r="AJ28" i="1"/>
  <c r="AN28" i="1"/>
  <c r="AO27" i="1"/>
  <c r="AJ27" i="1"/>
  <c r="AN27" i="1"/>
  <c r="AO26" i="1"/>
  <c r="AJ26" i="1"/>
  <c r="AN26" i="1"/>
  <c r="AO25" i="1"/>
  <c r="AK25" i="1"/>
  <c r="AJ25" i="1"/>
  <c r="S25" i="1"/>
  <c r="R25" i="1"/>
  <c r="AK22" i="1"/>
  <c r="AJ22" i="1"/>
  <c r="AK21" i="1"/>
  <c r="AJ21" i="1"/>
  <c r="AK20" i="1"/>
  <c r="AJ20" i="1"/>
  <c r="AK19" i="1"/>
  <c r="AJ19" i="1"/>
  <c r="AO18" i="1"/>
  <c r="AK18" i="1"/>
  <c r="AJ18" i="1"/>
  <c r="S18" i="1"/>
  <c r="R18" i="1"/>
  <c r="S44" i="1" l="1"/>
  <c r="R44" i="1"/>
  <c r="AN21" i="1"/>
  <c r="AJ44" i="1"/>
  <c r="AK44" i="1"/>
  <c r="AO44" i="1"/>
  <c r="AK42" i="3"/>
  <c r="AO42" i="3"/>
  <c r="S42" i="3"/>
  <c r="AN21" i="2"/>
  <c r="AK41" i="2"/>
  <c r="R41" i="2"/>
  <c r="S41" i="2"/>
  <c r="S1048575" i="2" s="1"/>
  <c r="AN25" i="2"/>
  <c r="AN38" i="3"/>
  <c r="AN32" i="1"/>
  <c r="AN22" i="1"/>
  <c r="AN29" i="1"/>
  <c r="AN25" i="1"/>
  <c r="AN20" i="1"/>
  <c r="AN18" i="1"/>
  <c r="AN24" i="2"/>
  <c r="AN19" i="1"/>
  <c r="AN36" i="3"/>
  <c r="AN18" i="3"/>
  <c r="AN44" i="1" l="1"/>
  <c r="AN42" i="3"/>
  <c r="AN41" i="2"/>
</calcChain>
</file>

<file path=xl/sharedStrings.xml><?xml version="1.0" encoding="utf-8"?>
<sst xmlns="http://schemas.openxmlformats.org/spreadsheetml/2006/main" count="374" uniqueCount="125">
  <si>
    <r>
      <rPr>
        <sz val="11"/>
        <rFont val="Arial"/>
        <family val="2"/>
        <charset val="238"/>
      </rPr>
      <t>Kierunek</t>
    </r>
    <r>
      <rPr>
        <b/>
        <sz val="11"/>
        <rFont val="Arial"/>
        <family val="2"/>
        <charset val="238"/>
      </rPr>
      <t xml:space="preserve"> </t>
    </r>
    <r>
      <rPr>
        <b/>
        <sz val="11"/>
        <color rgb="FF993300"/>
        <rFont val="Arial"/>
        <family val="2"/>
        <charset val="238"/>
      </rPr>
      <t>POŁOŻNICTWO I stopień</t>
    </r>
  </si>
  <si>
    <t>Lp</t>
  </si>
  <si>
    <t>Rodzaj zajęć (obowiązkowe / wolnego wyboru / ograniczonego wyboru)</t>
  </si>
  <si>
    <t>Przedmiot</t>
  </si>
  <si>
    <t>semestr zimowy</t>
  </si>
  <si>
    <t>semestr letni</t>
  </si>
  <si>
    <t>SUMA GODZIN DYDAKTYCZNYCH</t>
  </si>
  <si>
    <t>SUMA PUNKTÓW ECTS</t>
  </si>
  <si>
    <t>wykład (WY)</t>
  </si>
  <si>
    <t>seminarium (SE)</t>
  </si>
  <si>
    <t>ćwiczenia audytoryjne CA)</t>
  </si>
  <si>
    <t>ćwiczenia kierunkowe - niekliniczne (CN)</t>
  </si>
  <si>
    <t>ćwiczenia w warunkach symulowanych (CS)</t>
  </si>
  <si>
    <t>ćwiczenia laboratoryjne (CL)</t>
  </si>
  <si>
    <t>ćwiczenia kliniczne (CK)</t>
  </si>
  <si>
    <t>lektoraty (LE)</t>
  </si>
  <si>
    <t>e-learning (EL)</t>
  </si>
  <si>
    <t>zajęcia wychowania fizycznego-obowiązkowe (WF)</t>
  </si>
  <si>
    <t>praktyka zawodowa (PZ)</t>
  </si>
  <si>
    <t>samokształcenie</t>
  </si>
  <si>
    <t>liczba godzin z nauczycielem</t>
  </si>
  <si>
    <t>ogólna liczba godzin dydaktycznych</t>
  </si>
  <si>
    <t>forma zakończenia semestru</t>
  </si>
  <si>
    <t>zajęcia praktyczne przy pacjencie (PP)</t>
  </si>
  <si>
    <t>obowiązkowe</t>
  </si>
  <si>
    <t>Anatomia</t>
  </si>
  <si>
    <t xml:space="preserve">egz </t>
  </si>
  <si>
    <t>Fizjologia</t>
  </si>
  <si>
    <t>Embriologia i genetyka</t>
  </si>
  <si>
    <t>Biochemia i biofizyka</t>
  </si>
  <si>
    <t>zal</t>
  </si>
  <si>
    <t>obowiązkowy</t>
  </si>
  <si>
    <t>Mikrobiologia i parazytologia</t>
  </si>
  <si>
    <t>Farmakologia</t>
  </si>
  <si>
    <t>Psychologia</t>
  </si>
  <si>
    <t>Socjologia</t>
  </si>
  <si>
    <t>Pedagogika</t>
  </si>
  <si>
    <t>Zdrowie publiczne</t>
  </si>
  <si>
    <t>Język angielski</t>
  </si>
  <si>
    <t>C. Nauki w zakresie podstaw opieki położniczej</t>
  </si>
  <si>
    <t>Etyka zawodu położnej</t>
  </si>
  <si>
    <t>Organizacja pracy położnej</t>
  </si>
  <si>
    <t>Zakażenia szpitalne</t>
  </si>
  <si>
    <t>D. Nauki w zakresie opieki specjalistycznej</t>
  </si>
  <si>
    <t>Techniki położnicze i prowadzenie porodu</t>
  </si>
  <si>
    <t>zal/o</t>
  </si>
  <si>
    <t>F. Praktyki zawodowe</t>
  </si>
  <si>
    <t>Techniki położnicze i prowadzenie porodu - praktyka zawodowa</t>
  </si>
  <si>
    <t>RAZEM</t>
  </si>
  <si>
    <r>
      <rPr>
        <sz val="10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dotyczy Wydziału Farmaceutycznego z Oddziałem Analityki Medycznej</t>
    </r>
  </si>
  <si>
    <t>dr M. Przestrzelska mgr E. Korzeniewska, mgr A. Jabłońska</t>
  </si>
  <si>
    <t>Uzgodniono z Samorządem</t>
  </si>
  <si>
    <t>Sporządził</t>
  </si>
  <si>
    <t>data i podpis Dziekana Wydziału</t>
  </si>
  <si>
    <r>
      <rPr>
        <sz val="11"/>
        <rFont val="Arial"/>
        <family val="2"/>
        <charset val="238"/>
      </rPr>
      <t xml:space="preserve">Kierunek </t>
    </r>
    <r>
      <rPr>
        <b/>
        <sz val="11"/>
        <color rgb="FF993300"/>
        <rFont val="Arial"/>
        <family val="2"/>
        <charset val="238"/>
      </rPr>
      <t>POŁOŻNICTWO I stopień</t>
    </r>
  </si>
  <si>
    <t xml:space="preserve"> obowiązkowe</t>
  </si>
  <si>
    <t>Patologia</t>
  </si>
  <si>
    <t xml:space="preserve">zal/o </t>
  </si>
  <si>
    <t>Promocja zdrowia</t>
  </si>
  <si>
    <t xml:space="preserve">zal </t>
  </si>
  <si>
    <t>Dietetyka</t>
  </si>
  <si>
    <t>Położnictwo i opieka położnicza</t>
  </si>
  <si>
    <t>Ginekologia i opieka ginekologiczna</t>
  </si>
  <si>
    <t>Neonatologia i opieka neonatologiczna</t>
  </si>
  <si>
    <t>Pediatria i pielęgniarstwo pediatryczne</t>
  </si>
  <si>
    <t>Choroby wewnętrzne</t>
  </si>
  <si>
    <t>Chirurgia</t>
  </si>
  <si>
    <t>Psychiatria</t>
  </si>
  <si>
    <t xml:space="preserve">Badania naukowe w położnictwie </t>
  </si>
  <si>
    <t>Wychowanie fizyczne</t>
  </si>
  <si>
    <t>Położnictwo i opieka położnicza - praktyka zawodowa</t>
  </si>
  <si>
    <t>Neonatologia i opieka neonatologiczna - praktyka zawodowa</t>
  </si>
  <si>
    <t>Pediatria i pielęgniarstwo pediatryczne - praktyka zawodowa</t>
  </si>
  <si>
    <t>Choroby wewnętrzne - praktyka zawodowa</t>
  </si>
  <si>
    <t>Chirurgia - praktyka zawodowa</t>
  </si>
  <si>
    <t xml:space="preserve"> </t>
  </si>
  <si>
    <t>Radiologia</t>
  </si>
  <si>
    <t>Prawo medyczne</t>
  </si>
  <si>
    <t>egz</t>
  </si>
  <si>
    <t>Anestezjologia i stany zagrożenia życia</t>
  </si>
  <si>
    <t>Podstawy ratownictwa medycznego</t>
  </si>
  <si>
    <t>Ginekologia i opieka ginekologiczna - praktyka zawodowa</t>
  </si>
  <si>
    <t>Psychiatria - praktyka zawodowa</t>
  </si>
  <si>
    <t>Anestezjologia i stany zagrożenia życia - praktyka zawodowa</t>
  </si>
  <si>
    <t>punkty ECTS w semestrze</t>
  </si>
  <si>
    <r>
      <t xml:space="preserve">zajęcia praktyczne przy pacjencie (PP)   </t>
    </r>
    <r>
      <rPr>
        <sz val="11"/>
        <rFont val="Calibri"/>
        <family val="2"/>
        <charset val="238"/>
      </rPr>
      <t>¹  ²</t>
    </r>
  </si>
  <si>
    <r>
      <t xml:space="preserve">ćwiczenia specjalistyczne - magisterskie (CM) </t>
    </r>
    <r>
      <rPr>
        <sz val="11"/>
        <rFont val="Calibri"/>
        <family val="2"/>
        <charset val="238"/>
      </rPr>
      <t>²</t>
    </r>
  </si>
  <si>
    <r>
      <t xml:space="preserve">ćwiczenia specjalistyczne - magisterskie (CM)  </t>
    </r>
    <r>
      <rPr>
        <sz val="11"/>
        <rFont val="Calibri"/>
        <family val="2"/>
        <charset val="238"/>
      </rPr>
      <t>²</t>
    </r>
  </si>
  <si>
    <r>
      <t xml:space="preserve">ćwiczenia specjalistyczne - magisterskie (CM)   </t>
    </r>
    <r>
      <rPr>
        <sz val="11"/>
        <rFont val="Calibri"/>
        <family val="2"/>
        <charset val="238"/>
      </rPr>
      <t>²</t>
    </r>
  </si>
  <si>
    <t>Rok studiów 1</t>
  </si>
  <si>
    <t>Forma studiów stacjonarne</t>
  </si>
  <si>
    <t>Rok studiów 2</t>
  </si>
  <si>
    <t>Rok studiów 3</t>
  </si>
  <si>
    <t>Wydział Pielęgniarstwa i Położnictwa</t>
  </si>
  <si>
    <r>
      <t>¹</t>
    </r>
    <r>
      <rPr>
        <sz val="9"/>
        <rFont val="Arial"/>
        <family val="2"/>
        <charset val="238"/>
      </rPr>
      <t xml:space="preserve"> dotyczy Wydziału Pielęgniarstwa i Położnictwa</t>
    </r>
  </si>
  <si>
    <t>Szczegółowy Program Studiów na rok akademicki 2027/2028</t>
  </si>
  <si>
    <t>A. Nauki przedkliniczne</t>
  </si>
  <si>
    <t>B. Nauki społeczne i humanizm w położnictwie</t>
  </si>
  <si>
    <t>Badanie fizykalne w praktyce zawodowej położnej</t>
  </si>
  <si>
    <t>Podstawy praktyki zawodowej położnej - praktyka zawodowa</t>
  </si>
  <si>
    <t>Zasoby i system informacji w ochronie zdrowia</t>
  </si>
  <si>
    <t>Zajęcia fakultatywne (język migowy/telemedycyna i e-zdrowie)</t>
  </si>
  <si>
    <t>Współpraca i komunikacja w zespole interprofesjonalnym</t>
  </si>
  <si>
    <t>Przygotowanie do egzaminu dyplomowego</t>
  </si>
  <si>
    <t>zajęcia praktyczne przy pacjencie (PP)   ¹  ²</t>
  </si>
  <si>
    <t>ćwiczenia specjalistyczne - magisterskie (CM)  ²</t>
  </si>
  <si>
    <t>ćwiczenia specjalistyczne - magisterskie (CM)   ²</t>
  </si>
  <si>
    <r>
      <t>²</t>
    </r>
    <r>
      <rPr>
        <sz val="9"/>
        <rFont val="Arial"/>
        <family val="2"/>
        <charset val="238"/>
      </rPr>
      <t xml:space="preserve"> dotyczy Wydziału Farmaceutycznego z Oddziałem Analityki Medycznej</t>
    </r>
  </si>
  <si>
    <t>Szczegółowy Program Studiów na rok akademicki 2026/2027</t>
  </si>
  <si>
    <t>Opieka położnej w podstawowej opiece zdrowotnej zdrowotnej - praktyka zawodowa</t>
  </si>
  <si>
    <t xml:space="preserve">Opieka położnej w podstawowej opiece zdrowotnej </t>
  </si>
  <si>
    <t>Podstawy praktyki zawodowej położnej</t>
  </si>
  <si>
    <t>dr M. Przestrzelska, mgr E. Korzeniewska, mgr A. Jabłońska</t>
  </si>
  <si>
    <t>Rehabilitacja w położnictwie, neonatologii i ginekologii</t>
  </si>
  <si>
    <r>
      <t xml:space="preserve">Cykl kształcenia rozpoczynający się w roku akademickim: </t>
    </r>
    <r>
      <rPr>
        <b/>
        <sz val="11"/>
        <color rgb="FF000000"/>
        <rFont val="Arial"/>
        <family val="2"/>
        <charset val="238"/>
      </rPr>
      <t>2026/2027</t>
    </r>
  </si>
  <si>
    <t>Szkolenie BHP i P.P</t>
  </si>
  <si>
    <t>Przysposobienie biblioteczne</t>
  </si>
  <si>
    <t xml:space="preserve">18.02.2026 prof.dr hab. Izabella Uchmanowicz </t>
  </si>
  <si>
    <t>Szczegółowy Program Studiów na rok akademicki 2028/2029</t>
  </si>
  <si>
    <r>
      <t xml:space="preserve">Kierunek </t>
    </r>
    <r>
      <rPr>
        <b/>
        <sz val="11"/>
        <rFont val="Arial"/>
        <family val="2"/>
        <charset val="238"/>
      </rPr>
      <t>POŁOŻNICTWO I stopień</t>
    </r>
  </si>
  <si>
    <r>
      <t xml:space="preserve">Cykl kształcenia rozpoczynający się w roku akademickim: </t>
    </r>
    <r>
      <rPr>
        <b/>
        <sz val="11"/>
        <rFont val="Arial"/>
        <family val="2"/>
        <charset val="238"/>
      </rPr>
      <t>2026/2027</t>
    </r>
  </si>
  <si>
    <t>ograniczonego wyboru</t>
  </si>
  <si>
    <t>Uchwała Senatu nr 2859  z dnia 18.02.2026r.</t>
  </si>
  <si>
    <t>Uchwała Senatu nr 2859 z dnia 18.02.2026r.</t>
  </si>
  <si>
    <t>B.  Nauki społeczne i humanizm w położnictwie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</si>
</sst>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m/yyyy"/>
  </numFmts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1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9933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Calibri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1" fillId="0" borderId="11" xfId="0" applyFont="1" applyFill="1" applyBorder="1" applyAlignment="1" applyProtection="1">
      <alignment horizontal="center"/>
    </xf>
    <xf numFmtId="0" fontId="0" fillId="0" borderId="0" xfId="0" applyFill="1" applyAlignment="1" applyProtection="1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/>
    <xf numFmtId="0" fontId="5" fillId="0" borderId="9" xfId="0" applyFont="1" applyFill="1" applyBorder="1" applyAlignment="1" applyProtection="1">
      <alignment textRotation="90"/>
    </xf>
    <xf numFmtId="164" fontId="1" fillId="0" borderId="11" xfId="0" applyNumberFormat="1" applyFont="1" applyFill="1" applyBorder="1" applyAlignment="1" applyProtection="1">
      <alignment horizontal="center"/>
    </xf>
    <xf numFmtId="164" fontId="1" fillId="0" borderId="17" xfId="0" applyNumberFormat="1" applyFont="1" applyFill="1" applyBorder="1" applyAlignment="1" applyProtection="1">
      <alignment horizontal="center"/>
    </xf>
    <xf numFmtId="164" fontId="1" fillId="0" borderId="25" xfId="0" applyNumberFormat="1" applyFont="1" applyFill="1" applyBorder="1" applyAlignment="1" applyProtection="1">
      <alignment horizontal="center"/>
    </xf>
    <xf numFmtId="0" fontId="4" fillId="0" borderId="46" xfId="0" applyFont="1" applyFill="1" applyBorder="1" applyAlignment="1" applyProtection="1">
      <alignment vertical="center" wrapText="1"/>
    </xf>
    <xf numFmtId="164" fontId="1" fillId="0" borderId="9" xfId="0" applyNumberFormat="1" applyFont="1" applyFill="1" applyBorder="1" applyAlignment="1" applyProtection="1">
      <alignment horizontal="center"/>
    </xf>
    <xf numFmtId="164" fontId="1" fillId="0" borderId="43" xfId="0" applyNumberFormat="1" applyFont="1" applyFill="1" applyBorder="1" applyAlignment="1" applyProtection="1">
      <alignment horizontal="center"/>
    </xf>
    <xf numFmtId="164" fontId="1" fillId="0" borderId="35" xfId="0" applyNumberFormat="1" applyFont="1" applyFill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0" fillId="0" borderId="0" xfId="0" applyFill="1"/>
    <xf numFmtId="0" fontId="1" fillId="0" borderId="0" xfId="0" applyFont="1" applyFill="1" applyBorder="1" applyAlignment="1" applyProtection="1"/>
    <xf numFmtId="0" fontId="4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0" fontId="15" fillId="0" borderId="0" xfId="0" applyFont="1" applyFill="1"/>
    <xf numFmtId="0" fontId="8" fillId="0" borderId="0" xfId="0" applyFont="1" applyFill="1" applyAlignment="1" applyProtection="1"/>
    <xf numFmtId="0" fontId="5" fillId="0" borderId="7" xfId="0" applyFont="1" applyFill="1" applyBorder="1" applyAlignment="1" applyProtection="1">
      <alignment textRotation="90"/>
    </xf>
    <xf numFmtId="0" fontId="5" fillId="0" borderId="8" xfId="0" applyFont="1" applyFill="1" applyBorder="1" applyAlignment="1" applyProtection="1">
      <alignment textRotation="90"/>
    </xf>
    <xf numFmtId="0" fontId="6" fillId="0" borderId="10" xfId="0" applyFont="1" applyFill="1" applyBorder="1" applyAlignment="1" applyProtection="1">
      <alignment textRotation="90"/>
    </xf>
    <xf numFmtId="0" fontId="4" fillId="0" borderId="11" xfId="0" applyFont="1" applyFill="1" applyBorder="1" applyAlignment="1" applyProtection="1">
      <alignment horizont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left" vertical="center"/>
    </xf>
    <xf numFmtId="164" fontId="1" fillId="0" borderId="13" xfId="0" applyNumberFormat="1" applyFont="1" applyFill="1" applyBorder="1" applyAlignment="1" applyProtection="1">
      <alignment horizontal="center"/>
    </xf>
    <xf numFmtId="164" fontId="1" fillId="0" borderId="14" xfId="0" applyNumberFormat="1" applyFont="1" applyFill="1" applyBorder="1" applyAlignment="1" applyProtection="1">
      <alignment horizontal="center"/>
    </xf>
    <xf numFmtId="164" fontId="4" fillId="0" borderId="15" xfId="0" applyNumberFormat="1" applyFont="1" applyFill="1" applyBorder="1" applyAlignment="1" applyProtection="1">
      <alignment horizontal="center"/>
    </xf>
    <xf numFmtId="164" fontId="4" fillId="0" borderId="16" xfId="0" applyNumberFormat="1" applyFont="1" applyFill="1" applyBorder="1" applyAlignment="1" applyProtection="1">
      <alignment horizontal="center"/>
    </xf>
    <xf numFmtId="164" fontId="4" fillId="0" borderId="51" xfId="0" applyNumberFormat="1" applyFont="1" applyFill="1" applyBorder="1" applyAlignment="1" applyProtection="1">
      <alignment horizontal="center"/>
    </xf>
    <xf numFmtId="0" fontId="4" fillId="0" borderId="17" xfId="0" applyFont="1" applyFill="1" applyBorder="1" applyAlignment="1" applyProtection="1">
      <alignment horizontal="center"/>
    </xf>
    <xf numFmtId="0" fontId="1" fillId="0" borderId="18" xfId="0" applyFont="1" applyFill="1" applyBorder="1" applyAlignment="1" applyProtection="1">
      <alignment horizontal="left" vertical="center"/>
    </xf>
    <xf numFmtId="164" fontId="1" fillId="0" borderId="19" xfId="0" applyNumberFormat="1" applyFont="1" applyFill="1" applyBorder="1" applyAlignment="1" applyProtection="1">
      <alignment horizontal="center"/>
    </xf>
    <xf numFmtId="164" fontId="1" fillId="0" borderId="20" xfId="0" applyNumberFormat="1" applyFont="1" applyFill="1" applyBorder="1" applyAlignment="1" applyProtection="1">
      <alignment horizontal="center"/>
    </xf>
    <xf numFmtId="164" fontId="4" fillId="0" borderId="21" xfId="0" applyNumberFormat="1" applyFont="1" applyFill="1" applyBorder="1" applyAlignment="1" applyProtection="1">
      <alignment horizontal="center"/>
    </xf>
    <xf numFmtId="0" fontId="1" fillId="0" borderId="17" xfId="0" applyFont="1" applyFill="1" applyBorder="1" applyAlignment="1" applyProtection="1">
      <alignment horizontal="center"/>
    </xf>
    <xf numFmtId="164" fontId="4" fillId="0" borderId="22" xfId="0" applyNumberFormat="1" applyFont="1" applyFill="1" applyBorder="1" applyAlignment="1" applyProtection="1">
      <alignment horizontal="center"/>
    </xf>
    <xf numFmtId="164" fontId="4" fillId="0" borderId="53" xfId="0" applyNumberFormat="1" applyFont="1" applyFill="1" applyBorder="1" applyAlignment="1" applyProtection="1">
      <alignment horizontal="center"/>
    </xf>
    <xf numFmtId="0" fontId="4" fillId="0" borderId="25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26" xfId="0" applyFont="1" applyFill="1" applyBorder="1" applyAlignment="1" applyProtection="1">
      <alignment horizontal="left" vertical="center"/>
    </xf>
    <xf numFmtId="164" fontId="1" fillId="0" borderId="27" xfId="0" applyNumberFormat="1" applyFont="1" applyFill="1" applyBorder="1" applyAlignment="1" applyProtection="1">
      <alignment horizontal="center"/>
    </xf>
    <xf numFmtId="164" fontId="1" fillId="0" borderId="28" xfId="0" applyNumberFormat="1" applyFont="1" applyFill="1" applyBorder="1" applyAlignment="1" applyProtection="1">
      <alignment horizontal="center"/>
    </xf>
    <xf numFmtId="0" fontId="1" fillId="0" borderId="25" xfId="0" applyFont="1" applyFill="1" applyBorder="1" applyAlignment="1" applyProtection="1">
      <alignment horizontal="center"/>
    </xf>
    <xf numFmtId="164" fontId="4" fillId="0" borderId="29" xfId="0" applyNumberFormat="1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</xf>
    <xf numFmtId="164" fontId="4" fillId="0" borderId="30" xfId="0" applyNumberFormat="1" applyFont="1" applyFill="1" applyBorder="1" applyAlignment="1" applyProtection="1">
      <alignment horizontal="center"/>
    </xf>
    <xf numFmtId="164" fontId="4" fillId="0" borderId="52" xfId="0" applyNumberFormat="1" applyFont="1" applyFill="1" applyBorder="1" applyAlignment="1" applyProtection="1">
      <alignment horizontal="center"/>
    </xf>
    <xf numFmtId="0" fontId="4" fillId="0" borderId="66" xfId="0" applyFont="1" applyFill="1" applyBorder="1" applyAlignment="1" applyProtection="1">
      <alignment vertical="center" wrapText="1"/>
    </xf>
    <xf numFmtId="0" fontId="4" fillId="0" borderId="67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/>
    </xf>
    <xf numFmtId="164" fontId="1" fillId="0" borderId="21" xfId="0" applyNumberFormat="1" applyFont="1" applyFill="1" applyBorder="1" applyAlignment="1" applyProtection="1">
      <alignment horizontal="center"/>
    </xf>
    <xf numFmtId="49" fontId="1" fillId="0" borderId="26" xfId="0" applyNumberFormat="1" applyFont="1" applyFill="1" applyBorder="1" applyAlignment="1" applyProtection="1">
      <alignment horizontal="left" vertical="center"/>
    </xf>
    <xf numFmtId="164" fontId="1" fillId="0" borderId="29" xfId="0" applyNumberFormat="1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left" vertical="center" wrapText="1"/>
    </xf>
    <xf numFmtId="164" fontId="1" fillId="0" borderId="15" xfId="0" applyNumberFormat="1" applyFont="1" applyFill="1" applyBorder="1" applyAlignment="1" applyProtection="1">
      <alignment horizontal="center"/>
    </xf>
    <xf numFmtId="164" fontId="4" fillId="0" borderId="4" xfId="0" applyNumberFormat="1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51" xfId="0" applyFont="1" applyFill="1" applyBorder="1" applyAlignment="1" applyProtection="1">
      <alignment horizontal="left" vertical="center" wrapText="1"/>
    </xf>
    <xf numFmtId="164" fontId="1" fillId="0" borderId="41" xfId="0" applyNumberFormat="1" applyFont="1" applyFill="1" applyBorder="1" applyAlignment="1" applyProtection="1">
      <alignment horizontal="center"/>
    </xf>
    <xf numFmtId="164" fontId="1" fillId="0" borderId="42" xfId="0" applyNumberFormat="1" applyFont="1" applyFill="1" applyBorder="1" applyAlignment="1" applyProtection="1">
      <alignment horizontal="center"/>
    </xf>
    <xf numFmtId="0" fontId="1" fillId="0" borderId="43" xfId="0" applyFont="1" applyFill="1" applyBorder="1" applyAlignment="1" applyProtection="1">
      <alignment horizontal="center"/>
    </xf>
    <xf numFmtId="164" fontId="1" fillId="0" borderId="44" xfId="0" applyNumberFormat="1" applyFont="1" applyFill="1" applyBorder="1" applyAlignment="1" applyProtection="1">
      <alignment horizontal="center"/>
    </xf>
    <xf numFmtId="0" fontId="4" fillId="0" borderId="25" xfId="0" applyFont="1" applyFill="1" applyBorder="1" applyAlignment="1" applyProtection="1">
      <alignment horizontal="center" vertical="center"/>
    </xf>
    <xf numFmtId="0" fontId="1" fillId="0" borderId="30" xfId="0" applyFont="1" applyFill="1" applyBorder="1" applyAlignment="1" applyProtection="1">
      <alignment horizontal="center" vertical="center"/>
    </xf>
    <xf numFmtId="0" fontId="1" fillId="0" borderId="52" xfId="0" applyFont="1" applyFill="1" applyBorder="1" applyAlignment="1" applyProtection="1">
      <alignment horizontal="left" vertical="center" wrapText="1"/>
    </xf>
    <xf numFmtId="164" fontId="4" fillId="0" borderId="54" xfId="0" applyNumberFormat="1" applyFont="1" applyFill="1" applyBorder="1" applyAlignment="1" applyProtection="1">
      <alignment horizontal="center"/>
    </xf>
    <xf numFmtId="0" fontId="4" fillId="0" borderId="41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51" xfId="0" applyFont="1" applyFill="1" applyBorder="1" applyAlignment="1">
      <alignment horizontal="left" vertical="center" wrapText="1"/>
    </xf>
    <xf numFmtId="164" fontId="4" fillId="0" borderId="43" xfId="0" applyNumberFormat="1" applyFont="1" applyFill="1" applyBorder="1" applyAlignment="1" applyProtection="1">
      <alignment horizontal="center"/>
    </xf>
    <xf numFmtId="164" fontId="4" fillId="0" borderId="44" xfId="0" applyNumberFormat="1" applyFont="1" applyFill="1" applyBorder="1" applyAlignment="1" applyProtection="1">
      <alignment horizontal="center"/>
    </xf>
    <xf numFmtId="0" fontId="4" fillId="0" borderId="78" xfId="0" applyFont="1" applyFill="1" applyBorder="1" applyAlignment="1" applyProtection="1">
      <alignment horizontal="center" vertical="center"/>
    </xf>
    <xf numFmtId="0" fontId="1" fillId="0" borderId="79" xfId="0" applyFont="1" applyFill="1" applyBorder="1" applyAlignment="1" applyProtection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164" fontId="1" fillId="0" borderId="78" xfId="0" applyNumberFormat="1" applyFont="1" applyFill="1" applyBorder="1" applyAlignment="1" applyProtection="1">
      <alignment horizontal="center"/>
    </xf>
    <xf numFmtId="0" fontId="1" fillId="0" borderId="35" xfId="0" applyFont="1" applyFill="1" applyBorder="1" applyAlignment="1" applyProtection="1">
      <alignment horizontal="center"/>
    </xf>
    <xf numFmtId="164" fontId="4" fillId="0" borderId="35" xfId="0" applyNumberFormat="1" applyFont="1" applyFill="1" applyBorder="1" applyAlignment="1" applyProtection="1">
      <alignment horizontal="center"/>
    </xf>
    <xf numFmtId="164" fontId="4" fillId="0" borderId="79" xfId="0" applyNumberFormat="1" applyFont="1" applyFill="1" applyBorder="1" applyAlignment="1" applyProtection="1">
      <alignment horizontal="center"/>
    </xf>
    <xf numFmtId="0" fontId="10" fillId="0" borderId="0" xfId="0" applyFont="1" applyFill="1" applyAlignment="1" applyProtection="1"/>
    <xf numFmtId="165" fontId="0" fillId="0" borderId="0" xfId="0" applyNumberFormat="1" applyFill="1" applyAlignment="1" applyProtection="1">
      <alignment horizontal="center"/>
    </xf>
    <xf numFmtId="0" fontId="1" fillId="0" borderId="0" xfId="0" applyFont="1" applyFill="1" applyAlignment="1" applyProtection="1">
      <alignment horizontal="center" vertical="center"/>
    </xf>
    <xf numFmtId="164" fontId="1" fillId="0" borderId="75" xfId="0" applyNumberFormat="1" applyFont="1" applyFill="1" applyBorder="1" applyAlignment="1" applyProtection="1">
      <alignment horizontal="center"/>
    </xf>
    <xf numFmtId="164" fontId="4" fillId="0" borderId="75" xfId="0" applyNumberFormat="1" applyFont="1" applyFill="1" applyBorder="1" applyAlignment="1" applyProtection="1">
      <alignment horizontal="center"/>
    </xf>
    <xf numFmtId="164" fontId="4" fillId="0" borderId="63" xfId="0" applyNumberFormat="1" applyFont="1" applyFill="1" applyBorder="1" applyAlignment="1" applyProtection="1">
      <alignment horizontal="center"/>
    </xf>
    <xf numFmtId="0" fontId="15" fillId="0" borderId="0" xfId="0" applyFont="1" applyFill="1" applyAlignment="1" applyProtection="1"/>
    <xf numFmtId="164" fontId="1" fillId="0" borderId="8" xfId="0" applyNumberFormat="1" applyFont="1" applyFill="1" applyBorder="1" applyAlignment="1" applyProtection="1">
      <alignment horizontal="center"/>
    </xf>
    <xf numFmtId="0" fontId="1" fillId="0" borderId="49" xfId="0" applyFont="1" applyFill="1" applyBorder="1" applyAlignment="1" applyProtection="1">
      <alignment horizontal="center"/>
    </xf>
    <xf numFmtId="164" fontId="1" fillId="0" borderId="10" xfId="0" applyNumberFormat="1" applyFont="1" applyFill="1" applyBorder="1" applyAlignment="1" applyProtection="1">
      <alignment horizontal="center"/>
    </xf>
    <xf numFmtId="164" fontId="4" fillId="0" borderId="10" xfId="0" applyNumberFormat="1" applyFont="1" applyFill="1" applyBorder="1" applyAlignment="1" applyProtection="1">
      <alignment horizontal="center"/>
    </xf>
    <xf numFmtId="164" fontId="4" fillId="0" borderId="31" xfId="0" applyNumberFormat="1" applyFont="1" applyFill="1" applyBorder="1" applyAlignment="1" applyProtection="1">
      <alignment horizontal="center"/>
    </xf>
    <xf numFmtId="0" fontId="1" fillId="0" borderId="11" xfId="0" applyFont="1" applyFill="1" applyBorder="1" applyAlignment="1" applyProtection="1">
      <alignment vertical="center"/>
    </xf>
    <xf numFmtId="0" fontId="1" fillId="0" borderId="16" xfId="0" applyFont="1" applyFill="1" applyBorder="1" applyAlignment="1" applyProtection="1">
      <alignment horizontal="center"/>
    </xf>
    <xf numFmtId="164" fontId="4" fillId="0" borderId="23" xfId="0" applyNumberFormat="1" applyFont="1" applyFill="1" applyBorder="1" applyAlignment="1" applyProtection="1">
      <alignment horizontal="center"/>
    </xf>
    <xf numFmtId="164" fontId="4" fillId="0" borderId="24" xfId="0" applyNumberFormat="1" applyFont="1" applyFill="1" applyBorder="1" applyAlignment="1" applyProtection="1">
      <alignment horizontal="center"/>
    </xf>
    <xf numFmtId="0" fontId="1" fillId="0" borderId="17" xfId="0" applyFont="1" applyFill="1" applyBorder="1" applyAlignment="1" applyProtection="1">
      <alignment vertical="center"/>
    </xf>
    <xf numFmtId="0" fontId="1" fillId="0" borderId="22" xfId="0" applyFont="1" applyFill="1" applyBorder="1" applyAlignment="1" applyProtection="1">
      <alignment horizontal="center"/>
    </xf>
    <xf numFmtId="164" fontId="1" fillId="0" borderId="53" xfId="0" applyNumberFormat="1" applyFont="1" applyFill="1" applyBorder="1" applyAlignment="1" applyProtection="1">
      <alignment horizontal="center"/>
    </xf>
    <xf numFmtId="0" fontId="1" fillId="0" borderId="43" xfId="0" applyFont="1" applyFill="1" applyBorder="1" applyAlignment="1" applyProtection="1">
      <alignment vertical="center"/>
    </xf>
    <xf numFmtId="0" fontId="1" fillId="0" borderId="45" xfId="0" applyFont="1" applyFill="1" applyBorder="1" applyAlignment="1" applyProtection="1">
      <alignment horizontal="left" vertical="center"/>
    </xf>
    <xf numFmtId="164" fontId="4" fillId="0" borderId="18" xfId="0" applyNumberFormat="1" applyFont="1" applyFill="1" applyBorder="1" applyAlignment="1" applyProtection="1">
      <alignment horizontal="center"/>
    </xf>
    <xf numFmtId="0" fontId="1" fillId="0" borderId="21" xfId="0" applyFont="1" applyFill="1" applyBorder="1" applyAlignment="1" applyProtection="1">
      <alignment horizontal="left" vertical="center"/>
    </xf>
    <xf numFmtId="164" fontId="4" fillId="0" borderId="33" xfId="0" applyNumberFormat="1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64" fontId="1" fillId="0" borderId="51" xfId="0" applyNumberFormat="1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/>
    <xf numFmtId="0" fontId="1" fillId="0" borderId="30" xfId="0" applyFont="1" applyFill="1" applyBorder="1" applyAlignment="1" applyProtection="1">
      <alignment horizontal="center"/>
    </xf>
    <xf numFmtId="164" fontId="1" fillId="0" borderId="54" xfId="0" applyNumberFormat="1" applyFont="1" applyFill="1" applyBorder="1" applyAlignment="1" applyProtection="1">
      <alignment horizontal="center"/>
    </xf>
    <xf numFmtId="164" fontId="4" fillId="0" borderId="71" xfId="0" applyNumberFormat="1" applyFont="1" applyFill="1" applyBorder="1" applyAlignment="1" applyProtection="1">
      <alignment horizontal="center"/>
    </xf>
    <xf numFmtId="164" fontId="4" fillId="0" borderId="34" xfId="0" applyNumberFormat="1" applyFont="1" applyFill="1" applyBorder="1" applyAlignment="1" applyProtection="1">
      <alignment horizontal="center"/>
    </xf>
    <xf numFmtId="0" fontId="14" fillId="0" borderId="0" xfId="0" applyFont="1" applyFill="1"/>
    <xf numFmtId="0" fontId="5" fillId="0" borderId="0" xfId="0" applyFont="1" applyFill="1" applyAlignment="1" applyProtection="1">
      <alignment horizontal="center"/>
    </xf>
    <xf numFmtId="0" fontId="1" fillId="0" borderId="73" xfId="0" applyFont="1" applyFill="1" applyBorder="1" applyAlignment="1" applyProtection="1">
      <alignment vertical="center"/>
    </xf>
    <xf numFmtId="0" fontId="1" fillId="0" borderId="74" xfId="0" applyFont="1" applyFill="1" applyBorder="1" applyAlignment="1" applyProtection="1">
      <alignment horizontal="left" vertical="center"/>
    </xf>
    <xf numFmtId="49" fontId="4" fillId="0" borderId="48" xfId="0" applyNumberFormat="1" applyFont="1" applyFill="1" applyBorder="1" applyAlignment="1" applyProtection="1">
      <alignment horizontal="center"/>
    </xf>
    <xf numFmtId="0" fontId="1" fillId="0" borderId="73" xfId="0" applyFont="1" applyFill="1" applyBorder="1" applyAlignment="1" applyProtection="1">
      <alignment horizontal="center"/>
    </xf>
    <xf numFmtId="164" fontId="4" fillId="0" borderId="49" xfId="0" applyNumberFormat="1" applyFont="1" applyFill="1" applyBorder="1" applyAlignment="1" applyProtection="1">
      <alignment horizontal="center"/>
    </xf>
    <xf numFmtId="164" fontId="1" fillId="0" borderId="4" xfId="0" applyNumberFormat="1" applyFont="1" applyFill="1" applyBorder="1" applyAlignment="1" applyProtection="1">
      <alignment horizontal="center"/>
    </xf>
    <xf numFmtId="165" fontId="0" fillId="0" borderId="0" xfId="0" applyNumberFormat="1" applyFill="1" applyAlignment="1" applyProtection="1">
      <alignment horizontal="center" vertical="center"/>
    </xf>
    <xf numFmtId="0" fontId="4" fillId="0" borderId="0" xfId="0" applyFont="1" applyFill="1" applyAlignment="1" applyProtection="1"/>
    <xf numFmtId="0" fontId="1" fillId="0" borderId="0" xfId="0" applyFont="1" applyFill="1"/>
    <xf numFmtId="0" fontId="1" fillId="0" borderId="37" xfId="0" applyFont="1" applyFill="1" applyBorder="1" applyAlignment="1" applyProtection="1">
      <alignment horizontal="left" vertical="center"/>
    </xf>
    <xf numFmtId="164" fontId="1" fillId="0" borderId="49" xfId="0" applyNumberFormat="1" applyFont="1" applyFill="1" applyBorder="1" applyAlignment="1" applyProtection="1">
      <alignment horizontal="center"/>
    </xf>
    <xf numFmtId="164" fontId="4" fillId="0" borderId="50" xfId="0" applyNumberFormat="1" applyFont="1" applyFill="1" applyBorder="1" applyAlignment="1" applyProtection="1">
      <alignment horizontal="center"/>
    </xf>
    <xf numFmtId="164" fontId="1" fillId="0" borderId="36" xfId="0" applyNumberFormat="1" applyFont="1" applyFill="1" applyBorder="1" applyAlignment="1" applyProtection="1">
      <alignment horizontal="center"/>
    </xf>
    <xf numFmtId="0" fontId="5" fillId="0" borderId="0" xfId="0" applyFont="1" applyFill="1"/>
    <xf numFmtId="0" fontId="1" fillId="0" borderId="43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vertical="center" wrapText="1"/>
    </xf>
    <xf numFmtId="164" fontId="4" fillId="0" borderId="58" xfId="0" applyNumberFormat="1" applyFont="1" applyFill="1" applyBorder="1" applyAlignment="1" applyProtection="1">
      <alignment horizontal="center"/>
    </xf>
    <xf numFmtId="164" fontId="1" fillId="0" borderId="38" xfId="0" applyNumberFormat="1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vertical="center" wrapText="1"/>
    </xf>
    <xf numFmtId="164" fontId="1" fillId="0" borderId="40" xfId="0" applyNumberFormat="1" applyFont="1" applyFill="1" applyBorder="1" applyAlignment="1" applyProtection="1">
      <alignment horizontal="center"/>
    </xf>
    <xf numFmtId="164" fontId="1" fillId="0" borderId="16" xfId="0" applyNumberFormat="1" applyFont="1" applyFill="1" applyBorder="1" applyAlignment="1" applyProtection="1">
      <alignment horizontal="center"/>
    </xf>
    <xf numFmtId="0" fontId="1" fillId="0" borderId="17" xfId="0" applyFont="1" applyFill="1" applyBorder="1" applyAlignment="1" applyProtection="1">
      <alignment horizontal="center" vertical="center"/>
    </xf>
    <xf numFmtId="49" fontId="1" fillId="0" borderId="18" xfId="0" applyNumberFormat="1" applyFont="1" applyFill="1" applyBorder="1" applyAlignment="1" applyProtection="1">
      <alignment horizontal="left" vertical="center"/>
    </xf>
    <xf numFmtId="164" fontId="1" fillId="0" borderId="39" xfId="0" applyNumberFormat="1" applyFont="1" applyFill="1" applyBorder="1" applyAlignment="1" applyProtection="1">
      <alignment horizontal="center"/>
    </xf>
    <xf numFmtId="0" fontId="1" fillId="0" borderId="25" xfId="0" applyFont="1" applyFill="1" applyBorder="1" applyAlignment="1" applyProtection="1">
      <alignment horizontal="center" vertical="center" wrapText="1"/>
    </xf>
    <xf numFmtId="0" fontId="1" fillId="0" borderId="21" xfId="0" applyFont="1" applyFill="1" applyBorder="1" applyAlignment="1">
      <alignment horizontal="left" vertical="top" wrapText="1"/>
    </xf>
    <xf numFmtId="164" fontId="1" fillId="0" borderId="69" xfId="0" applyNumberFormat="1" applyFont="1" applyFill="1" applyBorder="1" applyAlignment="1" applyProtection="1">
      <alignment horizontal="center"/>
    </xf>
    <xf numFmtId="164" fontId="4" fillId="0" borderId="68" xfId="0" applyNumberFormat="1" applyFont="1" applyFill="1" applyBorder="1" applyAlignment="1" applyProtection="1">
      <alignment horizontal="center"/>
    </xf>
    <xf numFmtId="164" fontId="4" fillId="0" borderId="39" xfId="0" applyNumberFormat="1" applyFont="1" applyFill="1" applyBorder="1" applyAlignment="1" applyProtection="1">
      <alignment horizontal="center"/>
    </xf>
    <xf numFmtId="164" fontId="1" fillId="0" borderId="22" xfId="0" applyNumberFormat="1" applyFont="1" applyFill="1" applyBorder="1" applyAlignment="1" applyProtection="1">
      <alignment horizontal="center"/>
    </xf>
    <xf numFmtId="0" fontId="1" fillId="0" borderId="25" xfId="0" applyFont="1" applyFill="1" applyBorder="1" applyAlignment="1" applyProtection="1">
      <alignment horizontal="center" vertical="center"/>
    </xf>
    <xf numFmtId="164" fontId="4" fillId="0" borderId="40" xfId="0" applyNumberFormat="1" applyFont="1" applyFill="1" applyBorder="1" applyAlignment="1" applyProtection="1">
      <alignment horizontal="center"/>
    </xf>
    <xf numFmtId="0" fontId="1" fillId="0" borderId="75" xfId="0" applyFont="1" applyFill="1" applyBorder="1" applyAlignment="1" applyProtection="1">
      <alignment horizontal="center" vertical="center"/>
    </xf>
    <xf numFmtId="0" fontId="1" fillId="0" borderId="47" xfId="0" applyFont="1" applyFill="1" applyBorder="1" applyAlignment="1" applyProtection="1">
      <alignment horizontal="left" vertical="center"/>
    </xf>
    <xf numFmtId="164" fontId="1" fillId="0" borderId="76" xfId="0" applyNumberFormat="1" applyFont="1" applyFill="1" applyBorder="1" applyAlignment="1" applyProtection="1">
      <alignment horizontal="center"/>
    </xf>
    <xf numFmtId="164" fontId="1" fillId="0" borderId="77" xfId="0" applyNumberFormat="1" applyFont="1" applyFill="1" applyBorder="1" applyAlignment="1" applyProtection="1">
      <alignment horizontal="center"/>
    </xf>
    <xf numFmtId="0" fontId="1" fillId="0" borderId="77" xfId="0" applyFont="1" applyFill="1" applyBorder="1" applyAlignment="1" applyProtection="1">
      <alignment horizontal="center"/>
    </xf>
    <xf numFmtId="164" fontId="4" fillId="0" borderId="32" xfId="0" applyNumberFormat="1" applyFont="1" applyFill="1" applyBorder="1" applyAlignment="1" applyProtection="1">
      <alignment horizontal="center"/>
    </xf>
    <xf numFmtId="164" fontId="1" fillId="0" borderId="67" xfId="0" applyNumberFormat="1" applyFont="1" applyFill="1" applyBorder="1" applyAlignment="1" applyProtection="1">
      <alignment horizontal="center"/>
    </xf>
    <xf numFmtId="164" fontId="1" fillId="0" borderId="48" xfId="0" applyNumberFormat="1" applyFont="1" applyFill="1" applyBorder="1" applyAlignment="1" applyProtection="1">
      <alignment horizontal="center"/>
    </xf>
    <xf numFmtId="0" fontId="1" fillId="0" borderId="29" xfId="0" applyFont="1" applyFill="1" applyBorder="1" applyAlignment="1">
      <alignment horizontal="left" vertical="top" wrapText="1"/>
    </xf>
    <xf numFmtId="164" fontId="1" fillId="0" borderId="30" xfId="0" applyNumberFormat="1" applyFont="1" applyFill="1" applyBorder="1" applyAlignment="1" applyProtection="1">
      <alignment horizontal="center"/>
    </xf>
    <xf numFmtId="164" fontId="1" fillId="0" borderId="47" xfId="0" applyNumberFormat="1" applyFont="1" applyFill="1" applyBorder="1" applyAlignment="1" applyProtection="1">
      <alignment horizontal="center"/>
    </xf>
    <xf numFmtId="164" fontId="1" fillId="0" borderId="32" xfId="0" applyNumberFormat="1" applyFont="1" applyFill="1" applyBorder="1" applyAlignment="1" applyProtection="1">
      <alignment horizontal="center"/>
    </xf>
    <xf numFmtId="165" fontId="1" fillId="0" borderId="0" xfId="0" applyNumberFormat="1" applyFont="1" applyFill="1" applyAlignment="1" applyProtection="1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/>
    </xf>
    <xf numFmtId="0" fontId="4" fillId="0" borderId="36" xfId="0" applyFont="1" applyFill="1" applyBorder="1" applyAlignment="1" applyProtection="1">
      <alignment horizontal="left"/>
    </xf>
    <xf numFmtId="0" fontId="4" fillId="0" borderId="13" xfId="0" applyFont="1" applyFill="1" applyBorder="1" applyAlignment="1" applyProtection="1">
      <alignment horizontal="left"/>
    </xf>
    <xf numFmtId="0" fontId="4" fillId="0" borderId="27" xfId="0" applyFont="1" applyFill="1" applyBorder="1" applyAlignment="1" applyProtection="1">
      <alignment horizontal="left"/>
    </xf>
    <xf numFmtId="0" fontId="4" fillId="0" borderId="13" xfId="0" applyFont="1" applyFill="1" applyBorder="1" applyAlignment="1" applyProtection="1">
      <alignment horizontal="left" vertical="center"/>
    </xf>
    <xf numFmtId="0" fontId="4" fillId="0" borderId="27" xfId="0" applyFont="1" applyFill="1" applyBorder="1" applyAlignment="1" applyProtection="1">
      <alignment horizontal="left" vertical="center"/>
    </xf>
    <xf numFmtId="0" fontId="4" fillId="0" borderId="38" xfId="0" applyFont="1" applyFill="1" applyBorder="1" applyAlignment="1" applyProtection="1">
      <alignment horizontal="left" vertical="center"/>
    </xf>
    <xf numFmtId="0" fontId="4" fillId="0" borderId="39" xfId="0" applyFont="1" applyFill="1" applyBorder="1" applyAlignment="1" applyProtection="1">
      <alignment horizontal="left" vertical="center"/>
    </xf>
    <xf numFmtId="0" fontId="4" fillId="0" borderId="32" xfId="0" applyFont="1" applyFill="1" applyBorder="1" applyAlignment="1" applyProtection="1">
      <alignment horizontal="left" vertical="center"/>
    </xf>
    <xf numFmtId="0" fontId="4" fillId="0" borderId="40" xfId="0" applyFont="1" applyFill="1" applyBorder="1" applyAlignment="1" applyProtection="1">
      <alignment horizontal="left" vertical="center"/>
    </xf>
    <xf numFmtId="164" fontId="0" fillId="0" borderId="0" xfId="0" applyNumberFormat="1" applyFill="1" applyAlignment="1" applyProtection="1"/>
    <xf numFmtId="0" fontId="1" fillId="0" borderId="22" xfId="0" applyFont="1" applyFill="1" applyBorder="1" applyAlignment="1" applyProtection="1">
      <alignment vertical="center"/>
    </xf>
    <xf numFmtId="0" fontId="1" fillId="0" borderId="30" xfId="0" applyFont="1" applyFill="1" applyBorder="1" applyAlignment="1" applyProtection="1">
      <alignment vertical="center"/>
    </xf>
    <xf numFmtId="0" fontId="1" fillId="0" borderId="53" xfId="0" applyFont="1" applyFill="1" applyBorder="1" applyAlignment="1" applyProtection="1">
      <alignment horizontal="left" vertical="center" wrapText="1"/>
    </xf>
    <xf numFmtId="0" fontId="1" fillId="0" borderId="52" xfId="0" applyFont="1" applyFill="1" applyBorder="1" applyAlignment="1" applyProtection="1">
      <alignment horizontal="left" vertical="center"/>
    </xf>
    <xf numFmtId="0" fontId="1" fillId="0" borderId="49" xfId="0" applyFont="1" applyFill="1" applyBorder="1" applyAlignment="1" applyProtection="1">
      <alignment vertical="center"/>
    </xf>
    <xf numFmtId="0" fontId="1" fillId="0" borderId="4" xfId="0" applyFont="1" applyFill="1" applyBorder="1" applyAlignment="1" applyProtection="1">
      <alignment horizontal="left" vertical="center"/>
    </xf>
    <xf numFmtId="0" fontId="1" fillId="0" borderId="16" xfId="0" applyFont="1" applyFill="1" applyBorder="1" applyAlignment="1" applyProtection="1">
      <alignment vertical="center"/>
    </xf>
    <xf numFmtId="0" fontId="1" fillId="0" borderId="51" xfId="0" applyFont="1" applyFill="1" applyBorder="1" applyAlignment="1" applyProtection="1">
      <alignment horizontal="left" vertical="center"/>
    </xf>
    <xf numFmtId="0" fontId="1" fillId="0" borderId="53" xfId="0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left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19" xfId="0" applyFont="1" applyFill="1" applyBorder="1" applyAlignment="1" applyProtection="1">
      <alignment horizontal="left" vertical="center"/>
    </xf>
    <xf numFmtId="0" fontId="4" fillId="0" borderId="41" xfId="0" applyFont="1" applyFill="1" applyBorder="1" applyAlignment="1" applyProtection="1">
      <alignment horizontal="left" vertical="center"/>
    </xf>
    <xf numFmtId="0" fontId="4" fillId="0" borderId="72" xfId="0" applyFont="1" applyFill="1" applyBorder="1" applyAlignment="1" applyProtection="1">
      <alignment horizontal="left" vertical="center"/>
    </xf>
    <xf numFmtId="0" fontId="4" fillId="0" borderId="62" xfId="0" applyFont="1" applyFill="1" applyBorder="1" applyAlignment="1" applyProtection="1">
      <alignment horizontal="center" vertical="center"/>
    </xf>
    <xf numFmtId="0" fontId="4" fillId="0" borderId="75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9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4" fillId="0" borderId="32" xfId="0" applyFont="1" applyFill="1" applyBorder="1" applyAlignment="1" applyProtection="1">
      <alignment horizontal="left"/>
    </xf>
    <xf numFmtId="0" fontId="4" fillId="0" borderId="46" xfId="0" applyFont="1" applyFill="1" applyBorder="1" applyAlignment="1" applyProtection="1">
      <alignment horizontal="left"/>
    </xf>
    <xf numFmtId="0" fontId="4" fillId="0" borderId="64" xfId="0" applyFont="1" applyFill="1" applyBorder="1" applyAlignment="1" applyProtection="1">
      <alignment horizontal="left"/>
    </xf>
    <xf numFmtId="0" fontId="4" fillId="0" borderId="65" xfId="0" applyFont="1" applyFill="1" applyBorder="1" applyAlignment="1" applyProtection="1">
      <alignment horizontal="left"/>
    </xf>
    <xf numFmtId="164" fontId="1" fillId="0" borderId="32" xfId="0" applyNumberFormat="1" applyFont="1" applyFill="1" applyBorder="1" applyAlignment="1" applyProtection="1">
      <alignment horizontal="center"/>
    </xf>
    <xf numFmtId="164" fontId="1" fillId="0" borderId="46" xfId="0" applyNumberFormat="1" applyFont="1" applyFill="1" applyBorder="1" applyAlignment="1" applyProtection="1">
      <alignment horizontal="center"/>
    </xf>
    <xf numFmtId="164" fontId="1" fillId="0" borderId="47" xfId="0" applyNumberFormat="1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 textRotation="90"/>
    </xf>
    <xf numFmtId="0" fontId="6" fillId="0" borderId="50" xfId="0" applyFont="1" applyFill="1" applyBorder="1" applyAlignment="1" applyProtection="1">
      <alignment horizontal="center" textRotation="90"/>
    </xf>
    <xf numFmtId="0" fontId="5" fillId="0" borderId="32" xfId="0" applyFont="1" applyFill="1" applyBorder="1" applyAlignment="1" applyProtection="1">
      <alignment horizontal="center"/>
    </xf>
    <xf numFmtId="0" fontId="5" fillId="0" borderId="46" xfId="0" applyFont="1" applyFill="1" applyBorder="1" applyAlignment="1" applyProtection="1">
      <alignment horizontal="center"/>
    </xf>
    <xf numFmtId="0" fontId="5" fillId="0" borderId="47" xfId="0" applyFont="1" applyFill="1" applyBorder="1" applyAlignment="1" applyProtection="1">
      <alignment horizontal="center"/>
    </xf>
    <xf numFmtId="0" fontId="4" fillId="0" borderId="32" xfId="0" applyFont="1" applyFill="1" applyBorder="1" applyAlignment="1" applyProtection="1">
      <alignment horizontal="center" vertical="center"/>
    </xf>
    <xf numFmtId="0" fontId="4" fillId="0" borderId="46" xfId="0" applyFont="1" applyFill="1" applyBorder="1" applyAlignment="1" applyProtection="1">
      <alignment horizontal="center" vertical="center"/>
    </xf>
    <xf numFmtId="0" fontId="4" fillId="0" borderId="47" xfId="0" applyFont="1" applyFill="1" applyBorder="1" applyAlignment="1" applyProtection="1">
      <alignment horizontal="center" vertical="center"/>
    </xf>
    <xf numFmtId="0" fontId="4" fillId="0" borderId="32" xfId="0" applyFont="1" applyFill="1" applyBorder="1" applyAlignment="1" applyProtection="1">
      <alignment horizontal="left" vertical="center" wrapText="1"/>
    </xf>
    <xf numFmtId="0" fontId="4" fillId="0" borderId="46" xfId="0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/>
    </xf>
    <xf numFmtId="0" fontId="4" fillId="0" borderId="47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right" textRotation="90"/>
    </xf>
    <xf numFmtId="0" fontId="6" fillId="0" borderId="6" xfId="0" applyFont="1" applyFill="1" applyBorder="1" applyAlignment="1" applyProtection="1">
      <alignment horizontal="right" textRotation="90"/>
    </xf>
    <xf numFmtId="0" fontId="0" fillId="0" borderId="0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center"/>
    </xf>
    <xf numFmtId="164" fontId="1" fillId="0" borderId="4" xfId="0" applyNumberFormat="1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165" fontId="1" fillId="0" borderId="0" xfId="0" applyNumberFormat="1" applyFont="1" applyFill="1" applyBorder="1" applyAlignment="1" applyProtection="1">
      <alignment horizont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4" fillId="0" borderId="32" xfId="0" applyFont="1" applyFill="1" applyBorder="1" applyAlignment="1" applyProtection="1">
      <alignment horizontal="left" vertical="center"/>
    </xf>
    <xf numFmtId="0" fontId="4" fillId="0" borderId="46" xfId="0" applyFont="1" applyFill="1" applyBorder="1" applyAlignment="1" applyProtection="1">
      <alignment horizontal="left" vertical="center"/>
    </xf>
    <xf numFmtId="0" fontId="4" fillId="0" borderId="47" xfId="0" applyFont="1" applyFill="1" applyBorder="1" applyAlignment="1" applyProtection="1">
      <alignment horizontal="left" vertical="center"/>
    </xf>
    <xf numFmtId="0" fontId="1" fillId="0" borderId="62" xfId="0" applyFont="1" applyFill="1" applyBorder="1" applyAlignment="1" applyProtection="1">
      <alignment horizontal="left" vertical="center"/>
    </xf>
    <xf numFmtId="0" fontId="1" fillId="0" borderId="35" xfId="0" applyFont="1" applyFill="1" applyBorder="1" applyAlignment="1" applyProtection="1">
      <alignment horizontal="center" vertical="center" wrapText="1"/>
    </xf>
    <xf numFmtId="0" fontId="1" fillId="0" borderId="63" xfId="0" applyFont="1" applyFill="1" applyBorder="1" applyAlignment="1" applyProtection="1">
      <alignment horizontal="center" vertical="center"/>
    </xf>
    <xf numFmtId="0" fontId="4" fillId="0" borderId="32" xfId="0" applyFont="1" applyFill="1" applyBorder="1" applyAlignment="1" applyProtection="1">
      <alignment horizontal="left" wrapText="1"/>
    </xf>
    <xf numFmtId="0" fontId="4" fillId="0" borderId="55" xfId="0" applyFont="1" applyFill="1" applyBorder="1" applyAlignment="1" applyProtection="1">
      <alignment horizontal="left" wrapText="1"/>
    </xf>
    <xf numFmtId="0" fontId="4" fillId="0" borderId="57" xfId="0" applyFont="1" applyFill="1" applyBorder="1" applyAlignment="1" applyProtection="1">
      <alignment horizontal="left" wrapText="1"/>
    </xf>
    <xf numFmtId="164" fontId="5" fillId="0" borderId="61" xfId="0" applyNumberFormat="1" applyFont="1" applyFill="1" applyBorder="1" applyAlignment="1" applyProtection="1">
      <alignment horizontal="center"/>
    </xf>
    <xf numFmtId="164" fontId="5" fillId="0" borderId="56" xfId="0" applyNumberFormat="1" applyFont="1" applyFill="1" applyBorder="1" applyAlignment="1" applyProtection="1">
      <alignment horizontal="center"/>
    </xf>
    <xf numFmtId="164" fontId="5" fillId="0" borderId="59" xfId="0" applyNumberFormat="1" applyFont="1" applyFill="1" applyBorder="1" applyAlignment="1" applyProtection="1">
      <alignment horizontal="center"/>
    </xf>
    <xf numFmtId="164" fontId="5" fillId="0" borderId="60" xfId="0" applyNumberFormat="1" applyFont="1" applyFill="1" applyBorder="1" applyAlignment="1" applyProtection="1">
      <alignment horizontal="center"/>
    </xf>
    <xf numFmtId="164" fontId="1" fillId="0" borderId="61" xfId="0" applyNumberFormat="1" applyFont="1" applyFill="1" applyBorder="1" applyAlignment="1" applyProtection="1">
      <alignment horizontal="center"/>
    </xf>
    <xf numFmtId="164" fontId="1" fillId="0" borderId="56" xfId="0" applyNumberFormat="1" applyFont="1" applyFill="1" applyBorder="1" applyAlignment="1" applyProtection="1">
      <alignment horizontal="center"/>
    </xf>
    <xf numFmtId="164" fontId="1" fillId="0" borderId="70" xfId="0" applyNumberFormat="1" applyFont="1" applyFill="1" applyBorder="1" applyAlignment="1" applyProtection="1">
      <alignment horizontal="center"/>
    </xf>
    <xf numFmtId="164" fontId="1" fillId="0" borderId="71" xfId="0" applyNumberFormat="1" applyFont="1" applyFill="1" applyBorder="1" applyAlignment="1" applyProtection="1">
      <alignment horizontal="center"/>
    </xf>
    <xf numFmtId="0" fontId="4" fillId="0" borderId="55" xfId="0" applyFont="1" applyFill="1" applyBorder="1" applyAlignment="1" applyProtection="1">
      <alignment horizontal="left" vertical="center" wrapText="1"/>
    </xf>
    <xf numFmtId="0" fontId="4" fillId="0" borderId="57" xfId="0" applyFont="1" applyFill="1" applyBorder="1" applyAlignment="1" applyProtection="1">
      <alignment horizontal="left" vertical="center" wrapText="1"/>
    </xf>
    <xf numFmtId="164" fontId="1" fillId="0" borderId="5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left" wrapText="1"/>
    </xf>
    <xf numFmtId="0" fontId="4" fillId="0" borderId="48" xfId="0" applyFont="1" applyFill="1" applyBorder="1" applyAlignment="1" applyProtection="1">
      <alignment horizontal="left" vertical="center"/>
    </xf>
    <xf numFmtId="164" fontId="4" fillId="0" borderId="32" xfId="0" applyNumberFormat="1" applyFont="1" applyFill="1" applyBorder="1" applyAlignment="1" applyProtection="1">
      <alignment horizontal="center"/>
    </xf>
    <xf numFmtId="164" fontId="4" fillId="0" borderId="46" xfId="0" applyNumberFormat="1" applyFont="1" applyFill="1" applyBorder="1" applyAlignment="1" applyProtection="1">
      <alignment horizontal="center"/>
    </xf>
    <xf numFmtId="164" fontId="4" fillId="0" borderId="47" xfId="0" applyNumberFormat="1" applyFont="1" applyFill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3128933</xdr:colOff>
      <xdr:row>5</xdr:row>
      <xdr:rowOff>149678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47107" y="0"/>
          <a:ext cx="3118727" cy="966107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2993996</xdr:colOff>
      <xdr:row>5</xdr:row>
      <xdr:rowOff>730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06280" y="0"/>
          <a:ext cx="3135600" cy="830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2985698</xdr:colOff>
      <xdr:row>4</xdr:row>
      <xdr:rowOff>151920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06280" y="0"/>
          <a:ext cx="3135240" cy="822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S61"/>
  <sheetViews>
    <sheetView showZeros="0" tabSelected="1" topLeftCell="A22" zoomScale="80" zoomScaleNormal="80" zoomScalePageLayoutView="60" workbookViewId="0">
      <selection activeCell="AN44" sqref="AN44"/>
    </sheetView>
  </sheetViews>
  <sheetFormatPr defaultColWidth="9.42578125" defaultRowHeight="12.75" x14ac:dyDescent="0.2"/>
  <cols>
    <col min="1" max="1" width="4.5703125" style="16" customWidth="1"/>
    <col min="2" max="2" width="14.5703125" style="16" customWidth="1"/>
    <col min="3" max="3" width="64.42578125" style="2" customWidth="1"/>
    <col min="4" max="4" width="7" style="2" customWidth="1"/>
    <col min="5" max="7" width="6" style="2" customWidth="1"/>
    <col min="8" max="8" width="7" style="2" customWidth="1"/>
    <col min="9" max="16" width="6.7109375" style="2" customWidth="1"/>
    <col min="17" max="19" width="7" style="2" customWidth="1"/>
    <col min="20" max="20" width="6" style="2" customWidth="1"/>
    <col min="21" max="21" width="6.28515625" style="2" customWidth="1"/>
    <col min="22" max="22" width="7" style="2" bestFit="1" customWidth="1"/>
    <col min="23" max="23" width="6" style="2" bestFit="1" customWidth="1"/>
    <col min="24" max="25" width="6.7109375" style="2" customWidth="1"/>
    <col min="26" max="26" width="7" style="2" bestFit="1" customWidth="1"/>
    <col min="27" max="28" width="6" style="2" bestFit="1" customWidth="1"/>
    <col min="29" max="29" width="7" style="2" bestFit="1" customWidth="1"/>
    <col min="30" max="30" width="4.42578125" style="2" bestFit="1" customWidth="1"/>
    <col min="31" max="31" width="6" style="2" bestFit="1" customWidth="1"/>
    <col min="32" max="33" width="6.7109375" style="2" customWidth="1"/>
    <col min="34" max="37" width="7" style="2" bestFit="1" customWidth="1"/>
    <col min="38" max="38" width="6.7109375" style="19" customWidth="1"/>
    <col min="39" max="39" width="6.7109375" style="2" customWidth="1"/>
    <col min="40" max="40" width="8.28515625" style="2" bestFit="1" customWidth="1"/>
    <col min="41" max="41" width="8" style="2" customWidth="1"/>
    <col min="42" max="16384" width="9.42578125" style="19"/>
  </cols>
  <sheetData>
    <row r="1" spans="1:487" x14ac:dyDescent="0.2">
      <c r="AL1" s="17"/>
      <c r="AM1" s="17"/>
      <c r="AN1" s="17"/>
      <c r="AO1" s="18"/>
    </row>
    <row r="2" spans="1:487" x14ac:dyDescent="0.2">
      <c r="AL2" s="20"/>
      <c r="AM2" s="20"/>
      <c r="AN2" s="20"/>
      <c r="AO2" s="20"/>
    </row>
    <row r="3" spans="1:487" x14ac:dyDescent="0.2">
      <c r="AL3" s="17"/>
      <c r="AM3" s="17"/>
      <c r="AN3" s="17"/>
      <c r="AO3" s="18"/>
    </row>
    <row r="4" spans="1:487" x14ac:dyDescent="0.2">
      <c r="AL4" s="20"/>
      <c r="AM4" s="20"/>
      <c r="AN4" s="20"/>
      <c r="AO4" s="20"/>
    </row>
    <row r="7" spans="1:487" s="21" customFormat="1" ht="20.100000000000001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 t="s">
        <v>108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</row>
    <row r="8" spans="1:487" s="21" customFormat="1" ht="20.100000000000001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22"/>
      <c r="L8" s="22"/>
      <c r="M8" s="22"/>
      <c r="N8" s="22"/>
      <c r="O8" s="218" t="s">
        <v>122</v>
      </c>
      <c r="P8" s="218"/>
      <c r="Q8" s="218"/>
      <c r="R8" s="218"/>
      <c r="S8" s="218"/>
      <c r="T8" s="218"/>
      <c r="U8" s="218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</row>
    <row r="9" spans="1:487" ht="14.25" x14ac:dyDescent="0.2">
      <c r="C9" s="5" t="s">
        <v>93</v>
      </c>
      <c r="D9" s="5"/>
      <c r="E9" s="5"/>
      <c r="F9" s="5"/>
      <c r="G9" s="5"/>
      <c r="H9" s="5"/>
      <c r="O9" s="23"/>
    </row>
    <row r="10" spans="1:487" s="5" customFormat="1" ht="15" customHeight="1" x14ac:dyDescent="0.25">
      <c r="C10" s="5" t="s">
        <v>0</v>
      </c>
      <c r="O10" s="17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</row>
    <row r="11" spans="1:487" s="5" customFormat="1" ht="15" customHeight="1" x14ac:dyDescent="0.2">
      <c r="C11" s="5" t="s">
        <v>89</v>
      </c>
      <c r="O11" s="17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</row>
    <row r="12" spans="1:487" s="5" customFormat="1" ht="15" customHeight="1" x14ac:dyDescent="0.2">
      <c r="C12" s="5" t="s">
        <v>90</v>
      </c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</row>
    <row r="13" spans="1:487" s="5" customFormat="1" ht="15" customHeight="1" x14ac:dyDescent="0.25">
      <c r="C13" s="24" t="s">
        <v>114</v>
      </c>
      <c r="D13" s="17"/>
      <c r="E13" s="17"/>
      <c r="F13" s="17"/>
      <c r="G13" s="17"/>
      <c r="H13" s="17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</row>
    <row r="14" spans="1:487" ht="13.5" thickBot="1" x14ac:dyDescent="0.25"/>
    <row r="15" spans="1:487" ht="13.5" customHeight="1" thickBot="1" x14ac:dyDescent="0.25">
      <c r="A15" s="197" t="s">
        <v>1</v>
      </c>
      <c r="B15" s="195" t="s">
        <v>2</v>
      </c>
      <c r="C15" s="199" t="s">
        <v>3</v>
      </c>
      <c r="D15" s="210" t="s">
        <v>4</v>
      </c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2"/>
      <c r="V15" s="210" t="s">
        <v>5</v>
      </c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2"/>
      <c r="AN15" s="208" t="s">
        <v>6</v>
      </c>
      <c r="AO15" s="208" t="s">
        <v>7</v>
      </c>
    </row>
    <row r="16" spans="1:487" ht="265.5" customHeight="1" thickBot="1" x14ac:dyDescent="0.25">
      <c r="A16" s="198"/>
      <c r="B16" s="196"/>
      <c r="C16" s="200"/>
      <c r="D16" s="25" t="s">
        <v>8</v>
      </c>
      <c r="E16" s="26" t="s">
        <v>9</v>
      </c>
      <c r="F16" s="6" t="s">
        <v>10</v>
      </c>
      <c r="G16" s="6" t="s">
        <v>11</v>
      </c>
      <c r="H16" s="6" t="s">
        <v>12</v>
      </c>
      <c r="I16" s="6" t="s">
        <v>13</v>
      </c>
      <c r="J16" s="6" t="s">
        <v>14</v>
      </c>
      <c r="K16" s="6" t="s">
        <v>85</v>
      </c>
      <c r="L16" s="6" t="s">
        <v>86</v>
      </c>
      <c r="M16" s="6" t="s">
        <v>15</v>
      </c>
      <c r="N16" s="6" t="s">
        <v>16</v>
      </c>
      <c r="O16" s="6" t="s">
        <v>17</v>
      </c>
      <c r="P16" s="6" t="s">
        <v>18</v>
      </c>
      <c r="Q16" s="6" t="s">
        <v>19</v>
      </c>
      <c r="R16" s="6" t="s">
        <v>20</v>
      </c>
      <c r="S16" s="6" t="s">
        <v>21</v>
      </c>
      <c r="T16" s="6" t="s">
        <v>22</v>
      </c>
      <c r="U16" s="27" t="s">
        <v>84</v>
      </c>
      <c r="V16" s="26" t="s">
        <v>8</v>
      </c>
      <c r="W16" s="26" t="s">
        <v>9</v>
      </c>
      <c r="X16" s="26" t="s">
        <v>10</v>
      </c>
      <c r="Y16" s="26" t="s">
        <v>11</v>
      </c>
      <c r="Z16" s="26" t="s">
        <v>12</v>
      </c>
      <c r="AA16" s="26" t="s">
        <v>13</v>
      </c>
      <c r="AB16" s="26" t="s">
        <v>14</v>
      </c>
      <c r="AC16" s="26" t="s">
        <v>23</v>
      </c>
      <c r="AD16" s="6" t="s">
        <v>86</v>
      </c>
      <c r="AE16" s="6" t="s">
        <v>15</v>
      </c>
      <c r="AF16" s="6" t="s">
        <v>16</v>
      </c>
      <c r="AG16" s="6" t="s">
        <v>17</v>
      </c>
      <c r="AH16" s="6" t="s">
        <v>18</v>
      </c>
      <c r="AI16" s="6" t="s">
        <v>19</v>
      </c>
      <c r="AJ16" s="6" t="s">
        <v>20</v>
      </c>
      <c r="AK16" s="6" t="s">
        <v>21</v>
      </c>
      <c r="AL16" s="6" t="s">
        <v>22</v>
      </c>
      <c r="AM16" s="27" t="s">
        <v>84</v>
      </c>
      <c r="AN16" s="209"/>
      <c r="AO16" s="209"/>
    </row>
    <row r="17" spans="1:487" s="2" customFormat="1" ht="15.75" customHeight="1" thickBot="1" x14ac:dyDescent="0.25">
      <c r="A17" s="201" t="s">
        <v>96</v>
      </c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3"/>
      <c r="AO17" s="204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</row>
    <row r="18" spans="1:487" ht="15.75" customHeight="1" x14ac:dyDescent="0.2">
      <c r="A18" s="28">
        <v>1</v>
      </c>
      <c r="B18" s="29" t="s">
        <v>24</v>
      </c>
      <c r="C18" s="30" t="s">
        <v>25</v>
      </c>
      <c r="D18" s="31">
        <v>40</v>
      </c>
      <c r="E18" s="32"/>
      <c r="F18" s="7"/>
      <c r="G18" s="7">
        <v>15</v>
      </c>
      <c r="H18" s="7"/>
      <c r="I18" s="7"/>
      <c r="J18" s="7"/>
      <c r="K18" s="7"/>
      <c r="L18" s="7"/>
      <c r="M18" s="7"/>
      <c r="N18" s="7"/>
      <c r="O18" s="7"/>
      <c r="P18" s="7"/>
      <c r="Q18" s="7">
        <v>30</v>
      </c>
      <c r="R18" s="7">
        <f>SUM(D18:P18)</f>
        <v>55</v>
      </c>
      <c r="S18" s="7">
        <f>SUM(D18:Q18)</f>
        <v>85</v>
      </c>
      <c r="T18" s="1" t="s">
        <v>26</v>
      </c>
      <c r="U18" s="33">
        <v>3</v>
      </c>
      <c r="V18" s="32"/>
      <c r="W18" s="32"/>
      <c r="X18" s="32"/>
      <c r="Y18" s="32"/>
      <c r="Z18" s="32"/>
      <c r="AA18" s="32"/>
      <c r="AB18" s="32"/>
      <c r="AC18" s="32"/>
      <c r="AD18" s="7"/>
      <c r="AE18" s="7"/>
      <c r="AF18" s="7"/>
      <c r="AG18" s="7"/>
      <c r="AH18" s="7"/>
      <c r="AI18" s="7"/>
      <c r="AJ18" s="7">
        <f>SUM(V18:AH18)</f>
        <v>0</v>
      </c>
      <c r="AK18" s="7">
        <f t="shared" ref="AK18:AK23" si="0">SUM(V18:AI18)</f>
        <v>0</v>
      </c>
      <c r="AL18" s="1"/>
      <c r="AM18" s="34"/>
      <c r="AN18" s="35">
        <f t="shared" ref="AN18:AN23" si="1">SUM(S18,AK18)</f>
        <v>85</v>
      </c>
      <c r="AO18" s="35">
        <f>SUM(U18,AM18)</f>
        <v>3</v>
      </c>
    </row>
    <row r="19" spans="1:487" ht="15.75" customHeight="1" x14ac:dyDescent="0.2">
      <c r="A19" s="36">
        <v>2</v>
      </c>
      <c r="B19" s="29" t="s">
        <v>24</v>
      </c>
      <c r="C19" s="37" t="s">
        <v>27</v>
      </c>
      <c r="D19" s="38">
        <v>40</v>
      </c>
      <c r="E19" s="39"/>
      <c r="F19" s="8">
        <v>10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>
        <v>25</v>
      </c>
      <c r="R19" s="8">
        <f>SUM(D19:P19)</f>
        <v>50</v>
      </c>
      <c r="S19" s="7">
        <f t="shared" ref="S19:S23" si="2">SUM(D19:Q19)</f>
        <v>75</v>
      </c>
      <c r="T19" s="1" t="s">
        <v>26</v>
      </c>
      <c r="U19" s="40">
        <v>3</v>
      </c>
      <c r="V19" s="39"/>
      <c r="W19" s="39"/>
      <c r="X19" s="39"/>
      <c r="Y19" s="39"/>
      <c r="Z19" s="39"/>
      <c r="AA19" s="39"/>
      <c r="AB19" s="39"/>
      <c r="AC19" s="39"/>
      <c r="AD19" s="8"/>
      <c r="AE19" s="8"/>
      <c r="AF19" s="8"/>
      <c r="AG19" s="8"/>
      <c r="AH19" s="8"/>
      <c r="AI19" s="8"/>
      <c r="AJ19" s="8">
        <f>SUM(V19:AH19)</f>
        <v>0</v>
      </c>
      <c r="AK19" s="8">
        <f t="shared" si="0"/>
        <v>0</v>
      </c>
      <c r="AL19" s="41"/>
      <c r="AM19" s="42"/>
      <c r="AN19" s="43">
        <f t="shared" si="1"/>
        <v>75</v>
      </c>
      <c r="AO19" s="43">
        <f>SUM(U19,AM19)</f>
        <v>3</v>
      </c>
    </row>
    <row r="20" spans="1:487" ht="15.75" customHeight="1" x14ac:dyDescent="0.2">
      <c r="A20" s="36">
        <v>3</v>
      </c>
      <c r="B20" s="29" t="s">
        <v>24</v>
      </c>
      <c r="C20" s="37" t="s">
        <v>28</v>
      </c>
      <c r="D20" s="38">
        <v>40</v>
      </c>
      <c r="E20" s="39"/>
      <c r="F20" s="8">
        <v>10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v>20</v>
      </c>
      <c r="R20" s="8">
        <f>SUM(D20:P20)</f>
        <v>50</v>
      </c>
      <c r="S20" s="7">
        <f t="shared" si="2"/>
        <v>70</v>
      </c>
      <c r="T20" s="1" t="s">
        <v>26</v>
      </c>
      <c r="U20" s="40">
        <v>2.5</v>
      </c>
      <c r="V20" s="39"/>
      <c r="W20" s="39"/>
      <c r="X20" s="39"/>
      <c r="Y20" s="39"/>
      <c r="Z20" s="39"/>
      <c r="AA20" s="39"/>
      <c r="AB20" s="39"/>
      <c r="AC20" s="39"/>
      <c r="AD20" s="8"/>
      <c r="AE20" s="8"/>
      <c r="AF20" s="8"/>
      <c r="AG20" s="8"/>
      <c r="AH20" s="8"/>
      <c r="AI20" s="8"/>
      <c r="AJ20" s="8">
        <f>SUM(V20:AH20)</f>
        <v>0</v>
      </c>
      <c r="AK20" s="8">
        <f t="shared" si="0"/>
        <v>0</v>
      </c>
      <c r="AL20" s="41"/>
      <c r="AM20" s="42"/>
      <c r="AN20" s="43">
        <f t="shared" si="1"/>
        <v>70</v>
      </c>
      <c r="AO20" s="43">
        <f>U20+AM20</f>
        <v>2.5</v>
      </c>
    </row>
    <row r="21" spans="1:487" ht="15.75" customHeight="1" x14ac:dyDescent="0.2">
      <c r="A21" s="36">
        <v>4</v>
      </c>
      <c r="B21" s="29" t="s">
        <v>24</v>
      </c>
      <c r="C21" s="37" t="s">
        <v>29</v>
      </c>
      <c r="D21" s="38">
        <v>20</v>
      </c>
      <c r="E21" s="39"/>
      <c r="F21" s="8">
        <v>10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>
        <v>10</v>
      </c>
      <c r="R21" s="8">
        <f>SUM(D21:P21)</f>
        <v>30</v>
      </c>
      <c r="S21" s="7">
        <f t="shared" si="2"/>
        <v>40</v>
      </c>
      <c r="T21" s="41" t="s">
        <v>30</v>
      </c>
      <c r="U21" s="40">
        <v>1.5</v>
      </c>
      <c r="V21" s="39"/>
      <c r="W21" s="39"/>
      <c r="X21" s="39"/>
      <c r="Y21" s="39"/>
      <c r="Z21" s="39"/>
      <c r="AA21" s="39"/>
      <c r="AB21" s="39"/>
      <c r="AC21" s="39"/>
      <c r="AD21" s="8"/>
      <c r="AE21" s="8"/>
      <c r="AF21" s="8"/>
      <c r="AG21" s="8"/>
      <c r="AH21" s="8"/>
      <c r="AI21" s="8"/>
      <c r="AJ21" s="8">
        <f>SUM(V21:AH21)</f>
        <v>0</v>
      </c>
      <c r="AK21" s="8">
        <f t="shared" si="0"/>
        <v>0</v>
      </c>
      <c r="AL21" s="41"/>
      <c r="AM21" s="42"/>
      <c r="AN21" s="43">
        <f t="shared" si="1"/>
        <v>40</v>
      </c>
      <c r="AO21" s="43">
        <f>U21+AM21</f>
        <v>1.5</v>
      </c>
    </row>
    <row r="22" spans="1:487" s="17" customFormat="1" ht="15.75" customHeight="1" x14ac:dyDescent="0.2">
      <c r="A22" s="36">
        <v>5</v>
      </c>
      <c r="B22" s="29" t="s">
        <v>31</v>
      </c>
      <c r="C22" s="37" t="s">
        <v>32</v>
      </c>
      <c r="D22" s="38"/>
      <c r="E22" s="39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>
        <f>SUM(D22:P22)</f>
        <v>0</v>
      </c>
      <c r="S22" s="7">
        <f t="shared" si="2"/>
        <v>0</v>
      </c>
      <c r="T22" s="41"/>
      <c r="U22" s="40"/>
      <c r="V22" s="39">
        <v>20</v>
      </c>
      <c r="W22" s="39"/>
      <c r="X22" s="39">
        <v>10</v>
      </c>
      <c r="Y22" s="39"/>
      <c r="Z22" s="39"/>
      <c r="AA22" s="39">
        <v>5</v>
      </c>
      <c r="AB22" s="39"/>
      <c r="AC22" s="39"/>
      <c r="AD22" s="8"/>
      <c r="AE22" s="8"/>
      <c r="AF22" s="8"/>
      <c r="AG22" s="8"/>
      <c r="AH22" s="8"/>
      <c r="AI22" s="8">
        <v>10</v>
      </c>
      <c r="AJ22" s="8">
        <f>SUM(V22:AH22)</f>
        <v>35</v>
      </c>
      <c r="AK22" s="8">
        <f t="shared" si="0"/>
        <v>45</v>
      </c>
      <c r="AL22" s="1" t="s">
        <v>26</v>
      </c>
      <c r="AM22" s="42">
        <v>2</v>
      </c>
      <c r="AN22" s="43">
        <f t="shared" si="1"/>
        <v>45</v>
      </c>
      <c r="AO22" s="43">
        <f>U22+AM22</f>
        <v>2</v>
      </c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</row>
    <row r="23" spans="1:487" ht="15.75" customHeight="1" thickBot="1" x14ac:dyDescent="0.25">
      <c r="A23" s="44">
        <v>6</v>
      </c>
      <c r="B23" s="45" t="s">
        <v>31</v>
      </c>
      <c r="C23" s="46" t="s">
        <v>33</v>
      </c>
      <c r="D23" s="47">
        <v>25</v>
      </c>
      <c r="E23" s="4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>
        <v>5</v>
      </c>
      <c r="R23" s="9">
        <f>SUM(D23:P23)</f>
        <v>25</v>
      </c>
      <c r="S23" s="7">
        <f t="shared" si="2"/>
        <v>30</v>
      </c>
      <c r="T23" s="49" t="s">
        <v>30</v>
      </c>
      <c r="U23" s="50">
        <v>1</v>
      </c>
      <c r="V23" s="48">
        <v>20</v>
      </c>
      <c r="W23" s="48"/>
      <c r="X23" s="48">
        <v>25</v>
      </c>
      <c r="Y23" s="48"/>
      <c r="Z23" s="48"/>
      <c r="AA23" s="48"/>
      <c r="AB23" s="48"/>
      <c r="AC23" s="48"/>
      <c r="AD23" s="9"/>
      <c r="AE23" s="9"/>
      <c r="AF23" s="9"/>
      <c r="AG23" s="9"/>
      <c r="AH23" s="9"/>
      <c r="AI23" s="9">
        <v>25</v>
      </c>
      <c r="AJ23" s="9">
        <f>SUM(V23:AH23)</f>
        <v>45</v>
      </c>
      <c r="AK23" s="9">
        <f t="shared" si="0"/>
        <v>70</v>
      </c>
      <c r="AL23" s="51" t="s">
        <v>26</v>
      </c>
      <c r="AM23" s="52">
        <v>3</v>
      </c>
      <c r="AN23" s="53">
        <f t="shared" si="1"/>
        <v>100</v>
      </c>
      <c r="AO23" s="53">
        <f>U23+AM23</f>
        <v>4</v>
      </c>
    </row>
    <row r="24" spans="1:487" s="56" customFormat="1" ht="26.25" customHeight="1" thickBot="1" x14ac:dyDescent="0.25">
      <c r="A24" s="216" t="s">
        <v>124</v>
      </c>
      <c r="B24" s="217"/>
      <c r="C24" s="217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54"/>
      <c r="AO24" s="55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</row>
    <row r="25" spans="1:487" ht="15.75" customHeight="1" x14ac:dyDescent="0.2">
      <c r="A25" s="28">
        <v>7</v>
      </c>
      <c r="B25" s="29" t="s">
        <v>24</v>
      </c>
      <c r="C25" s="30" t="s">
        <v>34</v>
      </c>
      <c r="D25" s="31">
        <v>20</v>
      </c>
      <c r="E25" s="32"/>
      <c r="F25" s="7"/>
      <c r="G25" s="7">
        <v>15</v>
      </c>
      <c r="H25" s="7"/>
      <c r="I25" s="7"/>
      <c r="J25" s="7"/>
      <c r="K25" s="7"/>
      <c r="L25" s="7"/>
      <c r="M25" s="7"/>
      <c r="N25" s="7"/>
      <c r="O25" s="7"/>
      <c r="P25" s="7"/>
      <c r="Q25" s="7">
        <v>25</v>
      </c>
      <c r="R25" s="7">
        <f t="shared" ref="R25:R30" si="3">SUM(D25:P25)</f>
        <v>35</v>
      </c>
      <c r="S25" s="7">
        <f t="shared" ref="S25:S30" si="4">SUM(D25:Q25)</f>
        <v>60</v>
      </c>
      <c r="T25" s="1" t="s">
        <v>30</v>
      </c>
      <c r="U25" s="33">
        <v>2</v>
      </c>
      <c r="V25" s="32"/>
      <c r="W25" s="32"/>
      <c r="X25" s="32"/>
      <c r="Y25" s="32"/>
      <c r="Z25" s="32"/>
      <c r="AA25" s="32"/>
      <c r="AB25" s="32"/>
      <c r="AC25" s="32"/>
      <c r="AD25" s="7"/>
      <c r="AE25" s="7"/>
      <c r="AF25" s="7"/>
      <c r="AG25" s="7"/>
      <c r="AH25" s="7"/>
      <c r="AI25" s="7"/>
      <c r="AJ25" s="7">
        <f t="shared" ref="AJ25:AJ30" si="5">SUM(V25:AH25)</f>
        <v>0</v>
      </c>
      <c r="AK25" s="7">
        <f>SUM(V25:AI25)</f>
        <v>0</v>
      </c>
      <c r="AL25" s="1"/>
      <c r="AM25" s="34"/>
      <c r="AN25" s="35">
        <f t="shared" ref="AN25:AN30" si="6">SUM(S25,AK25)</f>
        <v>60</v>
      </c>
      <c r="AO25" s="35">
        <f>SUM(U25,AM25)</f>
        <v>2</v>
      </c>
    </row>
    <row r="26" spans="1:487" ht="15.75" customHeight="1" x14ac:dyDescent="0.2">
      <c r="A26" s="36">
        <v>8</v>
      </c>
      <c r="B26" s="29" t="s">
        <v>24</v>
      </c>
      <c r="C26" s="37" t="s">
        <v>35</v>
      </c>
      <c r="D26" s="38">
        <v>10</v>
      </c>
      <c r="E26" s="39"/>
      <c r="F26" s="8">
        <v>5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>
        <v>10</v>
      </c>
      <c r="R26" s="8">
        <f t="shared" si="3"/>
        <v>15</v>
      </c>
      <c r="S26" s="7">
        <f t="shared" si="4"/>
        <v>25</v>
      </c>
      <c r="T26" s="41" t="s">
        <v>30</v>
      </c>
      <c r="U26" s="40">
        <v>1</v>
      </c>
      <c r="V26" s="39"/>
      <c r="W26" s="39"/>
      <c r="X26" s="39"/>
      <c r="Y26" s="39"/>
      <c r="Z26" s="39"/>
      <c r="AA26" s="39"/>
      <c r="AB26" s="39"/>
      <c r="AC26" s="39"/>
      <c r="AD26" s="8"/>
      <c r="AE26" s="8"/>
      <c r="AF26" s="8"/>
      <c r="AG26" s="8"/>
      <c r="AH26" s="8"/>
      <c r="AI26" s="8"/>
      <c r="AJ26" s="8">
        <f t="shared" si="5"/>
        <v>0</v>
      </c>
      <c r="AK26" s="7">
        <f t="shared" ref="AK26:AK28" si="7">SUM(V26:AI26)</f>
        <v>0</v>
      </c>
      <c r="AL26" s="41"/>
      <c r="AM26" s="42"/>
      <c r="AN26" s="43">
        <f t="shared" si="6"/>
        <v>25</v>
      </c>
      <c r="AO26" s="43">
        <f>SUM(U26,AM26)</f>
        <v>1</v>
      </c>
    </row>
    <row r="27" spans="1:487" ht="15.75" customHeight="1" x14ac:dyDescent="0.2">
      <c r="A27" s="28">
        <v>9</v>
      </c>
      <c r="B27" s="29" t="s">
        <v>24</v>
      </c>
      <c r="C27" s="37" t="s">
        <v>36</v>
      </c>
      <c r="D27" s="38">
        <v>10</v>
      </c>
      <c r="E27" s="39"/>
      <c r="F27" s="8">
        <v>5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>
        <v>10</v>
      </c>
      <c r="R27" s="8">
        <f t="shared" si="3"/>
        <v>15</v>
      </c>
      <c r="S27" s="7">
        <f t="shared" si="4"/>
        <v>25</v>
      </c>
      <c r="T27" s="41" t="s">
        <v>30</v>
      </c>
      <c r="U27" s="40">
        <v>1</v>
      </c>
      <c r="V27" s="39"/>
      <c r="W27" s="39"/>
      <c r="X27" s="39"/>
      <c r="Y27" s="39"/>
      <c r="Z27" s="39"/>
      <c r="AA27" s="39"/>
      <c r="AB27" s="39"/>
      <c r="AC27" s="39"/>
      <c r="AD27" s="8"/>
      <c r="AE27" s="8"/>
      <c r="AF27" s="8"/>
      <c r="AG27" s="8"/>
      <c r="AH27" s="8"/>
      <c r="AI27" s="8"/>
      <c r="AJ27" s="8">
        <f t="shared" si="5"/>
        <v>0</v>
      </c>
      <c r="AK27" s="7">
        <f t="shared" si="7"/>
        <v>0</v>
      </c>
      <c r="AL27" s="41"/>
      <c r="AM27" s="42"/>
      <c r="AN27" s="43">
        <f t="shared" si="6"/>
        <v>25</v>
      </c>
      <c r="AO27" s="43">
        <f>SUM(U27,AM27)</f>
        <v>1</v>
      </c>
    </row>
    <row r="28" spans="1:487" ht="15.75" customHeight="1" x14ac:dyDescent="0.2">
      <c r="A28" s="36">
        <v>10</v>
      </c>
      <c r="B28" s="29" t="s">
        <v>24</v>
      </c>
      <c r="C28" s="37" t="s">
        <v>37</v>
      </c>
      <c r="D28" s="38">
        <v>10</v>
      </c>
      <c r="E28" s="39"/>
      <c r="F28" s="8">
        <v>5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>
        <v>10</v>
      </c>
      <c r="R28" s="8">
        <f t="shared" si="3"/>
        <v>15</v>
      </c>
      <c r="S28" s="7">
        <f t="shared" si="4"/>
        <v>25</v>
      </c>
      <c r="T28" s="41" t="s">
        <v>30</v>
      </c>
      <c r="U28" s="40">
        <v>1</v>
      </c>
      <c r="V28" s="39"/>
      <c r="W28" s="39"/>
      <c r="X28" s="39"/>
      <c r="Y28" s="39"/>
      <c r="Z28" s="39"/>
      <c r="AA28" s="39"/>
      <c r="AB28" s="39"/>
      <c r="AC28" s="39"/>
      <c r="AD28" s="8"/>
      <c r="AE28" s="8"/>
      <c r="AF28" s="8"/>
      <c r="AG28" s="8"/>
      <c r="AH28" s="8"/>
      <c r="AI28" s="8"/>
      <c r="AJ28" s="8">
        <f t="shared" si="5"/>
        <v>0</v>
      </c>
      <c r="AK28" s="7">
        <f t="shared" si="7"/>
        <v>0</v>
      </c>
      <c r="AL28" s="41"/>
      <c r="AM28" s="42"/>
      <c r="AN28" s="43">
        <f t="shared" si="6"/>
        <v>25</v>
      </c>
      <c r="AO28" s="43">
        <f>SUM(U28,AM28)</f>
        <v>1</v>
      </c>
    </row>
    <row r="29" spans="1:487" ht="15.75" customHeight="1" x14ac:dyDescent="0.2">
      <c r="A29" s="28">
        <v>11</v>
      </c>
      <c r="B29" s="29" t="s">
        <v>24</v>
      </c>
      <c r="C29" s="46" t="s">
        <v>38</v>
      </c>
      <c r="D29" s="47"/>
      <c r="E29" s="48"/>
      <c r="F29" s="9"/>
      <c r="G29" s="9"/>
      <c r="H29" s="9"/>
      <c r="I29" s="9"/>
      <c r="J29" s="9"/>
      <c r="K29" s="9"/>
      <c r="L29" s="9"/>
      <c r="M29" s="9">
        <v>60</v>
      </c>
      <c r="N29" s="9"/>
      <c r="O29" s="9"/>
      <c r="P29" s="9"/>
      <c r="Q29" s="9">
        <v>5</v>
      </c>
      <c r="R29" s="8">
        <f t="shared" si="3"/>
        <v>60</v>
      </c>
      <c r="S29" s="7">
        <f t="shared" si="4"/>
        <v>65</v>
      </c>
      <c r="T29" s="41" t="s">
        <v>30</v>
      </c>
      <c r="U29" s="50">
        <v>2.5</v>
      </c>
      <c r="V29" s="48"/>
      <c r="W29" s="48"/>
      <c r="X29" s="48"/>
      <c r="Y29" s="48"/>
      <c r="Z29" s="48"/>
      <c r="AA29" s="48"/>
      <c r="AB29" s="48"/>
      <c r="AC29" s="48"/>
      <c r="AD29" s="9"/>
      <c r="AE29" s="9">
        <v>60</v>
      </c>
      <c r="AF29" s="9"/>
      <c r="AG29" s="9"/>
      <c r="AH29" s="9"/>
      <c r="AI29" s="9">
        <v>5</v>
      </c>
      <c r="AJ29" s="9">
        <f t="shared" si="5"/>
        <v>60</v>
      </c>
      <c r="AK29" s="7">
        <f>SUM(V29:AI29)</f>
        <v>65</v>
      </c>
      <c r="AL29" s="1" t="s">
        <v>26</v>
      </c>
      <c r="AM29" s="52">
        <v>2.5</v>
      </c>
      <c r="AN29" s="43">
        <f t="shared" si="6"/>
        <v>130</v>
      </c>
      <c r="AO29" s="43">
        <f>SUM(U29,AM29)</f>
        <v>5</v>
      </c>
    </row>
    <row r="30" spans="1:487" ht="15.75" customHeight="1" thickBot="1" x14ac:dyDescent="0.25">
      <c r="A30" s="36">
        <v>12</v>
      </c>
      <c r="B30" s="45" t="s">
        <v>24</v>
      </c>
      <c r="C30" s="46" t="s">
        <v>40</v>
      </c>
      <c r="D30" s="47">
        <v>15</v>
      </c>
      <c r="E30" s="48"/>
      <c r="F30" s="9">
        <v>10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>
        <v>10</v>
      </c>
      <c r="R30" s="8">
        <f t="shared" si="3"/>
        <v>25</v>
      </c>
      <c r="S30" s="7">
        <f t="shared" si="4"/>
        <v>35</v>
      </c>
      <c r="T30" s="49" t="s">
        <v>30</v>
      </c>
      <c r="U30" s="50">
        <v>1.5</v>
      </c>
      <c r="V30" s="48"/>
      <c r="W30" s="48"/>
      <c r="X30" s="48"/>
      <c r="Y30" s="48"/>
      <c r="Z30" s="48"/>
      <c r="AA30" s="48"/>
      <c r="AB30" s="48"/>
      <c r="AC30" s="48"/>
      <c r="AD30" s="9"/>
      <c r="AE30" s="9"/>
      <c r="AF30" s="9"/>
      <c r="AG30" s="9"/>
      <c r="AH30" s="9"/>
      <c r="AI30" s="9"/>
      <c r="AJ30" s="9">
        <f t="shared" si="5"/>
        <v>0</v>
      </c>
      <c r="AK30" s="11">
        <f>SUM(V30:AI30)</f>
        <v>0</v>
      </c>
      <c r="AL30" s="49"/>
      <c r="AM30" s="52"/>
      <c r="AN30" s="53">
        <f t="shared" si="6"/>
        <v>35</v>
      </c>
      <c r="AO30" s="53">
        <f>U30+AM30</f>
        <v>1.5</v>
      </c>
    </row>
    <row r="31" spans="1:487" s="2" customFormat="1" ht="22.5" customHeight="1" thickBot="1" x14ac:dyDescent="0.25">
      <c r="A31" s="216" t="s">
        <v>39</v>
      </c>
      <c r="B31" s="217"/>
      <c r="C31" s="219"/>
      <c r="D31" s="205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7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  <c r="LI31" s="19"/>
      <c r="LJ31" s="19"/>
      <c r="LK31" s="19"/>
      <c r="LL31" s="19"/>
      <c r="LM31" s="19"/>
      <c r="LN31" s="19"/>
      <c r="LO31" s="19"/>
      <c r="LP31" s="19"/>
      <c r="LQ31" s="19"/>
      <c r="LR31" s="19"/>
      <c r="LS31" s="19"/>
      <c r="LT31" s="19"/>
      <c r="LU31" s="19"/>
      <c r="LV31" s="19"/>
      <c r="LW31" s="19"/>
      <c r="LX31" s="19"/>
      <c r="LY31" s="19"/>
      <c r="LZ31" s="19"/>
      <c r="MA31" s="19"/>
      <c r="MB31" s="19"/>
      <c r="MC31" s="19"/>
      <c r="MD31" s="19"/>
      <c r="ME31" s="19"/>
      <c r="MF31" s="19"/>
      <c r="MG31" s="19"/>
      <c r="MH31" s="19"/>
      <c r="MI31" s="19"/>
      <c r="MJ31" s="19"/>
      <c r="MK31" s="19"/>
      <c r="ML31" s="19"/>
      <c r="MM31" s="19"/>
      <c r="MN31" s="19"/>
      <c r="MO31" s="19"/>
      <c r="MP31" s="19"/>
      <c r="MQ31" s="19"/>
      <c r="MR31" s="19"/>
      <c r="MS31" s="19"/>
      <c r="MT31" s="19"/>
      <c r="MU31" s="19"/>
      <c r="MV31" s="19"/>
      <c r="MW31" s="19"/>
      <c r="MX31" s="19"/>
      <c r="MY31" s="19"/>
      <c r="MZ31" s="19"/>
      <c r="NA31" s="19"/>
      <c r="NB31" s="19"/>
      <c r="NC31" s="19"/>
      <c r="ND31" s="19"/>
      <c r="NE31" s="19"/>
      <c r="NF31" s="19"/>
      <c r="NG31" s="19"/>
      <c r="NH31" s="19"/>
      <c r="NI31" s="19"/>
      <c r="NJ31" s="19"/>
      <c r="NK31" s="19"/>
      <c r="NL31" s="19"/>
      <c r="NM31" s="19"/>
      <c r="NN31" s="19"/>
      <c r="NO31" s="19"/>
      <c r="NP31" s="19"/>
      <c r="NQ31" s="19"/>
      <c r="NR31" s="19"/>
      <c r="NS31" s="19"/>
      <c r="NT31" s="19"/>
      <c r="NU31" s="19"/>
      <c r="NV31" s="19"/>
      <c r="NW31" s="19"/>
      <c r="NX31" s="19"/>
      <c r="NY31" s="19"/>
      <c r="NZ31" s="19"/>
      <c r="OA31" s="19"/>
      <c r="OB31" s="19"/>
      <c r="OC31" s="19"/>
      <c r="OD31" s="19"/>
      <c r="OE31" s="19"/>
      <c r="OF31" s="19"/>
      <c r="OG31" s="19"/>
      <c r="OH31" s="19"/>
      <c r="OI31" s="19"/>
      <c r="OJ31" s="19"/>
      <c r="OK31" s="19"/>
      <c r="OL31" s="19"/>
      <c r="OM31" s="19"/>
      <c r="ON31" s="19"/>
      <c r="OO31" s="19"/>
      <c r="OP31" s="19"/>
      <c r="OQ31" s="19"/>
      <c r="OR31" s="19"/>
      <c r="OS31" s="19"/>
      <c r="OT31" s="19"/>
      <c r="OU31" s="19"/>
      <c r="OV31" s="19"/>
      <c r="OW31" s="19"/>
      <c r="OX31" s="19"/>
      <c r="OY31" s="19"/>
      <c r="OZ31" s="19"/>
      <c r="PA31" s="19"/>
      <c r="PB31" s="19"/>
      <c r="PC31" s="19"/>
      <c r="PD31" s="19"/>
      <c r="PE31" s="19"/>
      <c r="PF31" s="19"/>
      <c r="PG31" s="19"/>
      <c r="PH31" s="19"/>
      <c r="PI31" s="19"/>
      <c r="PJ31" s="19"/>
      <c r="PK31" s="19"/>
      <c r="PL31" s="19"/>
      <c r="PM31" s="19"/>
      <c r="PN31" s="19"/>
      <c r="PO31" s="19"/>
      <c r="PP31" s="19"/>
      <c r="PQ31" s="19"/>
      <c r="PR31" s="19"/>
      <c r="PS31" s="19"/>
      <c r="PT31" s="19"/>
      <c r="PU31" s="19"/>
      <c r="PV31" s="19"/>
      <c r="PW31" s="19"/>
      <c r="PX31" s="19"/>
      <c r="PY31" s="19"/>
      <c r="PZ31" s="19"/>
      <c r="QA31" s="19"/>
      <c r="QB31" s="19"/>
      <c r="QC31" s="19"/>
      <c r="QD31" s="19"/>
      <c r="QE31" s="19"/>
      <c r="QF31" s="19"/>
      <c r="QG31" s="19"/>
      <c r="QH31" s="19"/>
      <c r="QI31" s="19"/>
      <c r="QJ31" s="19"/>
      <c r="QK31" s="19"/>
      <c r="QL31" s="19"/>
      <c r="QM31" s="19"/>
      <c r="QN31" s="19"/>
      <c r="QO31" s="19"/>
      <c r="QP31" s="19"/>
      <c r="QQ31" s="19"/>
      <c r="QR31" s="19"/>
      <c r="QS31" s="19"/>
      <c r="QT31" s="19"/>
      <c r="QU31" s="19"/>
      <c r="QV31" s="19"/>
      <c r="QW31" s="19"/>
      <c r="QX31" s="19"/>
      <c r="QY31" s="19"/>
      <c r="QZ31" s="19"/>
      <c r="RA31" s="19"/>
      <c r="RB31" s="19"/>
      <c r="RC31" s="19"/>
      <c r="RD31" s="19"/>
      <c r="RE31" s="19"/>
      <c r="RF31" s="19"/>
      <c r="RG31" s="19"/>
      <c r="RH31" s="19"/>
      <c r="RI31" s="19"/>
      <c r="RJ31" s="19"/>
      <c r="RK31" s="19"/>
      <c r="RL31" s="19"/>
      <c r="RM31" s="19"/>
      <c r="RN31" s="19"/>
      <c r="RO31" s="19"/>
      <c r="RP31" s="19"/>
      <c r="RQ31" s="19"/>
      <c r="RR31" s="19"/>
      <c r="RS31" s="19"/>
    </row>
    <row r="32" spans="1:487" ht="15.75" customHeight="1" x14ac:dyDescent="0.2">
      <c r="A32" s="28">
        <v>13</v>
      </c>
      <c r="B32" s="29" t="s">
        <v>24</v>
      </c>
      <c r="C32" s="30" t="s">
        <v>111</v>
      </c>
      <c r="D32" s="31">
        <v>40</v>
      </c>
      <c r="E32" s="32"/>
      <c r="F32" s="7"/>
      <c r="G32" s="7"/>
      <c r="H32" s="7">
        <v>150</v>
      </c>
      <c r="I32" s="7"/>
      <c r="J32" s="7"/>
      <c r="K32" s="7"/>
      <c r="L32" s="7"/>
      <c r="M32" s="7"/>
      <c r="N32" s="7"/>
      <c r="O32" s="7"/>
      <c r="P32" s="7"/>
      <c r="Q32" s="7">
        <v>50</v>
      </c>
      <c r="R32" s="7">
        <f>SUM(D32:P32)</f>
        <v>190</v>
      </c>
      <c r="S32" s="7">
        <f>SUM(D32:Q32)</f>
        <v>240</v>
      </c>
      <c r="T32" s="1" t="s">
        <v>30</v>
      </c>
      <c r="U32" s="33">
        <v>8</v>
      </c>
      <c r="V32" s="32">
        <v>10</v>
      </c>
      <c r="W32" s="32"/>
      <c r="X32" s="32"/>
      <c r="Y32" s="32"/>
      <c r="Z32" s="32">
        <v>50</v>
      </c>
      <c r="AA32" s="32"/>
      <c r="AB32" s="32"/>
      <c r="AC32" s="32">
        <v>160</v>
      </c>
      <c r="AD32" s="7"/>
      <c r="AE32" s="7"/>
      <c r="AF32" s="7"/>
      <c r="AG32" s="7"/>
      <c r="AH32" s="7"/>
      <c r="AI32" s="7">
        <v>60</v>
      </c>
      <c r="AJ32" s="7">
        <f>SUM(V32:AC32)</f>
        <v>220</v>
      </c>
      <c r="AK32" s="7">
        <f>SUM(V32:AI32)</f>
        <v>280</v>
      </c>
      <c r="AL32" s="1" t="s">
        <v>26</v>
      </c>
      <c r="AM32" s="34">
        <v>9.5</v>
      </c>
      <c r="AN32" s="35">
        <f>SUM(S32,AK32)</f>
        <v>520</v>
      </c>
      <c r="AO32" s="35">
        <f>SUM(U32,AM32)</f>
        <v>17.5</v>
      </c>
    </row>
    <row r="33" spans="1:487" ht="15.75" customHeight="1" x14ac:dyDescent="0.2">
      <c r="A33" s="36">
        <v>14</v>
      </c>
      <c r="B33" s="29" t="s">
        <v>24</v>
      </c>
      <c r="C33" s="37" t="s">
        <v>41</v>
      </c>
      <c r="D33" s="38"/>
      <c r="E33" s="39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41"/>
      <c r="U33" s="57"/>
      <c r="V33" s="39">
        <v>10</v>
      </c>
      <c r="W33" s="39"/>
      <c r="X33" s="39">
        <v>10</v>
      </c>
      <c r="Y33" s="39"/>
      <c r="Z33" s="39"/>
      <c r="AA33" s="39"/>
      <c r="AB33" s="39"/>
      <c r="AC33" s="39"/>
      <c r="AD33" s="8"/>
      <c r="AE33" s="8"/>
      <c r="AF33" s="8"/>
      <c r="AG33" s="8"/>
      <c r="AH33" s="8"/>
      <c r="AI33" s="8">
        <v>10</v>
      </c>
      <c r="AJ33" s="8">
        <f>SUM(V33:AH33)</f>
        <v>20</v>
      </c>
      <c r="AK33" s="7">
        <f t="shared" ref="AK33:AK35" si="8">SUM(V33:AI33)</f>
        <v>30</v>
      </c>
      <c r="AL33" s="41" t="s">
        <v>30</v>
      </c>
      <c r="AM33" s="42">
        <v>1</v>
      </c>
      <c r="AN33" s="43">
        <v>30</v>
      </c>
      <c r="AO33" s="43">
        <f>U33+AM33</f>
        <v>1</v>
      </c>
    </row>
    <row r="34" spans="1:487" ht="15.75" customHeight="1" x14ac:dyDescent="0.2">
      <c r="A34" s="28">
        <v>15</v>
      </c>
      <c r="B34" s="29" t="s">
        <v>24</v>
      </c>
      <c r="C34" s="37" t="s">
        <v>98</v>
      </c>
      <c r="D34" s="38"/>
      <c r="E34" s="39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>
        <f>SUM(D34:P34)</f>
        <v>0</v>
      </c>
      <c r="S34" s="8">
        <f>SUM(D34:Q34)</f>
        <v>0</v>
      </c>
      <c r="T34" s="41"/>
      <c r="U34" s="57"/>
      <c r="V34" s="39">
        <v>15</v>
      </c>
      <c r="W34" s="39"/>
      <c r="X34" s="39"/>
      <c r="Y34" s="39"/>
      <c r="Z34" s="39">
        <v>20</v>
      </c>
      <c r="AA34" s="39"/>
      <c r="AB34" s="39"/>
      <c r="AC34" s="39"/>
      <c r="AD34" s="8"/>
      <c r="AE34" s="8"/>
      <c r="AF34" s="8"/>
      <c r="AG34" s="8"/>
      <c r="AH34" s="8"/>
      <c r="AI34" s="8">
        <v>5</v>
      </c>
      <c r="AJ34" s="8">
        <f>SUM(V34:AI34)</f>
        <v>40</v>
      </c>
      <c r="AK34" s="7">
        <f t="shared" si="8"/>
        <v>40</v>
      </c>
      <c r="AL34" s="41" t="s">
        <v>30</v>
      </c>
      <c r="AM34" s="42">
        <v>2</v>
      </c>
      <c r="AN34" s="43">
        <f>AJ34</f>
        <v>40</v>
      </c>
      <c r="AO34" s="43">
        <f>SUM(U34,AM34)</f>
        <v>2</v>
      </c>
    </row>
    <row r="35" spans="1:487" ht="15.75" customHeight="1" thickBot="1" x14ac:dyDescent="0.25">
      <c r="A35" s="36">
        <v>16</v>
      </c>
      <c r="B35" s="45" t="s">
        <v>24</v>
      </c>
      <c r="C35" s="58" t="s">
        <v>42</v>
      </c>
      <c r="D35" s="47"/>
      <c r="E35" s="48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59"/>
      <c r="V35" s="48">
        <v>15</v>
      </c>
      <c r="W35" s="48"/>
      <c r="X35" s="48">
        <v>5</v>
      </c>
      <c r="Y35" s="48"/>
      <c r="Z35" s="48"/>
      <c r="AA35" s="48"/>
      <c r="AB35" s="48"/>
      <c r="AC35" s="48"/>
      <c r="AD35" s="9"/>
      <c r="AE35" s="9"/>
      <c r="AF35" s="9"/>
      <c r="AG35" s="9"/>
      <c r="AH35" s="9"/>
      <c r="AI35" s="9">
        <v>10</v>
      </c>
      <c r="AJ35" s="9">
        <f>SUM(V35:AH35)</f>
        <v>20</v>
      </c>
      <c r="AK35" s="11">
        <f t="shared" si="8"/>
        <v>30</v>
      </c>
      <c r="AL35" s="49" t="s">
        <v>30</v>
      </c>
      <c r="AM35" s="52">
        <v>1</v>
      </c>
      <c r="AN35" s="53">
        <v>30</v>
      </c>
      <c r="AO35" s="53">
        <f>AM35</f>
        <v>1</v>
      </c>
    </row>
    <row r="36" spans="1:487" s="2" customFormat="1" ht="22.5" customHeight="1" thickBot="1" x14ac:dyDescent="0.25">
      <c r="A36" s="216" t="s">
        <v>43</v>
      </c>
      <c r="B36" s="217"/>
      <c r="C36" s="219"/>
      <c r="D36" s="205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7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9"/>
      <c r="NK36" s="19"/>
      <c r="NL36" s="19"/>
      <c r="NM36" s="19"/>
      <c r="NN36" s="19"/>
      <c r="NO36" s="19"/>
      <c r="NP36" s="19"/>
      <c r="NQ36" s="19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</row>
    <row r="37" spans="1:487" ht="13.5" thickBot="1" x14ac:dyDescent="0.25">
      <c r="A37" s="60">
        <v>17</v>
      </c>
      <c r="B37" s="1" t="s">
        <v>24</v>
      </c>
      <c r="C37" s="61" t="s">
        <v>44</v>
      </c>
      <c r="D37" s="31"/>
      <c r="E37" s="32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>
        <f>SUM(D37:P37)</f>
        <v>0</v>
      </c>
      <c r="S37" s="7">
        <f>SUM(D37:Q37)</f>
        <v>0</v>
      </c>
      <c r="T37" s="1"/>
      <c r="U37" s="62"/>
      <c r="V37" s="32">
        <v>20</v>
      </c>
      <c r="W37" s="32"/>
      <c r="X37" s="32"/>
      <c r="Y37" s="32"/>
      <c r="Z37" s="32">
        <v>80</v>
      </c>
      <c r="AA37" s="32"/>
      <c r="AB37" s="32"/>
      <c r="AC37" s="32">
        <v>40</v>
      </c>
      <c r="AD37" s="7"/>
      <c r="AE37" s="7"/>
      <c r="AF37" s="7"/>
      <c r="AG37" s="7"/>
      <c r="AH37" s="7"/>
      <c r="AI37" s="7">
        <v>10</v>
      </c>
      <c r="AJ37" s="7">
        <f>SUM(V37:AC37)</f>
        <v>140</v>
      </c>
      <c r="AK37" s="7">
        <f>SUM(V37:AI37)</f>
        <v>150</v>
      </c>
      <c r="AL37" s="1" t="s">
        <v>45</v>
      </c>
      <c r="AM37" s="34">
        <v>5</v>
      </c>
      <c r="AN37" s="63">
        <f>SUM(S37,AK37)</f>
        <v>150</v>
      </c>
      <c r="AO37" s="63">
        <f>AM37</f>
        <v>5</v>
      </c>
    </row>
    <row r="38" spans="1:487" ht="25.5" customHeight="1" thickBot="1" x14ac:dyDescent="0.25">
      <c r="A38" s="64" t="s">
        <v>46</v>
      </c>
      <c r="B38" s="64"/>
      <c r="C38" s="64"/>
      <c r="D38" s="205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7"/>
    </row>
    <row r="39" spans="1:487" ht="30" customHeight="1" x14ac:dyDescent="0.2">
      <c r="A39" s="28">
        <v>18</v>
      </c>
      <c r="B39" s="65" t="s">
        <v>24</v>
      </c>
      <c r="C39" s="66" t="s">
        <v>99</v>
      </c>
      <c r="D39" s="67"/>
      <c r="E39" s="68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f>SUM(D39:P39)</f>
        <v>0</v>
      </c>
      <c r="S39" s="12"/>
      <c r="T39" s="69"/>
      <c r="U39" s="70"/>
      <c r="V39" s="32"/>
      <c r="W39" s="32"/>
      <c r="X39" s="32"/>
      <c r="Y39" s="32"/>
      <c r="Z39" s="32"/>
      <c r="AA39" s="32"/>
      <c r="AB39" s="32"/>
      <c r="AC39" s="32"/>
      <c r="AD39" s="7"/>
      <c r="AE39" s="7"/>
      <c r="AF39" s="7"/>
      <c r="AG39" s="7"/>
      <c r="AH39" s="7">
        <v>80</v>
      </c>
      <c r="AI39" s="7"/>
      <c r="AJ39" s="7"/>
      <c r="AK39" s="7">
        <f>SUM(V39:AI39)</f>
        <v>80</v>
      </c>
      <c r="AL39" s="41" t="s">
        <v>30</v>
      </c>
      <c r="AM39" s="34">
        <v>3</v>
      </c>
      <c r="AN39" s="35">
        <f>SUM(S39,AK39)</f>
        <v>80</v>
      </c>
      <c r="AO39" s="35">
        <f>SUM(U39,AM39)</f>
        <v>3</v>
      </c>
    </row>
    <row r="40" spans="1:487" ht="30" customHeight="1" thickBot="1" x14ac:dyDescent="0.25">
      <c r="A40" s="71">
        <v>19</v>
      </c>
      <c r="B40" s="72" t="s">
        <v>24</v>
      </c>
      <c r="C40" s="73" t="s">
        <v>47</v>
      </c>
      <c r="D40" s="47"/>
      <c r="E40" s="48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>
        <f>SUM(D40:P40)</f>
        <v>0</v>
      </c>
      <c r="S40" s="9">
        <f>SUM(D40:Q40)</f>
        <v>0</v>
      </c>
      <c r="T40" s="49"/>
      <c r="U40" s="59"/>
      <c r="V40" s="48"/>
      <c r="W40" s="48"/>
      <c r="X40" s="48"/>
      <c r="Y40" s="48"/>
      <c r="Z40" s="48"/>
      <c r="AA40" s="48"/>
      <c r="AB40" s="48"/>
      <c r="AC40" s="48"/>
      <c r="AD40" s="9"/>
      <c r="AE40" s="9"/>
      <c r="AF40" s="9"/>
      <c r="AG40" s="9"/>
      <c r="AH40" s="9">
        <v>80</v>
      </c>
      <c r="AI40" s="9"/>
      <c r="AJ40" s="11"/>
      <c r="AK40" s="9">
        <v>80</v>
      </c>
      <c r="AL40" s="49" t="s">
        <v>30</v>
      </c>
      <c r="AM40" s="52">
        <v>3</v>
      </c>
      <c r="AN40" s="74">
        <f>SUM(S40,AK40)</f>
        <v>80</v>
      </c>
      <c r="AO40" s="74">
        <f>AM40</f>
        <v>3</v>
      </c>
    </row>
    <row r="41" spans="1:487" ht="30" customHeight="1" thickBot="1" x14ac:dyDescent="0.25">
      <c r="A41" s="213"/>
      <c r="B41" s="214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5"/>
    </row>
    <row r="42" spans="1:487" ht="30" customHeight="1" x14ac:dyDescent="0.2">
      <c r="A42" s="75">
        <v>20</v>
      </c>
      <c r="B42" s="76" t="s">
        <v>24</v>
      </c>
      <c r="C42" s="77" t="s">
        <v>115</v>
      </c>
      <c r="D42" s="67"/>
      <c r="E42" s="12"/>
      <c r="F42" s="12"/>
      <c r="G42" s="12"/>
      <c r="H42" s="12"/>
      <c r="I42" s="12"/>
      <c r="J42" s="12"/>
      <c r="K42" s="12"/>
      <c r="L42" s="12"/>
      <c r="M42" s="12"/>
      <c r="N42" s="12">
        <v>4</v>
      </c>
      <c r="O42" s="12"/>
      <c r="P42" s="12"/>
      <c r="Q42" s="12"/>
      <c r="R42" s="12"/>
      <c r="S42" s="12">
        <f>SUM(N42:R42)</f>
        <v>4</v>
      </c>
      <c r="T42" s="69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69"/>
      <c r="AM42" s="78"/>
      <c r="AN42" s="35">
        <f>SUM(S42,AK42)</f>
        <v>4</v>
      </c>
      <c r="AO42" s="79"/>
    </row>
    <row r="43" spans="1:487" ht="30" customHeight="1" thickBot="1" x14ac:dyDescent="0.25">
      <c r="A43" s="80">
        <v>21</v>
      </c>
      <c r="B43" s="81" t="s">
        <v>24</v>
      </c>
      <c r="C43" s="82" t="s">
        <v>116</v>
      </c>
      <c r="D43" s="83"/>
      <c r="E43" s="13"/>
      <c r="F43" s="13"/>
      <c r="G43" s="13"/>
      <c r="H43" s="13"/>
      <c r="I43" s="13"/>
      <c r="J43" s="13"/>
      <c r="K43" s="13"/>
      <c r="L43" s="13"/>
      <c r="M43" s="13"/>
      <c r="N43" s="13">
        <v>2</v>
      </c>
      <c r="O43" s="13"/>
      <c r="P43" s="13"/>
      <c r="Q43" s="13"/>
      <c r="R43" s="13"/>
      <c r="S43" s="13">
        <v>2</v>
      </c>
      <c r="T43" s="84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84"/>
      <c r="AM43" s="85"/>
      <c r="AN43" s="53">
        <f>SUM(S43,AK43)</f>
        <v>2</v>
      </c>
      <c r="AO43" s="86"/>
    </row>
    <row r="44" spans="1:487" ht="15" customHeight="1" thickBot="1" x14ac:dyDescent="0.25">
      <c r="A44" s="193" t="s">
        <v>48</v>
      </c>
      <c r="B44" s="194"/>
      <c r="C44" s="194"/>
      <c r="D44" s="90">
        <f>SUM(D18:D40)</f>
        <v>270</v>
      </c>
      <c r="E44" s="90">
        <f>SUM(E17:E40)</f>
        <v>0</v>
      </c>
      <c r="F44" s="90">
        <f>SUM(F18:F40)</f>
        <v>55</v>
      </c>
      <c r="G44" s="90">
        <f>SUM(G18:G40)</f>
        <v>30</v>
      </c>
      <c r="H44" s="90">
        <f>SUM(H18:H40)</f>
        <v>150</v>
      </c>
      <c r="I44" s="90">
        <f>SUM(I17:I40)</f>
        <v>0</v>
      </c>
      <c r="J44" s="90">
        <f>SUM(J17:J40)</f>
        <v>0</v>
      </c>
      <c r="K44" s="90">
        <f>SUM(K17:K40)</f>
        <v>0</v>
      </c>
      <c r="L44" s="90">
        <f>SUM(L17:L40)</f>
        <v>0</v>
      </c>
      <c r="M44" s="90">
        <f>SUM(M18:M40)</f>
        <v>60</v>
      </c>
      <c r="N44" s="90">
        <f>SUM(N42:N43)</f>
        <v>6</v>
      </c>
      <c r="O44" s="90">
        <f>SUM(O17:O40)</f>
        <v>0</v>
      </c>
      <c r="P44" s="90">
        <f>SUM(P17:P40)</f>
        <v>0</v>
      </c>
      <c r="Q44" s="91">
        <f>SUM(Q18:Q40)</f>
        <v>210</v>
      </c>
      <c r="R44" s="91">
        <f>SUM(R18:R40)</f>
        <v>565</v>
      </c>
      <c r="S44" s="91">
        <f>SUM(S18:S43)</f>
        <v>781</v>
      </c>
      <c r="T44" s="91"/>
      <c r="U44" s="91">
        <f>SUM(U18:U40)</f>
        <v>28</v>
      </c>
      <c r="V44" s="91">
        <f>SUM(V18:V40)</f>
        <v>110</v>
      </c>
      <c r="W44" s="91">
        <f t="shared" ref="W44:AG44" si="9">SUM(W17:W40)</f>
        <v>0</v>
      </c>
      <c r="X44" s="91">
        <f>SUM(X18:X40)</f>
        <v>50</v>
      </c>
      <c r="Y44" s="91">
        <f t="shared" si="9"/>
        <v>0</v>
      </c>
      <c r="Z44" s="91">
        <f>SUM(Z18:Z40)</f>
        <v>150</v>
      </c>
      <c r="AA44" s="91">
        <f>SUM(AA18:AA40)</f>
        <v>5</v>
      </c>
      <c r="AB44" s="91">
        <f t="shared" si="9"/>
        <v>0</v>
      </c>
      <c r="AC44" s="91">
        <f>SUM(AC18:AC40)</f>
        <v>200</v>
      </c>
      <c r="AD44" s="91">
        <f t="shared" si="9"/>
        <v>0</v>
      </c>
      <c r="AE44" s="91">
        <f>SUM(AE18:AE40)</f>
        <v>60</v>
      </c>
      <c r="AF44" s="91">
        <f t="shared" si="9"/>
        <v>0</v>
      </c>
      <c r="AG44" s="91">
        <f t="shared" si="9"/>
        <v>0</v>
      </c>
      <c r="AH44" s="91">
        <f>SUM(AH18:AH40)</f>
        <v>160</v>
      </c>
      <c r="AI44" s="91">
        <f>SUM(AI18:AI40)</f>
        <v>135</v>
      </c>
      <c r="AJ44" s="91">
        <f>SUM(AJ18:AJ40)</f>
        <v>580</v>
      </c>
      <c r="AK44" s="91">
        <f>SUM(AK18:AK40)</f>
        <v>870</v>
      </c>
      <c r="AL44" s="91"/>
      <c r="AM44" s="91">
        <f>SUM(AM18:AM40)</f>
        <v>32</v>
      </c>
      <c r="AN44" s="91">
        <f>SUM(S44,AK44)</f>
        <v>1651</v>
      </c>
      <c r="AO44" s="92">
        <f>SUM(AO18:AO23)+SUM(AO25:AO30)+SUM(AO32:AO35)+AO37+SUM(AO39:AO40)</f>
        <v>60</v>
      </c>
    </row>
    <row r="45" spans="1:487" x14ac:dyDescent="0.2">
      <c r="C45" s="87" t="s">
        <v>94</v>
      </c>
      <c r="AN45" s="178"/>
    </row>
    <row r="46" spans="1:487" x14ac:dyDescent="0.2">
      <c r="C46" s="87" t="s">
        <v>49</v>
      </c>
    </row>
    <row r="48" spans="1:487" x14ac:dyDescent="0.2">
      <c r="C48" s="88"/>
      <c r="O48" s="2" t="s">
        <v>50</v>
      </c>
      <c r="AF48" s="14" t="s">
        <v>117</v>
      </c>
      <c r="AG48" s="14"/>
      <c r="AH48" s="14"/>
      <c r="AI48" s="14"/>
      <c r="AJ48" s="14"/>
      <c r="AK48" s="14"/>
      <c r="AL48" s="14"/>
    </row>
    <row r="49" spans="3:38" x14ac:dyDescent="0.2">
      <c r="C49" s="89" t="s">
        <v>51</v>
      </c>
      <c r="M49" s="16"/>
      <c r="O49" s="15" t="s">
        <v>52</v>
      </c>
      <c r="P49" s="15"/>
      <c r="Q49" s="15"/>
      <c r="R49" s="15"/>
      <c r="S49" s="15"/>
      <c r="T49" s="15"/>
      <c r="U49" s="15"/>
      <c r="AF49" s="15" t="s">
        <v>53</v>
      </c>
      <c r="AG49" s="15"/>
      <c r="AH49" s="15"/>
      <c r="AI49" s="15"/>
      <c r="AJ49" s="15"/>
      <c r="AK49" s="15"/>
      <c r="AL49" s="15"/>
    </row>
    <row r="61" spans="3:38" ht="25.15" customHeight="1" x14ac:dyDescent="0.2"/>
  </sheetData>
  <mergeCells count="17">
    <mergeCell ref="O8:U8"/>
    <mergeCell ref="D15:U15"/>
    <mergeCell ref="A31:C31"/>
    <mergeCell ref="A36:C36"/>
    <mergeCell ref="A44:C44"/>
    <mergeCell ref="B15:B16"/>
    <mergeCell ref="A15:A16"/>
    <mergeCell ref="C15:C16"/>
    <mergeCell ref="A17:AO17"/>
    <mergeCell ref="D31:AO31"/>
    <mergeCell ref="D38:AO38"/>
    <mergeCell ref="D36:AO36"/>
    <mergeCell ref="AN15:AN16"/>
    <mergeCell ref="AO15:AO16"/>
    <mergeCell ref="V15:AM15"/>
    <mergeCell ref="A41:AO41"/>
    <mergeCell ref="A24:C24"/>
  </mergeCells>
  <printOptions horizontalCentered="1"/>
  <pageMargins left="0" right="0" top="0.98402777777777795" bottom="0.39305555555555599" header="0.51180555555555596" footer="0.196527777777778"/>
  <pageSetup paperSize="9" scale="45" orientation="landscape" r:id="rId1"/>
  <headerFooter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1048575"/>
  <sheetViews>
    <sheetView showZeros="0" topLeftCell="D16" zoomScale="80" zoomScaleNormal="80" workbookViewId="0">
      <selection activeCell="O9" sqref="O9"/>
    </sheetView>
  </sheetViews>
  <sheetFormatPr defaultColWidth="9.42578125" defaultRowHeight="12.75" x14ac:dyDescent="0.2"/>
  <cols>
    <col min="1" max="1" width="4.5703125" style="188" customWidth="1"/>
    <col min="2" max="2" width="14.85546875" style="16" customWidth="1"/>
    <col min="3" max="3" width="57.42578125" style="2" customWidth="1"/>
    <col min="4" max="19" width="6.7109375" style="2" customWidth="1"/>
    <col min="20" max="20" width="5.85546875" style="2" customWidth="1"/>
    <col min="21" max="21" width="5" style="2" customWidth="1"/>
    <col min="22" max="35" width="6.7109375" style="2" customWidth="1"/>
    <col min="36" max="36" width="11" style="2" customWidth="1"/>
    <col min="37" max="37" width="8.140625" style="2" customWidth="1"/>
    <col min="38" max="38" width="5.85546875" style="2" customWidth="1"/>
    <col min="39" max="39" width="5" style="2" customWidth="1"/>
    <col min="40" max="40" width="7.140625" style="2" bestFit="1" customWidth="1"/>
    <col min="41" max="41" width="13.85546875" style="2" customWidth="1"/>
    <col min="42" max="16384" width="9.42578125" style="19"/>
  </cols>
  <sheetData>
    <row r="1" spans="1:41" x14ac:dyDescent="0.2">
      <c r="AK1" s="17"/>
      <c r="AL1" s="17"/>
      <c r="AM1" s="17"/>
      <c r="AN1" s="18"/>
      <c r="AO1" s="17"/>
    </row>
    <row r="2" spans="1:41" x14ac:dyDescent="0.2">
      <c r="AK2" s="220"/>
      <c r="AL2" s="220"/>
      <c r="AM2" s="220"/>
      <c r="AN2" s="220"/>
      <c r="AO2" s="220"/>
    </row>
    <row r="3" spans="1:41" x14ac:dyDescent="0.2">
      <c r="AK3" s="17"/>
      <c r="AL3" s="17"/>
      <c r="AM3" s="17"/>
      <c r="AN3" s="18"/>
      <c r="AO3" s="17"/>
    </row>
    <row r="4" spans="1:41" x14ac:dyDescent="0.2">
      <c r="AK4" s="220"/>
      <c r="AL4" s="220"/>
      <c r="AM4" s="220"/>
      <c r="AN4" s="220"/>
      <c r="AO4" s="220"/>
    </row>
    <row r="7" spans="1:41" s="21" customFormat="1" ht="20.100000000000001" customHeight="1" x14ac:dyDescent="0.2">
      <c r="A7" s="221" t="s">
        <v>95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</row>
    <row r="8" spans="1:41" s="21" customFormat="1" ht="20.100000000000001" customHeight="1" x14ac:dyDescent="0.2">
      <c r="A8" s="167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18" t="s">
        <v>122</v>
      </c>
      <c r="P8" s="218"/>
      <c r="Q8" s="218"/>
      <c r="R8" s="218"/>
      <c r="S8" s="218"/>
      <c r="T8" s="218"/>
      <c r="U8" s="218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14.25" x14ac:dyDescent="0.2">
      <c r="C9" s="5" t="s">
        <v>93</v>
      </c>
      <c r="D9" s="5"/>
      <c r="E9" s="5"/>
      <c r="F9" s="5"/>
      <c r="G9" s="5"/>
      <c r="H9" s="5"/>
      <c r="O9" s="118"/>
    </row>
    <row r="10" spans="1:41" s="5" customFormat="1" ht="15" customHeight="1" x14ac:dyDescent="0.25">
      <c r="A10" s="168"/>
      <c r="B10" s="119"/>
      <c r="C10" s="5" t="s">
        <v>54</v>
      </c>
      <c r="P10" s="17"/>
    </row>
    <row r="11" spans="1:41" s="5" customFormat="1" ht="14.25" x14ac:dyDescent="0.2">
      <c r="A11" s="168"/>
      <c r="B11" s="119"/>
      <c r="C11" s="5" t="s">
        <v>91</v>
      </c>
      <c r="P11" s="17"/>
    </row>
    <row r="12" spans="1:41" s="5" customFormat="1" ht="15" customHeight="1" x14ac:dyDescent="0.2">
      <c r="A12" s="168"/>
      <c r="B12" s="119"/>
      <c r="C12" s="5" t="s">
        <v>90</v>
      </c>
    </row>
    <row r="13" spans="1:41" s="5" customFormat="1" ht="15" customHeight="1" x14ac:dyDescent="0.25">
      <c r="A13" s="168"/>
      <c r="B13" s="119"/>
      <c r="C13" s="24" t="s">
        <v>114</v>
      </c>
      <c r="D13" s="17"/>
      <c r="E13" s="17"/>
      <c r="F13" s="17"/>
      <c r="G13" s="17"/>
      <c r="H13" s="17"/>
    </row>
    <row r="15" spans="1:41" ht="13.5" customHeight="1" x14ac:dyDescent="0.2">
      <c r="A15" s="222" t="s">
        <v>1</v>
      </c>
      <c r="B15" s="223" t="s">
        <v>2</v>
      </c>
      <c r="C15" s="224" t="s">
        <v>3</v>
      </c>
      <c r="D15" s="225" t="s">
        <v>4</v>
      </c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 t="s">
        <v>5</v>
      </c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  <c r="AM15" s="225"/>
      <c r="AN15" s="226" t="s">
        <v>6</v>
      </c>
      <c r="AO15" s="227" t="s">
        <v>7</v>
      </c>
    </row>
    <row r="16" spans="1:41" ht="264.75" x14ac:dyDescent="0.2">
      <c r="A16" s="222"/>
      <c r="B16" s="223"/>
      <c r="C16" s="224"/>
      <c r="D16" s="25" t="s">
        <v>8</v>
      </c>
      <c r="E16" s="26" t="s">
        <v>9</v>
      </c>
      <c r="F16" s="6" t="s">
        <v>10</v>
      </c>
      <c r="G16" s="6" t="s">
        <v>11</v>
      </c>
      <c r="H16" s="6" t="s">
        <v>12</v>
      </c>
      <c r="I16" s="6" t="s">
        <v>13</v>
      </c>
      <c r="J16" s="6" t="s">
        <v>14</v>
      </c>
      <c r="K16" s="6" t="s">
        <v>85</v>
      </c>
      <c r="L16" s="6" t="s">
        <v>87</v>
      </c>
      <c r="M16" s="6" t="s">
        <v>15</v>
      </c>
      <c r="N16" s="6" t="s">
        <v>16</v>
      </c>
      <c r="O16" s="6" t="s">
        <v>17</v>
      </c>
      <c r="P16" s="6" t="s">
        <v>18</v>
      </c>
      <c r="Q16" s="6" t="s">
        <v>19</v>
      </c>
      <c r="R16" s="6" t="s">
        <v>20</v>
      </c>
      <c r="S16" s="6" t="s">
        <v>21</v>
      </c>
      <c r="T16" s="6" t="s">
        <v>22</v>
      </c>
      <c r="U16" s="27" t="s">
        <v>84</v>
      </c>
      <c r="V16" s="26" t="s">
        <v>8</v>
      </c>
      <c r="W16" s="26" t="s">
        <v>9</v>
      </c>
      <c r="X16" s="26" t="s">
        <v>10</v>
      </c>
      <c r="Y16" s="26" t="s">
        <v>11</v>
      </c>
      <c r="Z16" s="26" t="s">
        <v>12</v>
      </c>
      <c r="AA16" s="26" t="s">
        <v>13</v>
      </c>
      <c r="AB16" s="26" t="s">
        <v>14</v>
      </c>
      <c r="AC16" s="6" t="s">
        <v>85</v>
      </c>
      <c r="AD16" s="6" t="s">
        <v>88</v>
      </c>
      <c r="AE16" s="6" t="s">
        <v>15</v>
      </c>
      <c r="AF16" s="6" t="s">
        <v>16</v>
      </c>
      <c r="AG16" s="6" t="s">
        <v>17</v>
      </c>
      <c r="AH16" s="6" t="s">
        <v>18</v>
      </c>
      <c r="AI16" s="6" t="s">
        <v>19</v>
      </c>
      <c r="AJ16" s="6" t="s">
        <v>20</v>
      </c>
      <c r="AK16" s="6" t="s">
        <v>21</v>
      </c>
      <c r="AL16" s="6" t="s">
        <v>22</v>
      </c>
      <c r="AM16" s="27" t="s">
        <v>84</v>
      </c>
      <c r="AN16" s="226"/>
      <c r="AO16" s="227"/>
    </row>
    <row r="17" spans="1:54" s="93" customFormat="1" ht="20.25" customHeight="1" thickBot="1" x14ac:dyDescent="0.25">
      <c r="A17" s="229" t="s">
        <v>96</v>
      </c>
      <c r="B17" s="229"/>
      <c r="C17" s="229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</row>
    <row r="18" spans="1:54" ht="13.5" thickBot="1" x14ac:dyDescent="0.25">
      <c r="A18" s="189">
        <v>1</v>
      </c>
      <c r="B18" s="183" t="s">
        <v>55</v>
      </c>
      <c r="C18" s="184" t="s">
        <v>56</v>
      </c>
      <c r="D18" s="94">
        <v>30</v>
      </c>
      <c r="E18" s="94"/>
      <c r="F18" s="11">
        <v>15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>
        <v>20</v>
      </c>
      <c r="R18" s="11">
        <v>45</v>
      </c>
      <c r="S18" s="11">
        <f>D18+F18+Q18</f>
        <v>65</v>
      </c>
      <c r="T18" s="95" t="s">
        <v>30</v>
      </c>
      <c r="U18" s="63">
        <v>3</v>
      </c>
      <c r="V18" s="94"/>
      <c r="W18" s="94"/>
      <c r="X18" s="94"/>
      <c r="Y18" s="94"/>
      <c r="Z18" s="94"/>
      <c r="AA18" s="94"/>
      <c r="AB18" s="94"/>
      <c r="AC18" s="94"/>
      <c r="AD18" s="11"/>
      <c r="AE18" s="11"/>
      <c r="AF18" s="11"/>
      <c r="AG18" s="11"/>
      <c r="AH18" s="11"/>
      <c r="AI18" s="11"/>
      <c r="AJ18" s="11"/>
      <c r="AK18" s="11"/>
      <c r="AL18" s="51"/>
      <c r="AM18" s="96"/>
      <c r="AN18" s="97">
        <f>S18</f>
        <v>65</v>
      </c>
      <c r="AO18" s="98">
        <f>U18+AM18</f>
        <v>3</v>
      </c>
    </row>
    <row r="19" spans="1:54" s="93" customFormat="1" ht="20.25" customHeight="1" thickBot="1" x14ac:dyDescent="0.25">
      <c r="A19" s="229" t="s">
        <v>39</v>
      </c>
      <c r="B19" s="229"/>
      <c r="C19" s="229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</row>
    <row r="20" spans="1:54" ht="13.5" customHeight="1" x14ac:dyDescent="0.2">
      <c r="A20" s="172">
        <v>2</v>
      </c>
      <c r="B20" s="185" t="s">
        <v>55</v>
      </c>
      <c r="C20" s="186" t="s">
        <v>58</v>
      </c>
      <c r="D20" s="32">
        <v>15</v>
      </c>
      <c r="E20" s="32"/>
      <c r="F20" s="7"/>
      <c r="G20" s="7"/>
      <c r="H20" s="7"/>
      <c r="I20" s="7"/>
      <c r="J20" s="7"/>
      <c r="K20" s="7">
        <v>20</v>
      </c>
      <c r="L20" s="7"/>
      <c r="M20" s="7"/>
      <c r="N20" s="7"/>
      <c r="O20" s="7"/>
      <c r="P20" s="7"/>
      <c r="Q20" s="7">
        <v>15</v>
      </c>
      <c r="R20" s="7">
        <v>35</v>
      </c>
      <c r="S20" s="7">
        <f>SUM(D20:Q20)</f>
        <v>50</v>
      </c>
      <c r="T20" s="100" t="s">
        <v>59</v>
      </c>
      <c r="U20" s="35">
        <v>2</v>
      </c>
      <c r="V20" s="32"/>
      <c r="W20" s="32"/>
      <c r="X20" s="32"/>
      <c r="Y20" s="32"/>
      <c r="Z20" s="32"/>
      <c r="AA20" s="32"/>
      <c r="AB20" s="32"/>
      <c r="AC20" s="32"/>
      <c r="AD20" s="7"/>
      <c r="AE20" s="7"/>
      <c r="AF20" s="7"/>
      <c r="AG20" s="7"/>
      <c r="AH20" s="7"/>
      <c r="AI20" s="7"/>
      <c r="AJ20" s="7"/>
      <c r="AK20" s="7"/>
      <c r="AL20" s="1"/>
      <c r="AM20" s="34"/>
      <c r="AN20" s="101">
        <v>50</v>
      </c>
      <c r="AO20" s="102">
        <f>SUM(U20,AM20)</f>
        <v>2</v>
      </c>
    </row>
    <row r="21" spans="1:54" x14ac:dyDescent="0.2">
      <c r="A21" s="190">
        <v>3</v>
      </c>
      <c r="B21" s="179" t="s">
        <v>55</v>
      </c>
      <c r="C21" s="187" t="s">
        <v>60</v>
      </c>
      <c r="D21" s="39"/>
      <c r="E21" s="39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104"/>
      <c r="U21" s="105"/>
      <c r="V21" s="39">
        <v>20</v>
      </c>
      <c r="W21" s="39"/>
      <c r="X21" s="39">
        <v>15</v>
      </c>
      <c r="Y21" s="39"/>
      <c r="Z21" s="39"/>
      <c r="AA21" s="39"/>
      <c r="AB21" s="39"/>
      <c r="AC21" s="39"/>
      <c r="AD21" s="8"/>
      <c r="AE21" s="8"/>
      <c r="AF21" s="8"/>
      <c r="AG21" s="8"/>
      <c r="AH21" s="8"/>
      <c r="AI21" s="8">
        <v>10</v>
      </c>
      <c r="AJ21" s="8">
        <f>SUM(V21:AH21)</f>
        <v>35</v>
      </c>
      <c r="AK21" s="8">
        <f>SUM(V21:AI21)</f>
        <v>45</v>
      </c>
      <c r="AL21" s="1" t="s">
        <v>59</v>
      </c>
      <c r="AM21" s="42">
        <v>2</v>
      </c>
      <c r="AN21" s="101">
        <f>SUM(S21,AK21)</f>
        <v>45</v>
      </c>
      <c r="AO21" s="102">
        <f>+AM21</f>
        <v>2</v>
      </c>
    </row>
    <row r="22" spans="1:54" ht="13.5" thickBot="1" x14ac:dyDescent="0.25">
      <c r="A22" s="173">
        <v>4</v>
      </c>
      <c r="B22" s="180" t="s">
        <v>55</v>
      </c>
      <c r="C22" s="182" t="s">
        <v>98</v>
      </c>
      <c r="D22" s="48"/>
      <c r="E22" s="48"/>
      <c r="F22" s="9"/>
      <c r="G22" s="9"/>
      <c r="H22" s="9">
        <v>20</v>
      </c>
      <c r="I22" s="9"/>
      <c r="J22" s="9"/>
      <c r="K22" s="9"/>
      <c r="L22" s="9"/>
      <c r="M22" s="9"/>
      <c r="N22" s="9"/>
      <c r="O22" s="9"/>
      <c r="P22" s="9"/>
      <c r="Q22" s="9">
        <v>5</v>
      </c>
      <c r="R22" s="9">
        <f>SUM(D22:P22)</f>
        <v>20</v>
      </c>
      <c r="S22" s="9">
        <f>SUM(D22:Q22)</f>
        <v>25</v>
      </c>
      <c r="T22" s="95" t="s">
        <v>59</v>
      </c>
      <c r="U22" s="53">
        <v>1</v>
      </c>
      <c r="V22" s="48"/>
      <c r="W22" s="48"/>
      <c r="X22" s="48"/>
      <c r="Y22" s="48"/>
      <c r="Z22" s="48"/>
      <c r="AA22" s="48"/>
      <c r="AB22" s="48"/>
      <c r="AC22" s="48"/>
      <c r="AD22" s="9"/>
      <c r="AE22" s="9"/>
      <c r="AF22" s="9"/>
      <c r="AG22" s="9"/>
      <c r="AH22" s="9"/>
      <c r="AI22" s="9"/>
      <c r="AJ22" s="9"/>
      <c r="AK22" s="9"/>
      <c r="AL22" s="49"/>
      <c r="AM22" s="52"/>
      <c r="AN22" s="101">
        <f>SUM(S22,AK22)</f>
        <v>25</v>
      </c>
      <c r="AO22" s="98">
        <f>SUM(U22,AM22)</f>
        <v>1</v>
      </c>
    </row>
    <row r="23" spans="1:54" s="93" customFormat="1" ht="20.25" customHeight="1" thickBot="1" x14ac:dyDescent="0.25">
      <c r="A23" s="229" t="s">
        <v>43</v>
      </c>
      <c r="B23" s="229"/>
      <c r="C23" s="229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</row>
    <row r="24" spans="1:54" ht="17.25" customHeight="1" x14ac:dyDescent="0.2">
      <c r="A24" s="191">
        <v>5</v>
      </c>
      <c r="B24" s="106" t="s">
        <v>55</v>
      </c>
      <c r="C24" s="107" t="s">
        <v>44</v>
      </c>
      <c r="D24" s="32">
        <v>20</v>
      </c>
      <c r="E24" s="32"/>
      <c r="F24" s="7"/>
      <c r="G24" s="7"/>
      <c r="H24" s="7">
        <v>60</v>
      </c>
      <c r="I24" s="7"/>
      <c r="J24" s="7"/>
      <c r="K24" s="7">
        <v>120</v>
      </c>
      <c r="L24" s="7"/>
      <c r="M24" s="7"/>
      <c r="N24" s="7"/>
      <c r="O24" s="7"/>
      <c r="P24" s="7"/>
      <c r="Q24" s="7"/>
      <c r="R24" s="7">
        <f>SUM(D24:P24)</f>
        <v>200</v>
      </c>
      <c r="S24" s="7">
        <f>SUM(D24:Q24)</f>
        <v>200</v>
      </c>
      <c r="T24" s="100" t="s">
        <v>57</v>
      </c>
      <c r="U24" s="35">
        <v>8</v>
      </c>
      <c r="V24" s="32">
        <v>20</v>
      </c>
      <c r="W24" s="32"/>
      <c r="X24" s="32"/>
      <c r="Y24" s="32"/>
      <c r="Z24" s="32">
        <v>30</v>
      </c>
      <c r="AA24" s="32"/>
      <c r="AB24" s="32"/>
      <c r="AC24" s="32">
        <v>80</v>
      </c>
      <c r="AD24" s="7"/>
      <c r="AE24" s="7"/>
      <c r="AF24" s="7"/>
      <c r="AG24" s="7"/>
      <c r="AH24" s="7"/>
      <c r="AI24" s="7"/>
      <c r="AJ24" s="7">
        <v>145</v>
      </c>
      <c r="AK24" s="7">
        <f>SUM(V24:AI24)</f>
        <v>130</v>
      </c>
      <c r="AL24" s="51" t="s">
        <v>57</v>
      </c>
      <c r="AM24" s="34">
        <v>4</v>
      </c>
      <c r="AN24" s="101">
        <f>SUM(S24,AK24)</f>
        <v>330</v>
      </c>
      <c r="AO24" s="102">
        <f>SUM(U24,AM24)</f>
        <v>12</v>
      </c>
    </row>
    <row r="25" spans="1:54" x14ac:dyDescent="0.2">
      <c r="A25" s="190">
        <v>6</v>
      </c>
      <c r="B25" s="103" t="s">
        <v>55</v>
      </c>
      <c r="C25" s="37" t="s">
        <v>61</v>
      </c>
      <c r="D25" s="39">
        <v>30</v>
      </c>
      <c r="E25" s="39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v>15</v>
      </c>
      <c r="R25" s="8">
        <f>SUM(D25:P25)</f>
        <v>30</v>
      </c>
      <c r="S25" s="8">
        <f>SUM(D25:Q25)</f>
        <v>45</v>
      </c>
      <c r="T25" s="100" t="s">
        <v>59</v>
      </c>
      <c r="U25" s="43">
        <v>1.5</v>
      </c>
      <c r="V25" s="39">
        <v>13</v>
      </c>
      <c r="W25" s="39"/>
      <c r="X25" s="39"/>
      <c r="Y25" s="39"/>
      <c r="Z25" s="39">
        <v>12</v>
      </c>
      <c r="AA25" s="39"/>
      <c r="AB25" s="39"/>
      <c r="AC25" s="39">
        <v>120</v>
      </c>
      <c r="AD25" s="8"/>
      <c r="AE25" s="8"/>
      <c r="AF25" s="8"/>
      <c r="AG25" s="8"/>
      <c r="AH25" s="8"/>
      <c r="AI25" s="8"/>
      <c r="AJ25" s="8">
        <v>150</v>
      </c>
      <c r="AK25" s="8">
        <f>SUM(V25:AI25)</f>
        <v>145</v>
      </c>
      <c r="AL25" s="41" t="s">
        <v>26</v>
      </c>
      <c r="AM25" s="42">
        <v>5</v>
      </c>
      <c r="AN25" s="101">
        <f t="shared" ref="AN25:AN31" si="0">SUM(S25,AK25)</f>
        <v>190</v>
      </c>
      <c r="AO25" s="102">
        <f>SUM(U25,AM25)</f>
        <v>6.5</v>
      </c>
    </row>
    <row r="26" spans="1:54" ht="13.5" customHeight="1" x14ac:dyDescent="0.2">
      <c r="A26" s="190">
        <v>7</v>
      </c>
      <c r="B26" s="103" t="s">
        <v>55</v>
      </c>
      <c r="C26" s="37" t="s">
        <v>62</v>
      </c>
      <c r="D26" s="39">
        <v>0</v>
      </c>
      <c r="E26" s="39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>
        <v>0</v>
      </c>
      <c r="R26" s="8">
        <v>0</v>
      </c>
      <c r="S26" s="8">
        <v>0</v>
      </c>
      <c r="T26" s="100">
        <v>0</v>
      </c>
      <c r="U26" s="43">
        <v>0</v>
      </c>
      <c r="V26" s="39">
        <v>40</v>
      </c>
      <c r="W26" s="39"/>
      <c r="X26" s="39"/>
      <c r="Y26" s="39"/>
      <c r="Z26" s="39"/>
      <c r="AA26" s="39"/>
      <c r="AB26" s="39"/>
      <c r="AC26" s="39">
        <v>0</v>
      </c>
      <c r="AD26" s="8"/>
      <c r="AE26" s="8"/>
      <c r="AF26" s="8"/>
      <c r="AG26" s="8"/>
      <c r="AH26" s="8"/>
      <c r="AI26" s="8">
        <v>20</v>
      </c>
      <c r="AJ26" s="8">
        <v>40</v>
      </c>
      <c r="AK26" s="8">
        <f>V26+AI26</f>
        <v>60</v>
      </c>
      <c r="AL26" s="41" t="s">
        <v>30</v>
      </c>
      <c r="AM26" s="42">
        <v>2</v>
      </c>
      <c r="AN26" s="101">
        <f t="shared" si="0"/>
        <v>60</v>
      </c>
      <c r="AO26" s="102">
        <f>T26+AM26</f>
        <v>2</v>
      </c>
      <c r="AS26" s="111"/>
    </row>
    <row r="27" spans="1:54" x14ac:dyDescent="0.2">
      <c r="A27" s="190">
        <v>8</v>
      </c>
      <c r="B27" s="103" t="s">
        <v>55</v>
      </c>
      <c r="C27" s="37" t="s">
        <v>63</v>
      </c>
      <c r="D27" s="39">
        <v>21</v>
      </c>
      <c r="E27" s="39"/>
      <c r="F27" s="8"/>
      <c r="G27" s="8"/>
      <c r="H27" s="8">
        <v>9</v>
      </c>
      <c r="I27" s="8"/>
      <c r="J27" s="8"/>
      <c r="K27" s="8">
        <v>40</v>
      </c>
      <c r="L27" s="8"/>
      <c r="M27" s="8"/>
      <c r="N27" s="8"/>
      <c r="O27" s="8"/>
      <c r="P27" s="8"/>
      <c r="Q27" s="8">
        <v>20</v>
      </c>
      <c r="R27" s="8">
        <f>SUM(D27:P27)</f>
        <v>70</v>
      </c>
      <c r="S27" s="8">
        <f>SUM(D27:Q27)</f>
        <v>90</v>
      </c>
      <c r="T27" s="104" t="s">
        <v>30</v>
      </c>
      <c r="U27" s="43">
        <v>2.5</v>
      </c>
      <c r="V27" s="39">
        <v>16</v>
      </c>
      <c r="W27" s="39"/>
      <c r="X27" s="39"/>
      <c r="Y27" s="39"/>
      <c r="Z27" s="39">
        <v>9</v>
      </c>
      <c r="AA27" s="39"/>
      <c r="AB27" s="39"/>
      <c r="AC27" s="39">
        <v>40</v>
      </c>
      <c r="AD27" s="8"/>
      <c r="AE27" s="8"/>
      <c r="AF27" s="8"/>
      <c r="AG27" s="8"/>
      <c r="AH27" s="8"/>
      <c r="AI27" s="8">
        <v>20</v>
      </c>
      <c r="AJ27" s="8">
        <v>65</v>
      </c>
      <c r="AK27" s="8">
        <f>V27+Z27+AC27+AI27</f>
        <v>85</v>
      </c>
      <c r="AL27" s="41" t="s">
        <v>26</v>
      </c>
      <c r="AM27" s="42">
        <v>3.5</v>
      </c>
      <c r="AN27" s="101">
        <f t="shared" si="0"/>
        <v>175</v>
      </c>
      <c r="AO27" s="102">
        <f>SUM(U27,AM27)</f>
        <v>6</v>
      </c>
      <c r="AS27" s="111"/>
    </row>
    <row r="28" spans="1:54" x14ac:dyDescent="0.2">
      <c r="A28" s="190">
        <v>9</v>
      </c>
      <c r="B28" s="103" t="s">
        <v>55</v>
      </c>
      <c r="C28" s="37" t="s">
        <v>64</v>
      </c>
      <c r="D28" s="39">
        <v>20</v>
      </c>
      <c r="E28" s="39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>
        <f>SUM(D28:P28)</f>
        <v>20</v>
      </c>
      <c r="S28" s="8">
        <f>SUM(D28:Q28)</f>
        <v>20</v>
      </c>
      <c r="T28" s="104" t="s">
        <v>59</v>
      </c>
      <c r="U28" s="43">
        <v>1</v>
      </c>
      <c r="V28" s="39"/>
      <c r="W28" s="39"/>
      <c r="X28" s="8"/>
      <c r="Y28" s="8"/>
      <c r="Z28" s="8">
        <v>5</v>
      </c>
      <c r="AA28" s="8"/>
      <c r="AB28" s="8"/>
      <c r="AC28" s="8">
        <v>40</v>
      </c>
      <c r="AD28" s="8"/>
      <c r="AE28" s="8"/>
      <c r="AF28" s="8"/>
      <c r="AG28" s="8"/>
      <c r="AH28" s="8"/>
      <c r="AI28" s="8">
        <v>20</v>
      </c>
      <c r="AJ28" s="8">
        <f>Z28+AC28</f>
        <v>45</v>
      </c>
      <c r="AK28" s="8">
        <f>AJ28+AI28</f>
        <v>65</v>
      </c>
      <c r="AL28" s="8" t="s">
        <v>30</v>
      </c>
      <c r="AM28" s="108">
        <v>2</v>
      </c>
      <c r="AN28" s="101">
        <f t="shared" si="0"/>
        <v>85</v>
      </c>
      <c r="AO28" s="102">
        <f>SUM(U28,AM28)</f>
        <v>3</v>
      </c>
      <c r="AS28" s="111"/>
    </row>
    <row r="29" spans="1:54" x14ac:dyDescent="0.2">
      <c r="A29" s="190">
        <v>10</v>
      </c>
      <c r="B29" s="103" t="s">
        <v>55</v>
      </c>
      <c r="C29" s="37" t="s">
        <v>65</v>
      </c>
      <c r="D29" s="39">
        <v>20</v>
      </c>
      <c r="E29" s="39"/>
      <c r="F29" s="8"/>
      <c r="G29" s="8"/>
      <c r="H29" s="8">
        <v>5</v>
      </c>
      <c r="I29" s="8"/>
      <c r="J29" s="8"/>
      <c r="K29" s="8">
        <v>40</v>
      </c>
      <c r="L29" s="8"/>
      <c r="M29" s="8"/>
      <c r="N29" s="8"/>
      <c r="O29" s="8"/>
      <c r="P29" s="8"/>
      <c r="Q29" s="8">
        <v>20</v>
      </c>
      <c r="R29" s="8">
        <f>D29+H29+K29</f>
        <v>65</v>
      </c>
      <c r="S29" s="8">
        <f>D29+H29+K29+Q29</f>
        <v>85</v>
      </c>
      <c r="T29" s="100" t="s">
        <v>59</v>
      </c>
      <c r="U29" s="43">
        <v>3</v>
      </c>
      <c r="V29" s="39"/>
      <c r="W29" s="39"/>
      <c r="X29" s="39"/>
      <c r="Y29" s="39"/>
      <c r="Z29" s="39"/>
      <c r="AA29" s="39"/>
      <c r="AB29" s="39"/>
      <c r="AC29" s="39"/>
      <c r="AD29" s="8"/>
      <c r="AE29" s="8"/>
      <c r="AF29" s="8"/>
      <c r="AG29" s="8"/>
      <c r="AH29" s="8"/>
      <c r="AI29" s="8"/>
      <c r="AJ29" s="8"/>
      <c r="AK29" s="8"/>
      <c r="AL29" s="41"/>
      <c r="AM29" s="42"/>
      <c r="AN29" s="101">
        <f t="shared" si="0"/>
        <v>85</v>
      </c>
      <c r="AO29" s="102">
        <f>SUM(U29,AM29)</f>
        <v>3</v>
      </c>
      <c r="AS29" s="111"/>
    </row>
    <row r="30" spans="1:54" s="111" customFormat="1" x14ac:dyDescent="0.2">
      <c r="A30" s="173">
        <v>11</v>
      </c>
      <c r="B30" s="103" t="s">
        <v>55</v>
      </c>
      <c r="C30" s="109" t="s">
        <v>66</v>
      </c>
      <c r="D30" s="48">
        <v>20</v>
      </c>
      <c r="E30" s="48"/>
      <c r="F30" s="9"/>
      <c r="G30" s="9"/>
      <c r="H30" s="9">
        <v>5</v>
      </c>
      <c r="I30" s="9"/>
      <c r="J30" s="9"/>
      <c r="K30" s="9">
        <v>40</v>
      </c>
      <c r="L30" s="9"/>
      <c r="M30" s="9"/>
      <c r="N30" s="9"/>
      <c r="O30" s="9"/>
      <c r="P30" s="9"/>
      <c r="Q30" s="9">
        <v>15</v>
      </c>
      <c r="R30" s="9">
        <v>65</v>
      </c>
      <c r="S30" s="9">
        <f>SUM(D30:Q30)</f>
        <v>80</v>
      </c>
      <c r="T30" s="100" t="s">
        <v>59</v>
      </c>
      <c r="U30" s="74">
        <v>3</v>
      </c>
      <c r="V30" s="48"/>
      <c r="W30" s="48"/>
      <c r="X30" s="48"/>
      <c r="Y30" s="48"/>
      <c r="Z30" s="48"/>
      <c r="AA30" s="48"/>
      <c r="AB30" s="48"/>
      <c r="AC30" s="48"/>
      <c r="AD30" s="9"/>
      <c r="AE30" s="9"/>
      <c r="AF30" s="9"/>
      <c r="AG30" s="9"/>
      <c r="AH30" s="9"/>
      <c r="AI30" s="9"/>
      <c r="AJ30" s="9"/>
      <c r="AK30" s="9"/>
      <c r="AL30" s="41"/>
      <c r="AM30" s="52"/>
      <c r="AN30" s="101">
        <f t="shared" si="0"/>
        <v>80</v>
      </c>
      <c r="AO30" s="110">
        <f>SUM(U30,AM30)</f>
        <v>3</v>
      </c>
      <c r="AP30" s="2"/>
      <c r="AQ30" s="2"/>
      <c r="AR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1:54" s="111" customFormat="1" ht="13.5" thickBot="1" x14ac:dyDescent="0.25">
      <c r="A31" s="173">
        <v>12</v>
      </c>
      <c r="B31" s="103" t="s">
        <v>24</v>
      </c>
      <c r="C31" s="61" t="s">
        <v>67</v>
      </c>
      <c r="D31" s="48"/>
      <c r="E31" s="48"/>
      <c r="F31" s="48"/>
      <c r="G31" s="48"/>
      <c r="H31" s="48"/>
      <c r="I31" s="48"/>
      <c r="J31" s="48"/>
      <c r="K31" s="48"/>
      <c r="L31" s="9"/>
      <c r="M31" s="9"/>
      <c r="N31" s="9"/>
      <c r="O31" s="9"/>
      <c r="P31" s="9"/>
      <c r="Q31" s="9"/>
      <c r="R31" s="9"/>
      <c r="S31" s="9"/>
      <c r="T31" s="104"/>
      <c r="U31" s="74"/>
      <c r="V31" s="48">
        <v>20</v>
      </c>
      <c r="W31" s="48"/>
      <c r="X31" s="48"/>
      <c r="Y31" s="48"/>
      <c r="Z31" s="48">
        <v>5</v>
      </c>
      <c r="AA31" s="48"/>
      <c r="AB31" s="48"/>
      <c r="AC31" s="48">
        <v>40</v>
      </c>
      <c r="AD31" s="9"/>
      <c r="AE31" s="9"/>
      <c r="AF31" s="9"/>
      <c r="AG31" s="9"/>
      <c r="AH31" s="9"/>
      <c r="AI31" s="9">
        <v>15</v>
      </c>
      <c r="AJ31" s="9">
        <v>60</v>
      </c>
      <c r="AK31" s="9">
        <f>V31+Z31+AC31+AI31</f>
        <v>80</v>
      </c>
      <c r="AL31" s="41" t="s">
        <v>30</v>
      </c>
      <c r="AM31" s="52">
        <v>3</v>
      </c>
      <c r="AN31" s="101">
        <f t="shared" si="0"/>
        <v>80</v>
      </c>
      <c r="AO31" s="110">
        <f>AM31+U31</f>
        <v>3</v>
      </c>
      <c r="AP31" s="2"/>
      <c r="AQ31" s="2"/>
      <c r="AR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1:54" s="111" customFormat="1" ht="13.5" thickBot="1" x14ac:dyDescent="0.25">
      <c r="A32" s="237" t="s">
        <v>46</v>
      </c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9"/>
    </row>
    <row r="33" spans="1:41" s="113" customFormat="1" x14ac:dyDescent="0.2">
      <c r="A33" s="190">
        <v>13</v>
      </c>
      <c r="B33" s="179" t="s">
        <v>55</v>
      </c>
      <c r="C33" s="66" t="s">
        <v>47</v>
      </c>
      <c r="D33" s="39"/>
      <c r="E33" s="39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104"/>
      <c r="U33" s="112"/>
      <c r="V33" s="39"/>
      <c r="W33" s="39"/>
      <c r="X33" s="39"/>
      <c r="Y33" s="39"/>
      <c r="Z33" s="39"/>
      <c r="AA33" s="39"/>
      <c r="AB33" s="39"/>
      <c r="AC33" s="39"/>
      <c r="AD33" s="8"/>
      <c r="AE33" s="8"/>
      <c r="AF33" s="8"/>
      <c r="AG33" s="8"/>
      <c r="AH33" s="8">
        <v>80</v>
      </c>
      <c r="AI33" s="8"/>
      <c r="AJ33" s="8"/>
      <c r="AK33" s="8">
        <f>SUM(V33:AI33)</f>
        <v>80</v>
      </c>
      <c r="AL33" s="1" t="s">
        <v>59</v>
      </c>
      <c r="AM33" s="42">
        <v>3</v>
      </c>
      <c r="AN33" s="101">
        <f t="shared" ref="AN33:AN38" si="1">SUM(S33,AK33)</f>
        <v>80</v>
      </c>
      <c r="AO33" s="102">
        <f>AM33</f>
        <v>3</v>
      </c>
    </row>
    <row r="34" spans="1:41" x14ac:dyDescent="0.2">
      <c r="A34" s="190">
        <v>14</v>
      </c>
      <c r="B34" s="179" t="s">
        <v>55</v>
      </c>
      <c r="C34" s="181" t="s">
        <v>70</v>
      </c>
      <c r="D34" s="39"/>
      <c r="E34" s="39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104"/>
      <c r="U34" s="105"/>
      <c r="V34" s="39"/>
      <c r="W34" s="39"/>
      <c r="X34" s="39"/>
      <c r="Y34" s="39"/>
      <c r="Z34" s="39"/>
      <c r="AA34" s="39"/>
      <c r="AB34" s="39"/>
      <c r="AC34" s="39"/>
      <c r="AD34" s="8"/>
      <c r="AE34" s="8"/>
      <c r="AF34" s="8"/>
      <c r="AG34" s="8"/>
      <c r="AH34" s="8">
        <v>40</v>
      </c>
      <c r="AI34" s="8"/>
      <c r="AJ34" s="8"/>
      <c r="AK34" s="8">
        <f>SUM(V34:AI34)</f>
        <v>40</v>
      </c>
      <c r="AL34" s="1" t="s">
        <v>59</v>
      </c>
      <c r="AM34" s="42">
        <v>1.5</v>
      </c>
      <c r="AN34" s="101">
        <f t="shared" si="1"/>
        <v>40</v>
      </c>
      <c r="AO34" s="102">
        <f>AM34</f>
        <v>1.5</v>
      </c>
    </row>
    <row r="35" spans="1:41" x14ac:dyDescent="0.2">
      <c r="A35" s="190">
        <v>15</v>
      </c>
      <c r="B35" s="179" t="s">
        <v>55</v>
      </c>
      <c r="C35" s="181" t="s">
        <v>71</v>
      </c>
      <c r="D35" s="39"/>
      <c r="E35" s="3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04"/>
      <c r="U35" s="105"/>
      <c r="V35" s="39"/>
      <c r="W35" s="39"/>
      <c r="X35" s="39"/>
      <c r="Y35" s="39"/>
      <c r="Z35" s="39"/>
      <c r="AA35" s="39"/>
      <c r="AB35" s="39"/>
      <c r="AC35" s="39"/>
      <c r="AD35" s="8"/>
      <c r="AE35" s="8"/>
      <c r="AF35" s="8"/>
      <c r="AG35" s="8"/>
      <c r="AH35" s="8">
        <v>80</v>
      </c>
      <c r="AI35" s="8"/>
      <c r="AJ35" s="8"/>
      <c r="AK35" s="8">
        <v>80</v>
      </c>
      <c r="AL35" s="41" t="s">
        <v>59</v>
      </c>
      <c r="AM35" s="42">
        <v>3</v>
      </c>
      <c r="AN35" s="101">
        <f t="shared" si="1"/>
        <v>80</v>
      </c>
      <c r="AO35" s="102">
        <f>SUM(U35,AM35)</f>
        <v>3</v>
      </c>
    </row>
    <row r="36" spans="1:41" x14ac:dyDescent="0.2">
      <c r="A36" s="190">
        <v>16</v>
      </c>
      <c r="B36" s="179" t="s">
        <v>55</v>
      </c>
      <c r="C36" s="181" t="s">
        <v>72</v>
      </c>
      <c r="D36" s="39"/>
      <c r="E36" s="3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104"/>
      <c r="U36" s="105"/>
      <c r="V36" s="39"/>
      <c r="W36" s="39"/>
      <c r="X36" s="39"/>
      <c r="Y36" s="39"/>
      <c r="Z36" s="39"/>
      <c r="AA36" s="39"/>
      <c r="AB36" s="39"/>
      <c r="AC36" s="39"/>
      <c r="AD36" s="8"/>
      <c r="AE36" s="8"/>
      <c r="AF36" s="8"/>
      <c r="AG36" s="8"/>
      <c r="AH36" s="8">
        <v>40</v>
      </c>
      <c r="AI36" s="8"/>
      <c r="AJ36" s="8"/>
      <c r="AK36" s="8">
        <f>SUM(V36:AI36)</f>
        <v>40</v>
      </c>
      <c r="AL36" s="1" t="s">
        <v>59</v>
      </c>
      <c r="AM36" s="42">
        <v>2</v>
      </c>
      <c r="AN36" s="101">
        <f t="shared" si="1"/>
        <v>40</v>
      </c>
      <c r="AO36" s="102">
        <f>SUM(U36,AM36)</f>
        <v>2</v>
      </c>
    </row>
    <row r="37" spans="1:41" x14ac:dyDescent="0.2">
      <c r="A37" s="190">
        <v>17</v>
      </c>
      <c r="B37" s="179" t="s">
        <v>55</v>
      </c>
      <c r="C37" s="181" t="s">
        <v>73</v>
      </c>
      <c r="D37" s="39"/>
      <c r="E37" s="39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104"/>
      <c r="U37" s="105"/>
      <c r="V37" s="39"/>
      <c r="W37" s="39"/>
      <c r="X37" s="39"/>
      <c r="Y37" s="39"/>
      <c r="Z37" s="39"/>
      <c r="AA37" s="39"/>
      <c r="AB37" s="39"/>
      <c r="AC37" s="39"/>
      <c r="AD37" s="8"/>
      <c r="AE37" s="8"/>
      <c r="AF37" s="8"/>
      <c r="AG37" s="8"/>
      <c r="AH37" s="8">
        <v>40</v>
      </c>
      <c r="AI37" s="8"/>
      <c r="AJ37" s="8"/>
      <c r="AK37" s="8">
        <f>SUM(V37:AI37)</f>
        <v>40</v>
      </c>
      <c r="AL37" s="1" t="s">
        <v>59</v>
      </c>
      <c r="AM37" s="42">
        <v>2</v>
      </c>
      <c r="AN37" s="101">
        <f t="shared" si="1"/>
        <v>40</v>
      </c>
      <c r="AO37" s="102">
        <f>SUM(U37,AM37)</f>
        <v>2</v>
      </c>
    </row>
    <row r="38" spans="1:41" ht="13.5" thickBot="1" x14ac:dyDescent="0.25">
      <c r="A38" s="190">
        <v>18</v>
      </c>
      <c r="B38" s="180" t="s">
        <v>55</v>
      </c>
      <c r="C38" s="182" t="s">
        <v>74</v>
      </c>
      <c r="D38" s="48"/>
      <c r="E38" s="48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114"/>
      <c r="U38" s="115"/>
      <c r="V38" s="48"/>
      <c r="W38" s="48"/>
      <c r="X38" s="48"/>
      <c r="Y38" s="48"/>
      <c r="Z38" s="48"/>
      <c r="AA38" s="48"/>
      <c r="AB38" s="48"/>
      <c r="AC38" s="48"/>
      <c r="AD38" s="9"/>
      <c r="AE38" s="9"/>
      <c r="AF38" s="9"/>
      <c r="AG38" s="9"/>
      <c r="AH38" s="9">
        <v>40</v>
      </c>
      <c r="AI38" s="9"/>
      <c r="AJ38" s="9"/>
      <c r="AK38" s="9">
        <f>SUM(V38:AI38)</f>
        <v>40</v>
      </c>
      <c r="AL38" s="51" t="s">
        <v>59</v>
      </c>
      <c r="AM38" s="52">
        <v>2</v>
      </c>
      <c r="AN38" s="116">
        <f t="shared" si="1"/>
        <v>40</v>
      </c>
      <c r="AO38" s="117">
        <f>SUM(U38,AM38)</f>
        <v>2</v>
      </c>
    </row>
    <row r="39" spans="1:41" ht="13.5" thickBot="1" x14ac:dyDescent="0.25">
      <c r="A39" s="234"/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6"/>
    </row>
    <row r="40" spans="1:41" ht="13.5" thickBot="1" x14ac:dyDescent="0.25">
      <c r="A40" s="192">
        <v>19</v>
      </c>
      <c r="B40" s="120" t="s">
        <v>55</v>
      </c>
      <c r="C40" s="121" t="s">
        <v>69</v>
      </c>
      <c r="D40" s="94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>
        <v>30</v>
      </c>
      <c r="P40" s="11"/>
      <c r="Q40" s="11"/>
      <c r="R40" s="11">
        <v>30</v>
      </c>
      <c r="S40" s="11">
        <v>30</v>
      </c>
      <c r="T40" s="95" t="s">
        <v>59</v>
      </c>
      <c r="U40" s="122"/>
      <c r="V40" s="94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>
        <v>30</v>
      </c>
      <c r="AH40" s="11"/>
      <c r="AI40" s="11"/>
      <c r="AJ40" s="11">
        <v>30</v>
      </c>
      <c r="AK40" s="11">
        <v>30</v>
      </c>
      <c r="AL40" s="123" t="s">
        <v>59</v>
      </c>
      <c r="AM40" s="124">
        <v>0</v>
      </c>
      <c r="AN40" s="101">
        <f>SUM(S40,AK40)</f>
        <v>60</v>
      </c>
      <c r="AO40" s="98">
        <v>0</v>
      </c>
    </row>
    <row r="41" spans="1:41" s="23" customFormat="1" ht="15.75" customHeight="1" thickBot="1" x14ac:dyDescent="0.25">
      <c r="A41" s="232" t="s">
        <v>48</v>
      </c>
      <c r="B41" s="232"/>
      <c r="C41" s="232"/>
      <c r="D41" s="125">
        <f>SUM(D18:D30)</f>
        <v>176</v>
      </c>
      <c r="E41" s="125">
        <f t="shared" ref="E41:N41" si="2">SUM(E17:E30)</f>
        <v>0</v>
      </c>
      <c r="F41" s="125">
        <f>SUM(F18:F30)</f>
        <v>15</v>
      </c>
      <c r="G41" s="125">
        <f t="shared" si="2"/>
        <v>0</v>
      </c>
      <c r="H41" s="125">
        <f>SUM(H18:H30)</f>
        <v>99</v>
      </c>
      <c r="I41" s="125">
        <f t="shared" si="2"/>
        <v>0</v>
      </c>
      <c r="J41" s="125">
        <f t="shared" si="2"/>
        <v>0</v>
      </c>
      <c r="K41" s="125">
        <f>SUM(K18:K30)</f>
        <v>260</v>
      </c>
      <c r="L41" s="125">
        <f t="shared" si="2"/>
        <v>0</v>
      </c>
      <c r="M41" s="125">
        <f t="shared" si="2"/>
        <v>0</v>
      </c>
      <c r="N41" s="125">
        <f t="shared" si="2"/>
        <v>0</v>
      </c>
      <c r="O41" s="125">
        <f>SUM(O40)</f>
        <v>30</v>
      </c>
      <c r="P41" s="125">
        <f>SUM(P17:P30)</f>
        <v>0</v>
      </c>
      <c r="Q41" s="125">
        <f>SUM(Q17:Q30)</f>
        <v>110</v>
      </c>
      <c r="R41" s="125">
        <f>SUM(R18:R40)</f>
        <v>580</v>
      </c>
      <c r="S41" s="125">
        <f>SUM(S18:S40)</f>
        <v>690</v>
      </c>
      <c r="T41" s="125"/>
      <c r="U41" s="63">
        <f>SUM(U18:U40)</f>
        <v>25</v>
      </c>
      <c r="V41" s="125">
        <f>SUM(V18:V40)</f>
        <v>129</v>
      </c>
      <c r="W41" s="125"/>
      <c r="X41" s="125">
        <f>SUM(X18:X40)</f>
        <v>15</v>
      </c>
      <c r="Y41" s="125">
        <f t="shared" ref="Y41:AF41" si="3">SUM(Y17:Y30)</f>
        <v>0</v>
      </c>
      <c r="Z41" s="125">
        <f>SUM(Z18:Z31)</f>
        <v>61</v>
      </c>
      <c r="AA41" s="125">
        <f t="shared" si="3"/>
        <v>0</v>
      </c>
      <c r="AB41" s="125">
        <f t="shared" si="3"/>
        <v>0</v>
      </c>
      <c r="AC41" s="125">
        <f>SUM(AC18:AC31)</f>
        <v>320</v>
      </c>
      <c r="AD41" s="125">
        <f t="shared" si="3"/>
        <v>0</v>
      </c>
      <c r="AE41" s="125">
        <f t="shared" si="3"/>
        <v>0</v>
      </c>
      <c r="AF41" s="125">
        <f t="shared" si="3"/>
        <v>0</v>
      </c>
      <c r="AG41" s="125">
        <f>SUM(AG40)</f>
        <v>30</v>
      </c>
      <c r="AH41" s="125">
        <f>SUM(AH33:AH38)</f>
        <v>320</v>
      </c>
      <c r="AI41" s="125">
        <f>SUM(AI20:AI40)</f>
        <v>85</v>
      </c>
      <c r="AJ41" s="125">
        <f>SUM(AJ18:AJ40)</f>
        <v>570</v>
      </c>
      <c r="AK41" s="125">
        <f>SUM(AK18:AK40)</f>
        <v>960</v>
      </c>
      <c r="AL41" s="125"/>
      <c r="AM41" s="63">
        <f>AM21+SUM(AM24:AM31)+SUM(AM33:AM38)</f>
        <v>35</v>
      </c>
      <c r="AN41" s="63">
        <f>AN18+SUM(AN20:AN22)+SUM(AN24:AN31)+SUM(AN33:AN40)</f>
        <v>1650</v>
      </c>
      <c r="AO41" s="63">
        <f>AO18+AO20+AO21+AO22+AO24+AO25+AO26+AO28+AO27+AO29+AO30+AO31+AO33+AO34+AO35+AO36+AO37+AO38</f>
        <v>60</v>
      </c>
    </row>
    <row r="42" spans="1:41" x14ac:dyDescent="0.2">
      <c r="C42" s="87" t="s">
        <v>94</v>
      </c>
      <c r="AN42" s="17"/>
    </row>
    <row r="43" spans="1:41" x14ac:dyDescent="0.2">
      <c r="C43" s="87" t="s">
        <v>49</v>
      </c>
    </row>
    <row r="47" spans="1:41" x14ac:dyDescent="0.2">
      <c r="C47" s="126"/>
      <c r="O47" s="2" t="s">
        <v>112</v>
      </c>
      <c r="AF47" s="233" t="s">
        <v>117</v>
      </c>
      <c r="AG47" s="233"/>
      <c r="AH47" s="233"/>
      <c r="AI47" s="233"/>
      <c r="AJ47" s="233"/>
      <c r="AK47" s="233"/>
      <c r="AL47" s="233"/>
    </row>
    <row r="48" spans="1:41" x14ac:dyDescent="0.2">
      <c r="C48" s="89" t="s">
        <v>51</v>
      </c>
      <c r="M48" s="16"/>
      <c r="O48" s="228" t="s">
        <v>52</v>
      </c>
      <c r="P48" s="228"/>
      <c r="Q48" s="228"/>
      <c r="R48" s="228"/>
      <c r="S48" s="228"/>
      <c r="T48" s="228"/>
      <c r="U48" s="228"/>
      <c r="AF48" s="228" t="s">
        <v>53</v>
      </c>
      <c r="AG48" s="228"/>
      <c r="AH48" s="228"/>
      <c r="AI48" s="228"/>
      <c r="AJ48" s="228"/>
      <c r="AK48" s="228"/>
      <c r="AL48" s="228"/>
    </row>
    <row r="50" spans="10:10" x14ac:dyDescent="0.2">
      <c r="J50" s="2" t="s">
        <v>75</v>
      </c>
    </row>
    <row r="1048575" spans="19:19" x14ac:dyDescent="0.2">
      <c r="S1048575" s="2">
        <f>SUM(S1:S1048574)</f>
        <v>1380</v>
      </c>
    </row>
  </sheetData>
  <mergeCells count="23">
    <mergeCell ref="O48:U48"/>
    <mergeCell ref="AF48:AL48"/>
    <mergeCell ref="A17:C17"/>
    <mergeCell ref="D17:AO17"/>
    <mergeCell ref="A19:C19"/>
    <mergeCell ref="D19:AO19"/>
    <mergeCell ref="A23:C23"/>
    <mergeCell ref="D23:AO23"/>
    <mergeCell ref="A41:C41"/>
    <mergeCell ref="AF47:AL47"/>
    <mergeCell ref="A39:AO39"/>
    <mergeCell ref="A32:AO32"/>
    <mergeCell ref="AK2:AO2"/>
    <mergeCell ref="AK4:AO4"/>
    <mergeCell ref="A7:AO7"/>
    <mergeCell ref="A15:A16"/>
    <mergeCell ref="B15:B16"/>
    <mergeCell ref="C15:C16"/>
    <mergeCell ref="D15:U15"/>
    <mergeCell ref="V15:AM15"/>
    <mergeCell ref="AN15:AN16"/>
    <mergeCell ref="AO15:AO16"/>
    <mergeCell ref="O8:U8"/>
  </mergeCells>
  <pageMargins left="1.0416666666666667E-3" right="0.7" top="0.75" bottom="0.75" header="0.3" footer="0.511811023622047"/>
  <pageSetup paperSize="9" scale="4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47"/>
  <sheetViews>
    <sheetView showZeros="0" topLeftCell="A19" zoomScale="80" zoomScaleNormal="80" workbookViewId="0">
      <selection activeCell="S39" sqref="S39"/>
    </sheetView>
  </sheetViews>
  <sheetFormatPr defaultColWidth="9.42578125" defaultRowHeight="12.75" x14ac:dyDescent="0.2"/>
  <cols>
    <col min="1" max="1" width="4" style="166" customWidth="1"/>
    <col min="2" max="2" width="14.140625" style="17" customWidth="1"/>
    <col min="3" max="3" width="56.7109375" style="17" customWidth="1"/>
    <col min="4" max="19" width="6.7109375" style="17" customWidth="1"/>
    <col min="20" max="20" width="4.42578125" style="17" bestFit="1" customWidth="1"/>
    <col min="21" max="21" width="5" style="17" bestFit="1" customWidth="1"/>
    <col min="22" max="37" width="6.7109375" style="17" customWidth="1"/>
    <col min="38" max="38" width="4.42578125" style="17" bestFit="1" customWidth="1"/>
    <col min="39" max="39" width="5" style="17" bestFit="1" customWidth="1"/>
    <col min="40" max="40" width="7.140625" style="17" bestFit="1" customWidth="1"/>
    <col min="41" max="41" width="5" style="17" bestFit="1" customWidth="1"/>
    <col min="42" max="16384" width="9.42578125" style="128"/>
  </cols>
  <sheetData>
    <row r="1" spans="1:41" x14ac:dyDescent="0.2">
      <c r="AM1" s="127"/>
    </row>
    <row r="2" spans="1:41" x14ac:dyDescent="0.2">
      <c r="AJ2" s="220"/>
      <c r="AK2" s="220"/>
      <c r="AL2" s="220"/>
      <c r="AM2" s="220"/>
      <c r="AN2" s="220"/>
    </row>
    <row r="3" spans="1:41" x14ac:dyDescent="0.2">
      <c r="AM3" s="127"/>
    </row>
    <row r="4" spans="1:41" x14ac:dyDescent="0.2">
      <c r="AJ4" s="220"/>
      <c r="AK4" s="220"/>
      <c r="AL4" s="220"/>
      <c r="AM4" s="220"/>
      <c r="AN4" s="220"/>
    </row>
    <row r="5" spans="1:41" s="21" customFormat="1" ht="20.100000000000001" customHeight="1" x14ac:dyDescent="0.2">
      <c r="A5" s="221" t="s">
        <v>118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</row>
    <row r="6" spans="1:41" s="21" customFormat="1" ht="20.100000000000001" customHeight="1" x14ac:dyDescent="0.2">
      <c r="A6" s="16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218" t="s">
        <v>123</v>
      </c>
      <c r="O6" s="218"/>
      <c r="P6" s="218"/>
      <c r="Q6" s="218"/>
      <c r="R6" s="218"/>
      <c r="S6" s="218"/>
      <c r="T6" s="218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x14ac:dyDescent="0.2">
      <c r="N7" s="128"/>
    </row>
    <row r="8" spans="1:41" s="5" customFormat="1" ht="15" customHeight="1" x14ac:dyDescent="0.2">
      <c r="A8" s="168"/>
      <c r="C8" s="5" t="s">
        <v>93</v>
      </c>
      <c r="N8" s="17"/>
    </row>
    <row r="9" spans="1:41" s="5" customFormat="1" ht="15" customHeight="1" x14ac:dyDescent="0.25">
      <c r="A9" s="168"/>
      <c r="C9" s="5" t="s">
        <v>119</v>
      </c>
      <c r="N9" s="17"/>
    </row>
    <row r="10" spans="1:41" s="5" customFormat="1" ht="15" customHeight="1" x14ac:dyDescent="0.2">
      <c r="A10" s="168"/>
      <c r="C10" s="5" t="s">
        <v>92</v>
      </c>
    </row>
    <row r="11" spans="1:41" s="5" customFormat="1" ht="15" customHeight="1" x14ac:dyDescent="0.2">
      <c r="A11" s="168"/>
      <c r="C11" s="5" t="s">
        <v>90</v>
      </c>
    </row>
    <row r="12" spans="1:41" ht="15" customHeight="1" x14ac:dyDescent="0.25">
      <c r="C12" s="5" t="s">
        <v>120</v>
      </c>
    </row>
    <row r="14" spans="1:41" ht="13.5" thickBot="1" x14ac:dyDescent="0.25"/>
    <row r="15" spans="1:41" ht="13.5" customHeight="1" thickBot="1" x14ac:dyDescent="0.25">
      <c r="A15" s="222" t="s">
        <v>1</v>
      </c>
      <c r="B15" s="223" t="s">
        <v>2</v>
      </c>
      <c r="C15" s="224" t="s">
        <v>3</v>
      </c>
      <c r="D15" s="225" t="s">
        <v>4</v>
      </c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 t="s">
        <v>5</v>
      </c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  <c r="AM15" s="225"/>
      <c r="AN15" s="226" t="s">
        <v>6</v>
      </c>
      <c r="AO15" s="227" t="s">
        <v>7</v>
      </c>
    </row>
    <row r="16" spans="1:41" ht="265.5" thickBot="1" x14ac:dyDescent="0.25">
      <c r="A16" s="240"/>
      <c r="B16" s="241"/>
      <c r="C16" s="242"/>
      <c r="D16" s="25" t="s">
        <v>8</v>
      </c>
      <c r="E16" s="26" t="s">
        <v>9</v>
      </c>
      <c r="F16" s="6" t="s">
        <v>10</v>
      </c>
      <c r="G16" s="6" t="s">
        <v>11</v>
      </c>
      <c r="H16" s="6" t="s">
        <v>12</v>
      </c>
      <c r="I16" s="6" t="s">
        <v>13</v>
      </c>
      <c r="J16" s="6" t="s">
        <v>14</v>
      </c>
      <c r="K16" s="6" t="s">
        <v>104</v>
      </c>
      <c r="L16" s="6" t="s">
        <v>105</v>
      </c>
      <c r="M16" s="6" t="s">
        <v>15</v>
      </c>
      <c r="N16" s="6" t="s">
        <v>16</v>
      </c>
      <c r="O16" s="6" t="s">
        <v>17</v>
      </c>
      <c r="P16" s="6" t="s">
        <v>18</v>
      </c>
      <c r="Q16" s="6" t="s">
        <v>19</v>
      </c>
      <c r="R16" s="6" t="s">
        <v>20</v>
      </c>
      <c r="S16" s="6" t="s">
        <v>21</v>
      </c>
      <c r="T16" s="6" t="s">
        <v>22</v>
      </c>
      <c r="U16" s="27" t="s">
        <v>84</v>
      </c>
      <c r="V16" s="26" t="s">
        <v>8</v>
      </c>
      <c r="W16" s="26" t="s">
        <v>9</v>
      </c>
      <c r="X16" s="26" t="s">
        <v>10</v>
      </c>
      <c r="Y16" s="26" t="s">
        <v>11</v>
      </c>
      <c r="Z16" s="26" t="s">
        <v>12</v>
      </c>
      <c r="AA16" s="26" t="s">
        <v>13</v>
      </c>
      <c r="AB16" s="26" t="s">
        <v>14</v>
      </c>
      <c r="AC16" s="6" t="s">
        <v>104</v>
      </c>
      <c r="AD16" s="6" t="s">
        <v>106</v>
      </c>
      <c r="AE16" s="6" t="s">
        <v>15</v>
      </c>
      <c r="AF16" s="6" t="s">
        <v>16</v>
      </c>
      <c r="AG16" s="6" t="s">
        <v>17</v>
      </c>
      <c r="AH16" s="6" t="s">
        <v>18</v>
      </c>
      <c r="AI16" s="6" t="s">
        <v>19</v>
      </c>
      <c r="AJ16" s="6" t="s">
        <v>20</v>
      </c>
      <c r="AK16" s="6" t="s">
        <v>21</v>
      </c>
      <c r="AL16" s="6" t="s">
        <v>22</v>
      </c>
      <c r="AM16" s="27" t="s">
        <v>84</v>
      </c>
      <c r="AN16" s="226"/>
      <c r="AO16" s="227"/>
    </row>
    <row r="17" spans="1:50" s="5" customFormat="1" ht="15" thickBot="1" x14ac:dyDescent="0.25">
      <c r="A17" s="243" t="s">
        <v>96</v>
      </c>
      <c r="B17" s="244"/>
      <c r="C17" s="245"/>
      <c r="D17" s="246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8"/>
      <c r="AO17" s="249"/>
    </row>
    <row r="18" spans="1:50" ht="13.5" thickBot="1" x14ac:dyDescent="0.25">
      <c r="A18" s="169">
        <v>1</v>
      </c>
      <c r="B18" s="45" t="s">
        <v>24</v>
      </c>
      <c r="C18" s="129" t="s">
        <v>76</v>
      </c>
      <c r="D18" s="94">
        <v>10</v>
      </c>
      <c r="E18" s="94"/>
      <c r="F18" s="11">
        <v>5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>
        <v>5</v>
      </c>
      <c r="R18" s="11">
        <f>SUM(D18:P18)</f>
        <v>15</v>
      </c>
      <c r="S18" s="11">
        <f>SUM(D18:Q18)</f>
        <v>20</v>
      </c>
      <c r="T18" s="130" t="s">
        <v>30</v>
      </c>
      <c r="U18" s="131">
        <v>1</v>
      </c>
      <c r="V18" s="94"/>
      <c r="W18" s="94"/>
      <c r="X18" s="94"/>
      <c r="Y18" s="94"/>
      <c r="Z18" s="94"/>
      <c r="AA18" s="94"/>
      <c r="AB18" s="94"/>
      <c r="AC18" s="94"/>
      <c r="AD18" s="11"/>
      <c r="AE18" s="11"/>
      <c r="AF18" s="11"/>
      <c r="AG18" s="11"/>
      <c r="AH18" s="11"/>
      <c r="AI18" s="11"/>
      <c r="AJ18" s="11"/>
      <c r="AK18" s="11"/>
      <c r="AL18" s="95"/>
      <c r="AM18" s="132"/>
      <c r="AN18" s="63">
        <f>SUM(S18,AK18)</f>
        <v>20</v>
      </c>
      <c r="AO18" s="63">
        <f>SUM(U18,AM18)</f>
        <v>1</v>
      </c>
      <c r="AP18" s="17"/>
      <c r="AQ18" s="17"/>
      <c r="AR18" s="17"/>
      <c r="AS18" s="17"/>
      <c r="AT18" s="17"/>
      <c r="AU18" s="17"/>
      <c r="AV18" s="17"/>
      <c r="AW18" s="17"/>
      <c r="AX18" s="17"/>
    </row>
    <row r="19" spans="1:50" s="133" customFormat="1" ht="15" thickBot="1" x14ac:dyDescent="0.25">
      <c r="A19" s="243" t="s">
        <v>97</v>
      </c>
      <c r="B19" s="244"/>
      <c r="C19" s="245"/>
      <c r="D19" s="250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  <c r="AM19" s="251"/>
      <c r="AN19" s="252"/>
      <c r="AO19" s="253"/>
      <c r="AP19" s="5"/>
      <c r="AQ19" s="5"/>
      <c r="AR19" s="5"/>
      <c r="AS19" s="5"/>
      <c r="AT19" s="5"/>
      <c r="AU19" s="5"/>
      <c r="AV19" s="5"/>
      <c r="AW19" s="5"/>
      <c r="AX19" s="5"/>
    </row>
    <row r="20" spans="1:50" s="17" customFormat="1" x14ac:dyDescent="0.2">
      <c r="A20" s="170">
        <v>2</v>
      </c>
      <c r="B20" s="134" t="s">
        <v>24</v>
      </c>
      <c r="C20" s="135" t="s">
        <v>77</v>
      </c>
      <c r="D20" s="32">
        <v>10</v>
      </c>
      <c r="E20" s="7"/>
      <c r="F20" s="7">
        <v>5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>
        <v>20</v>
      </c>
      <c r="R20" s="7">
        <f>SUM(D19:P20)</f>
        <v>15</v>
      </c>
      <c r="S20" s="7">
        <f>SUM(D20:Q20)</f>
        <v>35</v>
      </c>
      <c r="T20" s="100" t="s">
        <v>30</v>
      </c>
      <c r="U20" s="136">
        <v>1.5</v>
      </c>
      <c r="V20" s="32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100"/>
      <c r="AM20" s="137"/>
      <c r="AN20" s="35">
        <f>S20</f>
        <v>35</v>
      </c>
      <c r="AO20" s="35">
        <f>U20+AM20</f>
        <v>1.5</v>
      </c>
    </row>
    <row r="21" spans="1:50" s="17" customFormat="1" ht="13.5" thickBot="1" x14ac:dyDescent="0.25">
      <c r="A21" s="171">
        <v>3</v>
      </c>
      <c r="B21" s="45" t="s">
        <v>24</v>
      </c>
      <c r="C21" s="138" t="s">
        <v>102</v>
      </c>
      <c r="D21" s="48">
        <v>10</v>
      </c>
      <c r="E21" s="9"/>
      <c r="F21" s="9"/>
      <c r="G21" s="9">
        <v>20</v>
      </c>
      <c r="H21" s="9"/>
      <c r="I21" s="9"/>
      <c r="J21" s="9"/>
      <c r="K21" s="9"/>
      <c r="L21" s="9"/>
      <c r="M21" s="9"/>
      <c r="N21" s="9"/>
      <c r="O21" s="9"/>
      <c r="P21" s="9"/>
      <c r="Q21" s="9">
        <v>15</v>
      </c>
      <c r="R21" s="9">
        <f>SUM(D20:P21)</f>
        <v>45</v>
      </c>
      <c r="S21" s="9">
        <f>SUM(D21:Q21)</f>
        <v>45</v>
      </c>
      <c r="T21" s="114" t="s">
        <v>30</v>
      </c>
      <c r="U21" s="74">
        <v>2</v>
      </c>
      <c r="V21" s="48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114"/>
      <c r="AM21" s="139"/>
      <c r="AN21" s="53">
        <f>S21</f>
        <v>45</v>
      </c>
      <c r="AO21" s="53">
        <f>U21</f>
        <v>2</v>
      </c>
    </row>
    <row r="22" spans="1:50" s="17" customFormat="1" ht="13.5" thickBot="1" x14ac:dyDescent="0.25">
      <c r="A22" s="216" t="s">
        <v>39</v>
      </c>
      <c r="B22" s="254"/>
      <c r="C22" s="255"/>
      <c r="D22" s="207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56"/>
      <c r="AO22" s="256"/>
    </row>
    <row r="23" spans="1:50" x14ac:dyDescent="0.2">
      <c r="A23" s="172">
        <v>4</v>
      </c>
      <c r="B23" s="45" t="s">
        <v>24</v>
      </c>
      <c r="C23" s="30" t="s">
        <v>110</v>
      </c>
      <c r="D23" s="32">
        <v>25</v>
      </c>
      <c r="E23" s="32"/>
      <c r="F23" s="7"/>
      <c r="G23" s="7"/>
      <c r="H23" s="7"/>
      <c r="I23" s="7"/>
      <c r="J23" s="7"/>
      <c r="K23" s="7">
        <v>40</v>
      </c>
      <c r="L23" s="7"/>
      <c r="M23" s="7"/>
      <c r="N23" s="7"/>
      <c r="O23" s="7"/>
      <c r="P23" s="7"/>
      <c r="Q23" s="7">
        <v>15</v>
      </c>
      <c r="R23" s="7">
        <f>SUM(D23:O23)</f>
        <v>65</v>
      </c>
      <c r="S23" s="7">
        <v>80</v>
      </c>
      <c r="T23" s="140" t="s">
        <v>78</v>
      </c>
      <c r="U23" s="136">
        <v>3.5</v>
      </c>
      <c r="V23" s="32"/>
      <c r="W23" s="32"/>
      <c r="X23" s="32"/>
      <c r="Y23" s="32"/>
      <c r="Z23" s="32"/>
      <c r="AA23" s="32"/>
      <c r="AB23" s="32"/>
      <c r="AC23" s="32"/>
      <c r="AD23" s="7"/>
      <c r="AE23" s="7"/>
      <c r="AF23" s="7"/>
      <c r="AG23" s="7"/>
      <c r="AH23" s="7"/>
      <c r="AI23" s="7"/>
      <c r="AJ23" s="7"/>
      <c r="AK23" s="7"/>
      <c r="AL23" s="100"/>
      <c r="AM23" s="137"/>
      <c r="AN23" s="35">
        <f>S23</f>
        <v>80</v>
      </c>
      <c r="AO23" s="35">
        <f>U23+AM23</f>
        <v>3.5</v>
      </c>
    </row>
    <row r="24" spans="1:50" x14ac:dyDescent="0.2">
      <c r="A24" s="173">
        <v>5</v>
      </c>
      <c r="B24" s="141" t="s">
        <v>24</v>
      </c>
      <c r="C24" s="142" t="s">
        <v>100</v>
      </c>
      <c r="D24" s="39">
        <v>10</v>
      </c>
      <c r="E24" s="39"/>
      <c r="F24" s="8">
        <v>5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>
        <v>5</v>
      </c>
      <c r="R24" s="7">
        <f t="shared" ref="R24:R25" si="0">SUM(D24:O24)</f>
        <v>15</v>
      </c>
      <c r="S24" s="8">
        <f>SUM(D24:Q24)</f>
        <v>20</v>
      </c>
      <c r="T24" s="104" t="s">
        <v>30</v>
      </c>
      <c r="U24" s="43">
        <v>1</v>
      </c>
      <c r="V24" s="39"/>
      <c r="W24" s="39"/>
      <c r="X24" s="39"/>
      <c r="Y24" s="39"/>
      <c r="Z24" s="39"/>
      <c r="AA24" s="39"/>
      <c r="AB24" s="39"/>
      <c r="AC24" s="39"/>
      <c r="AD24" s="8"/>
      <c r="AE24" s="8"/>
      <c r="AF24" s="8"/>
      <c r="AG24" s="8"/>
      <c r="AH24" s="8"/>
      <c r="AI24" s="8"/>
      <c r="AJ24" s="8"/>
      <c r="AK24" s="8"/>
      <c r="AL24" s="104"/>
      <c r="AM24" s="143"/>
      <c r="AN24" s="43">
        <f>S24</f>
        <v>20</v>
      </c>
      <c r="AO24" s="43">
        <f>U24+AM24</f>
        <v>1</v>
      </c>
    </row>
    <row r="25" spans="1:50" ht="26.25" thickBot="1" x14ac:dyDescent="0.25">
      <c r="A25" s="173">
        <v>6</v>
      </c>
      <c r="B25" s="144" t="s">
        <v>121</v>
      </c>
      <c r="C25" s="145" t="s">
        <v>101</v>
      </c>
      <c r="D25" s="48">
        <v>5</v>
      </c>
      <c r="E25" s="48"/>
      <c r="F25" s="9">
        <v>10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>
        <v>5</v>
      </c>
      <c r="R25" s="7">
        <f t="shared" si="0"/>
        <v>15</v>
      </c>
      <c r="S25" s="9">
        <f>SUM(D25:Q25)</f>
        <v>20</v>
      </c>
      <c r="T25" s="114" t="s">
        <v>30</v>
      </c>
      <c r="U25" s="53">
        <v>1</v>
      </c>
      <c r="V25" s="48"/>
      <c r="W25" s="48"/>
      <c r="X25" s="48"/>
      <c r="Y25" s="48"/>
      <c r="Z25" s="48"/>
      <c r="AA25" s="48"/>
      <c r="AB25" s="48"/>
      <c r="AC25" s="48"/>
      <c r="AD25" s="9"/>
      <c r="AE25" s="9"/>
      <c r="AF25" s="9"/>
      <c r="AG25" s="9"/>
      <c r="AH25" s="9"/>
      <c r="AI25" s="9"/>
      <c r="AJ25" s="9"/>
      <c r="AK25" s="9"/>
      <c r="AL25" s="114"/>
      <c r="AM25" s="146"/>
      <c r="AN25" s="53">
        <f>SUM(S25,AK25)</f>
        <v>20</v>
      </c>
      <c r="AO25" s="53">
        <f>SUM(U25,AM25)</f>
        <v>1</v>
      </c>
    </row>
    <row r="26" spans="1:50" s="5" customFormat="1" ht="15" thickBot="1" x14ac:dyDescent="0.25">
      <c r="A26" s="258" t="s">
        <v>43</v>
      </c>
      <c r="B26" s="258"/>
      <c r="C26" s="258"/>
      <c r="D26" s="207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56"/>
      <c r="AO26" s="256"/>
    </row>
    <row r="27" spans="1:50" x14ac:dyDescent="0.2">
      <c r="A27" s="174">
        <v>7</v>
      </c>
      <c r="B27" s="99" t="s">
        <v>24</v>
      </c>
      <c r="C27" s="30" t="s">
        <v>44</v>
      </c>
      <c r="D27" s="32"/>
      <c r="E27" s="32"/>
      <c r="F27" s="7"/>
      <c r="G27" s="7"/>
      <c r="H27" s="7">
        <v>30</v>
      </c>
      <c r="I27" s="7"/>
      <c r="J27" s="7"/>
      <c r="K27" s="7">
        <v>80</v>
      </c>
      <c r="L27" s="7"/>
      <c r="M27" s="7"/>
      <c r="N27" s="7"/>
      <c r="O27" s="7"/>
      <c r="P27" s="7"/>
      <c r="Q27" s="7">
        <v>20</v>
      </c>
      <c r="R27" s="7">
        <f>SUM(D27:O27)</f>
        <v>110</v>
      </c>
      <c r="S27" s="7">
        <f>SUM(D27:Q27)</f>
        <v>130</v>
      </c>
      <c r="T27" s="140" t="s">
        <v>78</v>
      </c>
      <c r="U27" s="35">
        <v>4.5</v>
      </c>
      <c r="V27" s="32"/>
      <c r="W27" s="32"/>
      <c r="X27" s="32"/>
      <c r="Y27" s="32"/>
      <c r="Z27" s="32"/>
      <c r="AA27" s="32"/>
      <c r="AB27" s="32"/>
      <c r="AC27" s="32"/>
      <c r="AD27" s="7"/>
      <c r="AE27" s="7"/>
      <c r="AF27" s="7"/>
      <c r="AG27" s="7"/>
      <c r="AH27" s="7"/>
      <c r="AI27" s="7"/>
      <c r="AJ27" s="7"/>
      <c r="AK27" s="7"/>
      <c r="AL27" s="100"/>
      <c r="AM27" s="147"/>
      <c r="AN27" s="35">
        <f>S27</f>
        <v>130</v>
      </c>
      <c r="AO27" s="35">
        <f>U27</f>
        <v>4.5</v>
      </c>
    </row>
    <row r="28" spans="1:50" x14ac:dyDescent="0.2">
      <c r="A28" s="175">
        <v>8</v>
      </c>
      <c r="B28" s="141" t="s">
        <v>24</v>
      </c>
      <c r="C28" s="30" t="s">
        <v>62</v>
      </c>
      <c r="D28" s="39">
        <v>3</v>
      </c>
      <c r="E28" s="39"/>
      <c r="F28" s="8"/>
      <c r="G28" s="8"/>
      <c r="H28" s="8">
        <v>12</v>
      </c>
      <c r="I28" s="8"/>
      <c r="J28" s="8"/>
      <c r="K28" s="8">
        <v>120</v>
      </c>
      <c r="L28" s="8"/>
      <c r="M28" s="8"/>
      <c r="N28" s="8"/>
      <c r="O28" s="8"/>
      <c r="P28" s="8"/>
      <c r="Q28" s="8">
        <v>15</v>
      </c>
      <c r="R28" s="7">
        <f t="shared" ref="R28:R32" si="1">SUM(D28:O28)</f>
        <v>135</v>
      </c>
      <c r="S28" s="8">
        <f>SUM(D28:Q28)</f>
        <v>150</v>
      </c>
      <c r="T28" s="104" t="s">
        <v>78</v>
      </c>
      <c r="U28" s="43">
        <v>5</v>
      </c>
      <c r="V28" s="39"/>
      <c r="W28" s="39"/>
      <c r="X28" s="39"/>
      <c r="Y28" s="39"/>
      <c r="Z28" s="39"/>
      <c r="AA28" s="39"/>
      <c r="AB28" s="39"/>
      <c r="AC28" s="39"/>
      <c r="AD28" s="8"/>
      <c r="AE28" s="8"/>
      <c r="AF28" s="8"/>
      <c r="AG28" s="8"/>
      <c r="AH28" s="8"/>
      <c r="AI28" s="8"/>
      <c r="AJ28" s="8"/>
      <c r="AK28" s="8"/>
      <c r="AL28" s="104"/>
      <c r="AM28" s="148"/>
      <c r="AN28" s="43">
        <f>S28</f>
        <v>150</v>
      </c>
      <c r="AO28" s="43">
        <f>SUM(U28,AM28)</f>
        <v>5</v>
      </c>
    </row>
    <row r="29" spans="1:50" x14ac:dyDescent="0.2">
      <c r="A29" s="175">
        <v>9</v>
      </c>
      <c r="B29" s="141" t="s">
        <v>24</v>
      </c>
      <c r="C29" s="30" t="s">
        <v>79</v>
      </c>
      <c r="D29" s="39">
        <v>17</v>
      </c>
      <c r="E29" s="39"/>
      <c r="F29" s="8"/>
      <c r="G29" s="8"/>
      <c r="H29" s="8">
        <v>8</v>
      </c>
      <c r="I29" s="8"/>
      <c r="J29" s="8"/>
      <c r="K29" s="8">
        <v>40</v>
      </c>
      <c r="L29" s="8"/>
      <c r="M29" s="8"/>
      <c r="N29" s="8"/>
      <c r="O29" s="8"/>
      <c r="P29" s="8"/>
      <c r="Q29" s="8">
        <v>25</v>
      </c>
      <c r="R29" s="7">
        <f t="shared" si="1"/>
        <v>65</v>
      </c>
      <c r="S29" s="8">
        <f>SUM(D29:Q29)</f>
        <v>90</v>
      </c>
      <c r="T29" s="149" t="s">
        <v>78</v>
      </c>
      <c r="U29" s="43">
        <v>3</v>
      </c>
      <c r="V29" s="39"/>
      <c r="W29" s="39"/>
      <c r="X29" s="39"/>
      <c r="Y29" s="39"/>
      <c r="Z29" s="39"/>
      <c r="AA29" s="39"/>
      <c r="AB29" s="39"/>
      <c r="AC29" s="39"/>
      <c r="AD29" s="8"/>
      <c r="AE29" s="8"/>
      <c r="AF29" s="8"/>
      <c r="AG29" s="8"/>
      <c r="AH29" s="8"/>
      <c r="AI29" s="8"/>
      <c r="AJ29" s="8"/>
      <c r="AK29" s="8"/>
      <c r="AL29" s="104"/>
      <c r="AM29" s="148"/>
      <c r="AN29" s="43">
        <f>S29</f>
        <v>90</v>
      </c>
      <c r="AO29" s="43">
        <f>U29</f>
        <v>3</v>
      </c>
    </row>
    <row r="30" spans="1:50" x14ac:dyDescent="0.2">
      <c r="A30" s="175">
        <v>10</v>
      </c>
      <c r="B30" s="141" t="s">
        <v>24</v>
      </c>
      <c r="C30" s="30" t="s">
        <v>113</v>
      </c>
      <c r="D30" s="39">
        <v>15</v>
      </c>
      <c r="E30" s="39"/>
      <c r="F30" s="8"/>
      <c r="G30" s="8"/>
      <c r="H30" s="8"/>
      <c r="I30" s="8"/>
      <c r="J30" s="8"/>
      <c r="K30" s="8">
        <v>40</v>
      </c>
      <c r="L30" s="8"/>
      <c r="M30" s="8"/>
      <c r="N30" s="8"/>
      <c r="O30" s="8"/>
      <c r="P30" s="8"/>
      <c r="Q30" s="8">
        <v>15</v>
      </c>
      <c r="R30" s="7">
        <f>D30+K30</f>
        <v>55</v>
      </c>
      <c r="S30" s="8">
        <f>D30+K30+Q30</f>
        <v>70</v>
      </c>
      <c r="T30" s="149" t="s">
        <v>30</v>
      </c>
      <c r="U30" s="43">
        <v>2.5</v>
      </c>
      <c r="V30" s="39"/>
      <c r="W30" s="39"/>
      <c r="X30" s="39"/>
      <c r="Y30" s="39"/>
      <c r="Z30" s="39"/>
      <c r="AA30" s="39"/>
      <c r="AB30" s="39"/>
      <c r="AC30" s="39"/>
      <c r="AD30" s="8"/>
      <c r="AE30" s="8"/>
      <c r="AF30" s="8"/>
      <c r="AG30" s="8"/>
      <c r="AH30" s="8"/>
      <c r="AI30" s="8"/>
      <c r="AJ30" s="8"/>
      <c r="AK30" s="8"/>
      <c r="AL30" s="104"/>
      <c r="AM30" s="148"/>
      <c r="AN30" s="43">
        <f>D30+K30+Q30</f>
        <v>70</v>
      </c>
      <c r="AO30" s="43">
        <f>U30</f>
        <v>2.5</v>
      </c>
    </row>
    <row r="31" spans="1:50" x14ac:dyDescent="0.2">
      <c r="A31" s="175">
        <v>11</v>
      </c>
      <c r="B31" s="141" t="s">
        <v>24</v>
      </c>
      <c r="C31" s="30" t="s">
        <v>80</v>
      </c>
      <c r="D31" s="39">
        <v>15</v>
      </c>
      <c r="E31" s="39"/>
      <c r="F31" s="8"/>
      <c r="G31" s="8"/>
      <c r="H31" s="8">
        <v>20</v>
      </c>
      <c r="I31" s="8"/>
      <c r="J31" s="8"/>
      <c r="K31" s="8"/>
      <c r="L31" s="8"/>
      <c r="M31" s="8"/>
      <c r="N31" s="8"/>
      <c r="O31" s="8"/>
      <c r="P31" s="8"/>
      <c r="Q31" s="8">
        <v>10</v>
      </c>
      <c r="R31" s="7">
        <f t="shared" si="1"/>
        <v>35</v>
      </c>
      <c r="S31" s="8">
        <f>SUM(D31:Q31)</f>
        <v>45</v>
      </c>
      <c r="T31" s="104" t="s">
        <v>30</v>
      </c>
      <c r="U31" s="43">
        <v>1.5</v>
      </c>
      <c r="V31" s="39"/>
      <c r="W31" s="39"/>
      <c r="X31" s="39"/>
      <c r="Y31" s="39"/>
      <c r="Z31" s="39"/>
      <c r="AA31" s="39"/>
      <c r="AB31" s="39"/>
      <c r="AC31" s="39"/>
      <c r="AD31" s="8"/>
      <c r="AE31" s="8"/>
      <c r="AF31" s="8"/>
      <c r="AG31" s="8"/>
      <c r="AH31" s="8"/>
      <c r="AI31" s="8"/>
      <c r="AJ31" s="8"/>
      <c r="AK31" s="8"/>
      <c r="AL31" s="104"/>
      <c r="AM31" s="148"/>
      <c r="AN31" s="43">
        <f>SUM(S31,AK31)</f>
        <v>45</v>
      </c>
      <c r="AO31" s="43">
        <f>SUM(U31,AM31)</f>
        <v>1.5</v>
      </c>
    </row>
    <row r="32" spans="1:50" ht="13.5" thickBot="1" x14ac:dyDescent="0.25">
      <c r="A32" s="175">
        <v>12</v>
      </c>
      <c r="B32" s="150" t="s">
        <v>24</v>
      </c>
      <c r="C32" s="46" t="s">
        <v>68</v>
      </c>
      <c r="D32" s="48">
        <v>15</v>
      </c>
      <c r="E32" s="48"/>
      <c r="F32" s="9">
        <v>15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>
        <v>30</v>
      </c>
      <c r="R32" s="11">
        <f t="shared" si="1"/>
        <v>30</v>
      </c>
      <c r="S32" s="9">
        <f>SUM(D32:Q32)</f>
        <v>60</v>
      </c>
      <c r="T32" s="114" t="s">
        <v>30</v>
      </c>
      <c r="U32" s="74">
        <v>2</v>
      </c>
      <c r="V32" s="48"/>
      <c r="W32" s="48"/>
      <c r="X32" s="48"/>
      <c r="Y32" s="48"/>
      <c r="Z32" s="48"/>
      <c r="AA32" s="48"/>
      <c r="AB32" s="48"/>
      <c r="AC32" s="48"/>
      <c r="AD32" s="9"/>
      <c r="AE32" s="9"/>
      <c r="AF32" s="9"/>
      <c r="AG32" s="9"/>
      <c r="AH32" s="9"/>
      <c r="AI32" s="9"/>
      <c r="AJ32" s="9"/>
      <c r="AK32" s="9"/>
      <c r="AL32" s="114"/>
      <c r="AM32" s="151"/>
      <c r="AN32" s="53">
        <f>SUM(S32,AK32)</f>
        <v>60</v>
      </c>
      <c r="AO32" s="53">
        <f>SUM(U32,AM32)</f>
        <v>2</v>
      </c>
    </row>
    <row r="33" spans="1:41" ht="13.5" thickBot="1" x14ac:dyDescent="0.25">
      <c r="A33" s="260">
        <f>SUM(S34,AK34)</f>
        <v>0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2"/>
    </row>
    <row r="34" spans="1:41" s="133" customFormat="1" ht="15" thickBot="1" x14ac:dyDescent="0.25">
      <c r="A34" s="176">
        <v>13</v>
      </c>
      <c r="B34" s="152" t="s">
        <v>24</v>
      </c>
      <c r="C34" s="153" t="s">
        <v>103</v>
      </c>
      <c r="D34" s="154"/>
      <c r="E34" s="154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155"/>
      <c r="U34" s="63"/>
      <c r="V34" s="154"/>
      <c r="W34" s="154"/>
      <c r="X34" s="154"/>
      <c r="Y34" s="154"/>
      <c r="Z34" s="154"/>
      <c r="AA34" s="154"/>
      <c r="AB34" s="154"/>
      <c r="AC34" s="154"/>
      <c r="AD34" s="90"/>
      <c r="AE34" s="90"/>
      <c r="AF34" s="90"/>
      <c r="AG34" s="90"/>
      <c r="AH34" s="90"/>
      <c r="AI34" s="90"/>
      <c r="AJ34" s="90"/>
      <c r="AK34" s="90"/>
      <c r="AL34" s="156" t="s">
        <v>30</v>
      </c>
      <c r="AM34" s="157">
        <v>5</v>
      </c>
      <c r="AN34" s="125"/>
      <c r="AO34" s="63">
        <v>5</v>
      </c>
    </row>
    <row r="35" spans="1:41" ht="13.5" thickBot="1" x14ac:dyDescent="0.25">
      <c r="A35" s="259" t="s">
        <v>46</v>
      </c>
      <c r="B35" s="259"/>
      <c r="C35" s="259"/>
      <c r="D35" s="158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</row>
    <row r="36" spans="1:41" ht="26.25" customHeight="1" x14ac:dyDescent="0.2">
      <c r="A36" s="174">
        <v>14</v>
      </c>
      <c r="B36" s="29" t="s">
        <v>24</v>
      </c>
      <c r="C36" s="145" t="s">
        <v>109</v>
      </c>
      <c r="D36" s="39"/>
      <c r="E36" s="3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149"/>
      <c r="U36" s="35"/>
      <c r="V36" s="39"/>
      <c r="W36" s="39"/>
      <c r="X36" s="39"/>
      <c r="Y36" s="39"/>
      <c r="Z36" s="39"/>
      <c r="AA36" s="39"/>
      <c r="AB36" s="39"/>
      <c r="AC36" s="39"/>
      <c r="AD36" s="8"/>
      <c r="AE36" s="8"/>
      <c r="AF36" s="8"/>
      <c r="AG36" s="8"/>
      <c r="AH36" s="8">
        <v>40</v>
      </c>
      <c r="AI36" s="8"/>
      <c r="AJ36" s="8">
        <f>SUM(V36:AH36)</f>
        <v>40</v>
      </c>
      <c r="AK36" s="8">
        <f t="shared" ref="AK36:AK40" si="2">SUM(V36:AI36)</f>
        <v>40</v>
      </c>
      <c r="AL36" s="114" t="s">
        <v>30</v>
      </c>
      <c r="AM36" s="147">
        <v>2</v>
      </c>
      <c r="AN36" s="35">
        <f t="shared" ref="AN36:AN41" si="3">SUM(S36,AK36)</f>
        <v>40</v>
      </c>
      <c r="AO36" s="35">
        <f>SUM(U36,AM36)</f>
        <v>2</v>
      </c>
    </row>
    <row r="37" spans="1:41" x14ac:dyDescent="0.2">
      <c r="A37" s="175">
        <v>15</v>
      </c>
      <c r="B37" s="141" t="s">
        <v>24</v>
      </c>
      <c r="C37" s="145" t="s">
        <v>47</v>
      </c>
      <c r="D37" s="39"/>
      <c r="E37" s="39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149"/>
      <c r="U37" s="43"/>
      <c r="V37" s="39"/>
      <c r="W37" s="39"/>
      <c r="X37" s="39"/>
      <c r="Y37" s="39"/>
      <c r="Z37" s="39"/>
      <c r="AA37" s="39"/>
      <c r="AB37" s="39"/>
      <c r="AC37" s="39"/>
      <c r="AD37" s="8"/>
      <c r="AE37" s="8"/>
      <c r="AF37" s="8"/>
      <c r="AG37" s="8"/>
      <c r="AH37" s="8">
        <v>240</v>
      </c>
      <c r="AI37" s="8"/>
      <c r="AJ37" s="8">
        <f t="shared" ref="AJ37:AJ40" si="4">SUM(V37:AH37)</f>
        <v>240</v>
      </c>
      <c r="AK37" s="8">
        <f t="shared" si="2"/>
        <v>240</v>
      </c>
      <c r="AL37" s="114" t="s">
        <v>30</v>
      </c>
      <c r="AM37" s="148">
        <v>8</v>
      </c>
      <c r="AN37" s="43">
        <f t="shared" si="3"/>
        <v>240</v>
      </c>
      <c r="AO37" s="43">
        <f>AM37</f>
        <v>8</v>
      </c>
    </row>
    <row r="38" spans="1:41" x14ac:dyDescent="0.2">
      <c r="A38" s="175">
        <v>16</v>
      </c>
      <c r="B38" s="141" t="s">
        <v>24</v>
      </c>
      <c r="C38" s="145" t="s">
        <v>70</v>
      </c>
      <c r="D38" s="39"/>
      <c r="E38" s="39"/>
      <c r="F38" s="8"/>
      <c r="G38" s="8"/>
      <c r="H38" s="8"/>
      <c r="I38" s="8"/>
      <c r="J38" s="8"/>
      <c r="K38" s="8"/>
      <c r="L38" s="8"/>
      <c r="M38" s="8"/>
      <c r="N38" s="8"/>
      <c r="O38" s="8"/>
      <c r="P38" s="8">
        <v>40</v>
      </c>
      <c r="Q38" s="8"/>
      <c r="R38" s="8"/>
      <c r="S38" s="8">
        <f>SUM(D38:Q38)</f>
        <v>40</v>
      </c>
      <c r="T38" s="104" t="s">
        <v>30</v>
      </c>
      <c r="U38" s="43">
        <v>1</v>
      </c>
      <c r="V38" s="39"/>
      <c r="W38" s="39"/>
      <c r="X38" s="39"/>
      <c r="Y38" s="39"/>
      <c r="Z38" s="39"/>
      <c r="AA38" s="39"/>
      <c r="AB38" s="39"/>
      <c r="AC38" s="39"/>
      <c r="AD38" s="8"/>
      <c r="AE38" s="8"/>
      <c r="AF38" s="8"/>
      <c r="AG38" s="8"/>
      <c r="AH38" s="8">
        <v>120</v>
      </c>
      <c r="AI38" s="8"/>
      <c r="AJ38" s="8">
        <f t="shared" si="4"/>
        <v>120</v>
      </c>
      <c r="AK38" s="8">
        <f t="shared" si="2"/>
        <v>120</v>
      </c>
      <c r="AL38" s="114" t="s">
        <v>30</v>
      </c>
      <c r="AM38" s="148">
        <v>4.5</v>
      </c>
      <c r="AN38" s="43">
        <f t="shared" si="3"/>
        <v>160</v>
      </c>
      <c r="AO38" s="43">
        <f>SUM(U38,AM38)</f>
        <v>5.5</v>
      </c>
    </row>
    <row r="39" spans="1:41" ht="18" customHeight="1" x14ac:dyDescent="0.2">
      <c r="A39" s="175">
        <v>17</v>
      </c>
      <c r="B39" s="141" t="s">
        <v>24</v>
      </c>
      <c r="C39" s="145" t="s">
        <v>81</v>
      </c>
      <c r="D39" s="39"/>
      <c r="E39" s="39"/>
      <c r="F39" s="8"/>
      <c r="G39" s="8"/>
      <c r="H39" s="8"/>
      <c r="I39" s="8"/>
      <c r="J39" s="8"/>
      <c r="K39" s="8"/>
      <c r="L39" s="8"/>
      <c r="M39" s="8"/>
      <c r="N39" s="8"/>
      <c r="O39" s="8"/>
      <c r="P39" s="8">
        <v>80</v>
      </c>
      <c r="Q39" s="8"/>
      <c r="R39" s="8"/>
      <c r="S39" s="8">
        <v>80</v>
      </c>
      <c r="T39" s="104" t="s">
        <v>30</v>
      </c>
      <c r="U39" s="43">
        <v>3</v>
      </c>
      <c r="V39" s="39"/>
      <c r="W39" s="39"/>
      <c r="X39" s="39"/>
      <c r="Y39" s="39"/>
      <c r="Z39" s="39"/>
      <c r="AA39" s="39"/>
      <c r="AB39" s="39"/>
      <c r="AC39" s="39"/>
      <c r="AD39" s="8"/>
      <c r="AE39" s="8"/>
      <c r="AF39" s="8"/>
      <c r="AG39" s="8"/>
      <c r="AH39" s="8">
        <v>120</v>
      </c>
      <c r="AI39" s="8"/>
      <c r="AJ39" s="8">
        <f t="shared" si="4"/>
        <v>120</v>
      </c>
      <c r="AK39" s="8">
        <f t="shared" si="2"/>
        <v>120</v>
      </c>
      <c r="AL39" s="114" t="s">
        <v>30</v>
      </c>
      <c r="AM39" s="148">
        <v>4</v>
      </c>
      <c r="AN39" s="43">
        <f t="shared" si="3"/>
        <v>200</v>
      </c>
      <c r="AO39" s="43">
        <f>SUM(U39,AM39)</f>
        <v>7</v>
      </c>
    </row>
    <row r="40" spans="1:41" ht="14.25" customHeight="1" x14ac:dyDescent="0.2">
      <c r="A40" s="175">
        <v>18</v>
      </c>
      <c r="B40" s="141" t="s">
        <v>24</v>
      </c>
      <c r="C40" s="145" t="s">
        <v>82</v>
      </c>
      <c r="D40" s="39"/>
      <c r="E40" s="39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149"/>
      <c r="U40" s="43"/>
      <c r="V40" s="39"/>
      <c r="W40" s="39"/>
      <c r="X40" s="39"/>
      <c r="Y40" s="39"/>
      <c r="Z40" s="39"/>
      <c r="AA40" s="39"/>
      <c r="AB40" s="39"/>
      <c r="AC40" s="39"/>
      <c r="AD40" s="8"/>
      <c r="AE40" s="8"/>
      <c r="AF40" s="8"/>
      <c r="AG40" s="8"/>
      <c r="AH40" s="8">
        <v>40</v>
      </c>
      <c r="AI40" s="8"/>
      <c r="AJ40" s="8">
        <f t="shared" si="4"/>
        <v>40</v>
      </c>
      <c r="AK40" s="8">
        <f t="shared" si="2"/>
        <v>40</v>
      </c>
      <c r="AL40" s="114" t="s">
        <v>30</v>
      </c>
      <c r="AM40" s="148">
        <v>2</v>
      </c>
      <c r="AN40" s="43">
        <f t="shared" si="3"/>
        <v>40</v>
      </c>
      <c r="AO40" s="43">
        <f>SUM(U40,AM40)</f>
        <v>2</v>
      </c>
    </row>
    <row r="41" spans="1:41" ht="13.5" thickBot="1" x14ac:dyDescent="0.25">
      <c r="A41" s="177">
        <v>19</v>
      </c>
      <c r="B41" s="150" t="s">
        <v>24</v>
      </c>
      <c r="C41" s="160" t="s">
        <v>83</v>
      </c>
      <c r="D41" s="48"/>
      <c r="E41" s="48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61"/>
      <c r="U41" s="74"/>
      <c r="V41" s="48"/>
      <c r="W41" s="48"/>
      <c r="X41" s="48"/>
      <c r="Y41" s="48"/>
      <c r="Z41" s="48"/>
      <c r="AA41" s="48"/>
      <c r="AB41" s="48"/>
      <c r="AC41" s="48"/>
      <c r="AD41" s="9"/>
      <c r="AE41" s="9"/>
      <c r="AF41" s="9"/>
      <c r="AG41" s="9"/>
      <c r="AH41" s="9">
        <v>40</v>
      </c>
      <c r="AI41" s="9"/>
      <c r="AJ41" s="9">
        <f t="shared" ref="AJ41" si="5">SUM(V41:AH41)</f>
        <v>40</v>
      </c>
      <c r="AK41" s="9">
        <f t="shared" ref="AK41" si="6">SUM(V41:AI41)</f>
        <v>40</v>
      </c>
      <c r="AL41" s="114" t="s">
        <v>30</v>
      </c>
      <c r="AM41" s="151">
        <v>2</v>
      </c>
      <c r="AN41" s="53">
        <f t="shared" si="3"/>
        <v>40</v>
      </c>
      <c r="AO41" s="53">
        <f t="shared" ref="AO41" si="7">SUM(U41,AM41)</f>
        <v>2</v>
      </c>
    </row>
    <row r="42" spans="1:41" ht="13.5" thickBot="1" x14ac:dyDescent="0.25">
      <c r="A42" s="232" t="s">
        <v>48</v>
      </c>
      <c r="B42" s="232"/>
      <c r="C42" s="232"/>
      <c r="D42" s="162">
        <f>SUM(D18:D41)</f>
        <v>135</v>
      </c>
      <c r="E42" s="125">
        <f>SUM(E17:E41)</f>
        <v>0</v>
      </c>
      <c r="F42" s="125">
        <f>SUM(F18:F41)</f>
        <v>40</v>
      </c>
      <c r="G42" s="125">
        <f>SUM(G18:G41)</f>
        <v>20</v>
      </c>
      <c r="H42" s="125">
        <f>SUM(H18:H41)</f>
        <v>70</v>
      </c>
      <c r="I42" s="125">
        <f>SUM(I17:I41)</f>
        <v>0</v>
      </c>
      <c r="J42" s="125">
        <f>SUM(J17:J41)</f>
        <v>0</v>
      </c>
      <c r="K42" s="125">
        <f>SUM(K18:K41)</f>
        <v>320</v>
      </c>
      <c r="L42" s="125">
        <f>SUM(L17:L41)</f>
        <v>0</v>
      </c>
      <c r="M42" s="125">
        <f>SUM(M17:M41)</f>
        <v>0</v>
      </c>
      <c r="N42" s="125">
        <f>SUM(N17:N41)</f>
        <v>0</v>
      </c>
      <c r="O42" s="125">
        <f>SUM(O17:O41)</f>
        <v>0</v>
      </c>
      <c r="P42" s="125">
        <f>SUM(P18:P41)</f>
        <v>120</v>
      </c>
      <c r="Q42" s="125">
        <f>SUM(Q18:Q41)</f>
        <v>180</v>
      </c>
      <c r="R42" s="125">
        <f>SUM(R18:R41)</f>
        <v>600</v>
      </c>
      <c r="S42" s="125">
        <f>SUM(S18:S41)</f>
        <v>885</v>
      </c>
      <c r="T42" s="163"/>
      <c r="U42" s="63">
        <f>U18+SUM(U20:U21)+SUM(U23:U25)+SUM(U27:U32)+SUM(U36:U41)</f>
        <v>32.5</v>
      </c>
      <c r="V42" s="162">
        <f t="shared" ref="V42:AK42" si="8">SUM(V17:V41)</f>
        <v>0</v>
      </c>
      <c r="W42" s="125">
        <f t="shared" si="8"/>
        <v>0</v>
      </c>
      <c r="X42" s="125">
        <f t="shared" si="8"/>
        <v>0</v>
      </c>
      <c r="Y42" s="125">
        <f t="shared" si="8"/>
        <v>0</v>
      </c>
      <c r="Z42" s="125">
        <f t="shared" si="8"/>
        <v>0</v>
      </c>
      <c r="AA42" s="125">
        <f t="shared" si="8"/>
        <v>0</v>
      </c>
      <c r="AB42" s="125">
        <f t="shared" si="8"/>
        <v>0</v>
      </c>
      <c r="AC42" s="125">
        <f t="shared" si="8"/>
        <v>0</v>
      </c>
      <c r="AD42" s="125">
        <f t="shared" si="8"/>
        <v>0</v>
      </c>
      <c r="AE42" s="125">
        <f t="shared" si="8"/>
        <v>0</v>
      </c>
      <c r="AF42" s="125">
        <f t="shared" si="8"/>
        <v>0</v>
      </c>
      <c r="AG42" s="125">
        <f t="shared" si="8"/>
        <v>0</v>
      </c>
      <c r="AH42" s="125">
        <f t="shared" si="8"/>
        <v>600</v>
      </c>
      <c r="AI42" s="125">
        <f t="shared" si="8"/>
        <v>0</v>
      </c>
      <c r="AJ42" s="125">
        <f t="shared" si="8"/>
        <v>600</v>
      </c>
      <c r="AK42" s="125">
        <f t="shared" si="8"/>
        <v>600</v>
      </c>
      <c r="AL42" s="163"/>
      <c r="AM42" s="157">
        <f>SUM(AM17:AM41)</f>
        <v>27.5</v>
      </c>
      <c r="AN42" s="63">
        <f>SUM(AN18:AN41)</f>
        <v>1485</v>
      </c>
      <c r="AO42" s="63">
        <f>AO18+SUM(AO20:AO21)+SUM(AO23:AO25)+SUM(AO27:AO32)+AO34+SUM(AO36:AO41)</f>
        <v>60</v>
      </c>
    </row>
    <row r="43" spans="1:41" x14ac:dyDescent="0.2">
      <c r="C43" s="17" t="s">
        <v>94</v>
      </c>
      <c r="AN43" s="128"/>
      <c r="AO43" s="128"/>
    </row>
    <row r="44" spans="1:41" x14ac:dyDescent="0.2">
      <c r="C44" s="17" t="s">
        <v>107</v>
      </c>
    </row>
    <row r="46" spans="1:41" x14ac:dyDescent="0.2">
      <c r="C46" s="164"/>
      <c r="O46" s="17" t="s">
        <v>50</v>
      </c>
      <c r="AF46" s="233" t="s">
        <v>117</v>
      </c>
      <c r="AG46" s="233"/>
      <c r="AH46" s="233"/>
      <c r="AI46" s="233"/>
      <c r="AJ46" s="233"/>
      <c r="AK46" s="233"/>
      <c r="AL46" s="233"/>
    </row>
    <row r="47" spans="1:41" x14ac:dyDescent="0.2">
      <c r="C47" s="89" t="s">
        <v>51</v>
      </c>
      <c r="M47" s="165"/>
      <c r="O47" s="257" t="s">
        <v>52</v>
      </c>
      <c r="P47" s="257"/>
      <c r="Q47" s="257"/>
      <c r="R47" s="257"/>
      <c r="S47" s="257"/>
      <c r="T47" s="257"/>
      <c r="U47" s="257"/>
      <c r="AF47" s="257" t="s">
        <v>53</v>
      </c>
      <c r="AG47" s="257"/>
      <c r="AH47" s="257"/>
      <c r="AI47" s="257"/>
      <c r="AJ47" s="257"/>
      <c r="AK47" s="257"/>
      <c r="AL47" s="257"/>
    </row>
  </sheetData>
  <mergeCells count="25">
    <mergeCell ref="A42:C42"/>
    <mergeCell ref="AF46:AL46"/>
    <mergeCell ref="O47:U47"/>
    <mergeCell ref="AF47:AL47"/>
    <mergeCell ref="A26:C26"/>
    <mergeCell ref="D26:AO26"/>
    <mergeCell ref="A35:C35"/>
    <mergeCell ref="A33:AO33"/>
    <mergeCell ref="A17:C17"/>
    <mergeCell ref="D17:AO17"/>
    <mergeCell ref="A19:C19"/>
    <mergeCell ref="D19:AO19"/>
    <mergeCell ref="A22:C22"/>
    <mergeCell ref="D22:AO22"/>
    <mergeCell ref="AJ2:AN2"/>
    <mergeCell ref="AJ4:AN4"/>
    <mergeCell ref="A5:AO5"/>
    <mergeCell ref="A15:A16"/>
    <mergeCell ref="B15:B16"/>
    <mergeCell ref="C15:C16"/>
    <mergeCell ref="D15:U15"/>
    <mergeCell ref="V15:AM15"/>
    <mergeCell ref="AN15:AN16"/>
    <mergeCell ref="AO15:AO16"/>
    <mergeCell ref="N6:T6"/>
  </mergeCells>
  <pageMargins left="0.7" right="0.7" top="0.75" bottom="0.75" header="0.3" footer="0.511811023622047"/>
  <pageSetup paperSize="9" scale="41" orientation="landscape" r:id="rId1"/>
  <colBreaks count="1" manualBreakCount="1">
    <brk id="4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rok 1</vt:lpstr>
      <vt:lpstr>rok 2</vt:lpstr>
      <vt:lpstr>rok 3</vt:lpstr>
      <vt:lpstr>'rok 1'!Obszar_wydruku</vt:lpstr>
      <vt:lpstr>'rok 2'!Obszar_wydruku</vt:lpstr>
      <vt:lpstr>'rok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</dc:creator>
  <dc:description/>
  <cp:lastModifiedBy>Monika</cp:lastModifiedBy>
  <cp:revision>2</cp:revision>
  <cp:lastPrinted>2026-02-06T11:56:21Z</cp:lastPrinted>
  <dcterms:created xsi:type="dcterms:W3CDTF">2014-08-22T09:06:50Z</dcterms:created>
  <dcterms:modified xsi:type="dcterms:W3CDTF">2026-08-20T06:40:45Z</dcterms:modified>
  <dc:language>pl-PL</dc:language>
</cp:coreProperties>
</file>