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xl/comments3.xml" ContentType="application/vnd.openxmlformats-officedocument.spreadsheetml.comments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en_skoroszyt" defaultThemeVersion="166925"/>
  <mc:AlternateContent xmlns:mc="http://schemas.openxmlformats.org/markup-compatibility/2006">
    <mc:Choice Requires="x15">
      <x15ac:absPath xmlns:x15ac="http://schemas.microsoft.com/office/spreadsheetml/2010/11/ac" url="C:\Users\Pracownik\Downloads\"/>
    </mc:Choice>
  </mc:AlternateContent>
  <xr:revisionPtr revIDLastSave="0" documentId="8_{8CDBE83F-A58E-4080-88FD-FD334B4C3914}" xr6:coauthVersionLast="47" xr6:coauthVersionMax="47" xr10:uidLastSave="{00000000-0000-0000-0000-000000000000}"/>
  <workbookProtection workbookAlgorithmName="SHA-512" workbookHashValue="6/WazhrY7oGmHBDOdl3PCe0WcPzuv9/64NO63Ciqnr5zM7FGVbvUDcTucZJqCRyWUBC16h7IrO1YJkAhAJ9Dow==" workbookSaltValue="FoWFteAQV8q1HuZHKiFR+A==" workbookSpinCount="100000" lockStructure="1"/>
  <bookViews>
    <workbookView xWindow="5415" yWindow="5415" windowWidth="28800" windowHeight="15345" xr2:uid="{4492D1F5-6360-4375-89EE-53AA13BE1783}"/>
  </bookViews>
  <sheets>
    <sheet name="Psychologia" sheetId="1" r:id="rId1"/>
    <sheet name="Arkusz3" sheetId="19" state="hidden" r:id="rId2"/>
    <sheet name="Matryca_PZ" sheetId="6" state="hidden" r:id="rId3"/>
    <sheet name="Efekty uczenia się" sheetId="7" state="hidden" r:id="rId4"/>
    <sheet name="Arkusz1" sheetId="8" state="hidden" r:id="rId5"/>
    <sheet name="Słowniki" sheetId="5" r:id="rId6"/>
  </sheets>
  <definedNames>
    <definedName name="_xlnm._FilterDatabase" localSheetId="4" hidden="1">Arkusz1!$K$361:$S$388</definedName>
    <definedName name="_xlnm._FilterDatabase" localSheetId="2" hidden="1">Matryca_PZ!$A$19:$CH$125</definedName>
    <definedName name="_xlnm._FilterDatabase" localSheetId="0" hidden="1">Psychologia!$A$18:$BJ$123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10" i="19" l="1"/>
  <c r="E51" i="19"/>
  <c r="F51" i="19"/>
  <c r="G51" i="19"/>
  <c r="H51" i="19"/>
  <c r="I51" i="19"/>
  <c r="J51" i="19"/>
  <c r="K51" i="19"/>
  <c r="L51" i="19"/>
  <c r="M51" i="19"/>
  <c r="N51" i="19"/>
  <c r="O51" i="19"/>
  <c r="P51" i="19"/>
  <c r="Q51" i="19"/>
  <c r="R51" i="19"/>
  <c r="S51" i="19"/>
  <c r="T51" i="19"/>
  <c r="U51" i="19"/>
  <c r="V51" i="19"/>
  <c r="W51" i="19"/>
  <c r="X51" i="19"/>
  <c r="Y51" i="19"/>
  <c r="AA51" i="19"/>
  <c r="AB51" i="19"/>
  <c r="AC51" i="19"/>
  <c r="AD51" i="19"/>
  <c r="AE51" i="19"/>
  <c r="AF51" i="19"/>
  <c r="AG51" i="19"/>
  <c r="AH51" i="19"/>
  <c r="AI51" i="19"/>
  <c r="AJ51" i="19"/>
  <c r="AK51" i="19"/>
  <c r="AL51" i="19"/>
  <c r="AM51" i="19"/>
  <c r="AN51" i="19"/>
  <c r="AO51" i="19"/>
  <c r="AP51" i="19"/>
  <c r="AQ51" i="19"/>
  <c r="AR51" i="19"/>
  <c r="AT51" i="19"/>
  <c r="AU51" i="19"/>
  <c r="AV51" i="19"/>
  <c r="AW51" i="19"/>
  <c r="AX51" i="19"/>
  <c r="AY51" i="19"/>
  <c r="AZ51" i="19"/>
  <c r="BA51" i="19"/>
  <c r="BB51" i="19"/>
  <c r="BC51" i="19"/>
  <c r="BD51" i="19"/>
  <c r="BE51" i="19"/>
  <c r="BF51" i="19"/>
  <c r="BG51" i="19"/>
  <c r="BH51" i="19"/>
  <c r="BI51" i="19"/>
  <c r="BJ51" i="19"/>
  <c r="BK51" i="19"/>
  <c r="BM51" i="19"/>
  <c r="BN51" i="19"/>
  <c r="BO51" i="19"/>
  <c r="BP51" i="19"/>
  <c r="BQ51" i="19"/>
  <c r="BR51" i="19"/>
  <c r="BS51" i="19"/>
  <c r="BT51" i="19"/>
  <c r="BU51" i="19"/>
  <c r="BV51" i="19"/>
  <c r="BW51" i="19"/>
  <c r="BX51" i="19"/>
  <c r="BY51" i="19"/>
  <c r="BZ51" i="19"/>
  <c r="CA51" i="19"/>
  <c r="CB51" i="19"/>
  <c r="CC51" i="19"/>
  <c r="CD51" i="19"/>
  <c r="CE51" i="19"/>
  <c r="CF51" i="19"/>
  <c r="CG51" i="19"/>
  <c r="CH51" i="19"/>
  <c r="CI51" i="19"/>
  <c r="CK51" i="19"/>
  <c r="CL51" i="19"/>
  <c r="CM51" i="19"/>
  <c r="CN51" i="19"/>
  <c r="CO51" i="19"/>
  <c r="CP51" i="19"/>
  <c r="CQ51" i="19"/>
  <c r="CR51" i="19"/>
  <c r="CS51" i="19"/>
  <c r="CT51" i="19"/>
  <c r="CU51" i="19"/>
  <c r="CV51" i="19"/>
  <c r="CW51" i="19"/>
  <c r="CX51" i="19"/>
  <c r="CY51" i="19"/>
  <c r="CZ51" i="19"/>
  <c r="DA51" i="19"/>
  <c r="D51" i="19"/>
  <c r="CJ50" i="19"/>
  <c r="BL50" i="19"/>
  <c r="AS50" i="19"/>
  <c r="Z50" i="19"/>
  <c r="A50" i="19"/>
  <c r="A3" i="19"/>
  <c r="A4" i="19"/>
  <c r="A5" i="19"/>
  <c r="A6" i="19"/>
  <c r="A7" i="19"/>
  <c r="A8" i="19"/>
  <c r="A9" i="19"/>
  <c r="A11" i="19"/>
  <c r="A12" i="19"/>
  <c r="A13" i="19"/>
  <c r="A14" i="19"/>
  <c r="A15" i="19"/>
  <c r="A16" i="19"/>
  <c r="A17" i="19"/>
  <c r="A18" i="19"/>
  <c r="A19" i="19"/>
  <c r="A20" i="19"/>
  <c r="A21" i="19"/>
  <c r="A22" i="19"/>
  <c r="A23" i="19"/>
  <c r="A24" i="19"/>
  <c r="A25" i="19"/>
  <c r="A26" i="19"/>
  <c r="A27" i="19"/>
  <c r="A28" i="19"/>
  <c r="A29" i="19"/>
  <c r="A30" i="19"/>
  <c r="A31" i="19"/>
  <c r="A32" i="19"/>
  <c r="A33" i="19"/>
  <c r="A34" i="19"/>
  <c r="A35" i="19"/>
  <c r="A36" i="19"/>
  <c r="A37" i="19"/>
  <c r="A38" i="19"/>
  <c r="A39" i="19"/>
  <c r="A40" i="19"/>
  <c r="A41" i="19"/>
  <c r="A42" i="19"/>
  <c r="A43" i="19"/>
  <c r="A44" i="19"/>
  <c r="A45" i="19"/>
  <c r="A46" i="19"/>
  <c r="A47" i="19"/>
  <c r="A48" i="19"/>
  <c r="A49" i="19"/>
  <c r="A2" i="19"/>
  <c r="CJ49" i="19"/>
  <c r="BL49" i="19"/>
  <c r="AS49" i="19"/>
  <c r="Z49" i="19"/>
  <c r="CJ48" i="19"/>
  <c r="BL48" i="19"/>
  <c r="AS48" i="19"/>
  <c r="Z48" i="19"/>
  <c r="CJ47" i="19"/>
  <c r="BL47" i="19"/>
  <c r="AS47" i="19"/>
  <c r="Z47" i="19"/>
  <c r="CJ46" i="19"/>
  <c r="BL46" i="19"/>
  <c r="AS46" i="19"/>
  <c r="Z46" i="19"/>
  <c r="CJ45" i="19"/>
  <c r="BL45" i="19"/>
  <c r="AS45" i="19"/>
  <c r="Z45" i="19"/>
  <c r="CJ44" i="19"/>
  <c r="BL44" i="19"/>
  <c r="AS44" i="19"/>
  <c r="Z44" i="19"/>
  <c r="CJ43" i="19"/>
  <c r="BL43" i="19"/>
  <c r="AS43" i="19"/>
  <c r="Z43" i="19"/>
  <c r="CJ42" i="19"/>
  <c r="BL42" i="19"/>
  <c r="AS42" i="19"/>
  <c r="Z42" i="19"/>
  <c r="CJ41" i="19"/>
  <c r="BL41" i="19"/>
  <c r="AS41" i="19"/>
  <c r="Z41" i="19"/>
  <c r="CJ40" i="19"/>
  <c r="BL40" i="19"/>
  <c r="AS40" i="19"/>
  <c r="Z40" i="19"/>
  <c r="CJ39" i="19"/>
  <c r="BL39" i="19"/>
  <c r="AS39" i="19"/>
  <c r="Z39" i="19"/>
  <c r="CJ38" i="19"/>
  <c r="BL38" i="19"/>
  <c r="AS38" i="19"/>
  <c r="Z38" i="19"/>
  <c r="CJ37" i="19"/>
  <c r="BL37" i="19"/>
  <c r="AS37" i="19"/>
  <c r="Z37" i="19"/>
  <c r="CJ36" i="19"/>
  <c r="BL36" i="19"/>
  <c r="AS36" i="19"/>
  <c r="Z36" i="19"/>
  <c r="CJ35" i="19"/>
  <c r="BL35" i="19"/>
  <c r="AS35" i="19"/>
  <c r="Z35" i="19"/>
  <c r="CJ34" i="19"/>
  <c r="BL34" i="19"/>
  <c r="AS34" i="19"/>
  <c r="Z34" i="19"/>
  <c r="CJ33" i="19"/>
  <c r="BL33" i="19"/>
  <c r="AS33" i="19"/>
  <c r="Z33" i="19"/>
  <c r="CJ32" i="19"/>
  <c r="BL32" i="19"/>
  <c r="AS32" i="19"/>
  <c r="Z32" i="19"/>
  <c r="CJ31" i="19"/>
  <c r="BL31" i="19"/>
  <c r="AS31" i="19"/>
  <c r="Z31" i="19"/>
  <c r="CJ30" i="19"/>
  <c r="BL30" i="19"/>
  <c r="AS30" i="19"/>
  <c r="Z30" i="19"/>
  <c r="CJ29" i="19"/>
  <c r="BL29" i="19"/>
  <c r="AS29" i="19"/>
  <c r="Z29" i="19"/>
  <c r="CJ28" i="19"/>
  <c r="BL28" i="19"/>
  <c r="AS28" i="19"/>
  <c r="Z28" i="19"/>
  <c r="CJ27" i="19"/>
  <c r="BL27" i="19"/>
  <c r="AS27" i="19"/>
  <c r="Z27" i="19"/>
  <c r="CJ26" i="19"/>
  <c r="BL26" i="19"/>
  <c r="AS26" i="19"/>
  <c r="Z26" i="19"/>
  <c r="CJ25" i="19"/>
  <c r="BL25" i="19"/>
  <c r="AS25" i="19"/>
  <c r="Z25" i="19"/>
  <c r="CJ24" i="19"/>
  <c r="BL24" i="19"/>
  <c r="AS24" i="19"/>
  <c r="Z24" i="19"/>
  <c r="CJ23" i="19"/>
  <c r="BL23" i="19"/>
  <c r="AS23" i="19"/>
  <c r="Z23" i="19"/>
  <c r="CJ22" i="19"/>
  <c r="BL22" i="19"/>
  <c r="AS22" i="19"/>
  <c r="Z22" i="19"/>
  <c r="CJ21" i="19"/>
  <c r="BL21" i="19"/>
  <c r="AS21" i="19"/>
  <c r="Z21" i="19"/>
  <c r="CJ20" i="19"/>
  <c r="BL20" i="19"/>
  <c r="AS20" i="19"/>
  <c r="Z20" i="19"/>
  <c r="CJ19" i="19"/>
  <c r="BL19" i="19"/>
  <c r="AS19" i="19"/>
  <c r="Z19" i="19"/>
  <c r="CJ18" i="19"/>
  <c r="BL18" i="19"/>
  <c r="AS18" i="19"/>
  <c r="Z18" i="19"/>
  <c r="CJ17" i="19"/>
  <c r="BL17" i="19"/>
  <c r="AS17" i="19"/>
  <c r="Z17" i="19"/>
  <c r="CJ16" i="19"/>
  <c r="BL16" i="19"/>
  <c r="AS16" i="19"/>
  <c r="Z16" i="19"/>
  <c r="CJ15" i="19"/>
  <c r="BL15" i="19"/>
  <c r="AS15" i="19"/>
  <c r="Z15" i="19"/>
  <c r="CJ14" i="19"/>
  <c r="BL14" i="19"/>
  <c r="AS14" i="19"/>
  <c r="Z14" i="19"/>
  <c r="CJ13" i="19"/>
  <c r="BL13" i="19"/>
  <c r="AS13" i="19"/>
  <c r="Z13" i="19"/>
  <c r="CJ12" i="19"/>
  <c r="BL12" i="19"/>
  <c r="AS12" i="19"/>
  <c r="Z12" i="19"/>
  <c r="CJ11" i="19"/>
  <c r="BL11" i="19"/>
  <c r="AS11" i="19"/>
  <c r="Z11" i="19"/>
  <c r="CJ10" i="19"/>
  <c r="BL10" i="19"/>
  <c r="AS10" i="19"/>
  <c r="Z10" i="19"/>
  <c r="CJ9" i="19"/>
  <c r="BL9" i="19"/>
  <c r="AS9" i="19"/>
  <c r="Z9" i="19"/>
  <c r="CJ8" i="19"/>
  <c r="BL8" i="19"/>
  <c r="AS8" i="19"/>
  <c r="Z8" i="19"/>
  <c r="CJ7" i="19"/>
  <c r="BL7" i="19"/>
  <c r="AS7" i="19"/>
  <c r="Z7" i="19"/>
  <c r="CJ6" i="19"/>
  <c r="BL6" i="19"/>
  <c r="AS6" i="19"/>
  <c r="Z6" i="19"/>
  <c r="CJ5" i="19"/>
  <c r="BL5" i="19"/>
  <c r="AS5" i="19"/>
  <c r="Z5" i="19"/>
  <c r="CJ4" i="19"/>
  <c r="BL4" i="19"/>
  <c r="AS4" i="19"/>
  <c r="Z4" i="19"/>
  <c r="CJ3" i="19"/>
  <c r="BL3" i="19"/>
  <c r="AS3" i="19"/>
  <c r="Z3" i="19"/>
  <c r="CJ2" i="19"/>
  <c r="BL2" i="19"/>
  <c r="AS2" i="19"/>
  <c r="Z2" i="19"/>
  <c r="CJ51" i="19" l="1"/>
  <c r="BL51" i="19"/>
  <c r="AS51" i="19"/>
  <c r="Z51" i="19"/>
  <c r="A51" i="19"/>
  <c r="BD122" i="6"/>
  <c r="BE122" i="6"/>
  <c r="BF122" i="6"/>
  <c r="BD123" i="6"/>
  <c r="BE123" i="6"/>
  <c r="BF123" i="6"/>
  <c r="BD104" i="6"/>
  <c r="BE104" i="6"/>
  <c r="BF104" i="6"/>
  <c r="BD80" i="6"/>
  <c r="BE80" i="6"/>
  <c r="BF80" i="6"/>
  <c r="BD61" i="6"/>
  <c r="BE61" i="6"/>
  <c r="BF61" i="6"/>
  <c r="BD42" i="6"/>
  <c r="BE42" i="6"/>
  <c r="BF42" i="6"/>
  <c r="S119" i="6" l="1"/>
  <c r="R119" i="6"/>
  <c r="Q119" i="6"/>
  <c r="P119" i="6"/>
  <c r="O119" i="6"/>
  <c r="M119" i="6"/>
  <c r="K119" i="6"/>
  <c r="I119" i="6"/>
  <c r="H119" i="6"/>
  <c r="G119" i="6"/>
  <c r="F119" i="6"/>
  <c r="E119" i="6"/>
  <c r="D119" i="6"/>
  <c r="C119" i="6"/>
  <c r="B119" i="6"/>
  <c r="A119" i="6"/>
  <c r="A102" i="6"/>
  <c r="B102" i="6"/>
  <c r="C102" i="6"/>
  <c r="D102" i="6"/>
  <c r="E102" i="6"/>
  <c r="F102" i="6"/>
  <c r="G102" i="6"/>
  <c r="H102" i="6"/>
  <c r="I102" i="6"/>
  <c r="K102" i="6"/>
  <c r="M102" i="6"/>
  <c r="O102" i="6"/>
  <c r="P102" i="6"/>
  <c r="Q102" i="6"/>
  <c r="R102" i="6"/>
  <c r="S102" i="6"/>
  <c r="A45" i="6"/>
  <c r="B45" i="6"/>
  <c r="C45" i="6"/>
  <c r="D45" i="6"/>
  <c r="E45" i="6"/>
  <c r="F45" i="6"/>
  <c r="G45" i="6"/>
  <c r="H45" i="6"/>
  <c r="I45" i="6"/>
  <c r="K45" i="6"/>
  <c r="M45" i="6"/>
  <c r="O45" i="6"/>
  <c r="P45" i="6"/>
  <c r="Q45" i="6"/>
  <c r="R45" i="6"/>
  <c r="S45" i="6"/>
  <c r="A26" i="6"/>
  <c r="B26" i="6"/>
  <c r="C26" i="6"/>
  <c r="D26" i="6"/>
  <c r="E26" i="6"/>
  <c r="F26" i="6"/>
  <c r="G26" i="6"/>
  <c r="H26" i="6"/>
  <c r="I26" i="6"/>
  <c r="K26" i="6"/>
  <c r="M26" i="6"/>
  <c r="O26" i="6"/>
  <c r="P26" i="6"/>
  <c r="Q26" i="6"/>
  <c r="R26" i="6"/>
  <c r="S26" i="6"/>
  <c r="N354" i="8"/>
  <c r="O354" i="8"/>
  <c r="P354" i="8"/>
  <c r="Q354" i="8"/>
  <c r="R354" i="8"/>
  <c r="S354" i="8"/>
  <c r="T354" i="8"/>
  <c r="U354" i="8"/>
  <c r="V354" i="8"/>
  <c r="W354" i="8"/>
  <c r="X354" i="8"/>
  <c r="Y354" i="8"/>
  <c r="Z354" i="8"/>
  <c r="AA354" i="8"/>
  <c r="AB354" i="8"/>
  <c r="AC354" i="8"/>
  <c r="AD354" i="8"/>
  <c r="AE354" i="8"/>
  <c r="AF354" i="8"/>
  <c r="AG354" i="8"/>
  <c r="AH354" i="8"/>
  <c r="AI354" i="8"/>
  <c r="AJ354" i="8"/>
  <c r="AK354" i="8"/>
  <c r="AL354" i="8"/>
  <c r="AM354" i="8"/>
  <c r="AN354" i="8"/>
  <c r="AO354" i="8"/>
  <c r="AP354" i="8"/>
  <c r="AQ354" i="8"/>
  <c r="AR354" i="8"/>
  <c r="AS354" i="8"/>
  <c r="N355" i="8"/>
  <c r="O355" i="8"/>
  <c r="P355" i="8"/>
  <c r="Q355" i="8"/>
  <c r="R355" i="8"/>
  <c r="S355" i="8"/>
  <c r="T355" i="8"/>
  <c r="U355" i="8"/>
  <c r="V355" i="8"/>
  <c r="W355" i="8"/>
  <c r="X355" i="8"/>
  <c r="Y355" i="8"/>
  <c r="Z355" i="8"/>
  <c r="AA355" i="8"/>
  <c r="AB355" i="8"/>
  <c r="AC355" i="8"/>
  <c r="AD355" i="8"/>
  <c r="AE355" i="8"/>
  <c r="AF355" i="8"/>
  <c r="AG355" i="8"/>
  <c r="AH355" i="8"/>
  <c r="AI355" i="8"/>
  <c r="AJ355" i="8"/>
  <c r="AK355" i="8"/>
  <c r="AL355" i="8"/>
  <c r="AM355" i="8"/>
  <c r="AN355" i="8"/>
  <c r="AO355" i="8"/>
  <c r="AP355" i="8"/>
  <c r="AQ355" i="8"/>
  <c r="AR355" i="8"/>
  <c r="AS355" i="8"/>
  <c r="M354" i="8"/>
  <c r="M355" i="8"/>
  <c r="AS328" i="8"/>
  <c r="N328" i="8"/>
  <c r="O328" i="8"/>
  <c r="P328" i="8"/>
  <c r="Q328" i="8"/>
  <c r="R328" i="8"/>
  <c r="S328" i="8"/>
  <c r="T328" i="8"/>
  <c r="U328" i="8"/>
  <c r="V328" i="8"/>
  <c r="W328" i="8"/>
  <c r="X328" i="8"/>
  <c r="Y328" i="8"/>
  <c r="Z328" i="8"/>
  <c r="AA328" i="8"/>
  <c r="AB328" i="8"/>
  <c r="AC328" i="8"/>
  <c r="AD328" i="8"/>
  <c r="AE328" i="8"/>
  <c r="AF328" i="8"/>
  <c r="AG328" i="8"/>
  <c r="AH328" i="8"/>
  <c r="AI328" i="8"/>
  <c r="AJ328" i="8"/>
  <c r="AK328" i="8"/>
  <c r="AL328" i="8"/>
  <c r="AM328" i="8"/>
  <c r="AN328" i="8"/>
  <c r="AO328" i="8"/>
  <c r="AP328" i="8"/>
  <c r="AQ328" i="8"/>
  <c r="AR328" i="8"/>
  <c r="M328" i="8"/>
  <c r="N327" i="8"/>
  <c r="O327" i="8"/>
  <c r="P327" i="8"/>
  <c r="Q327" i="8"/>
  <c r="R327" i="8"/>
  <c r="S327" i="8"/>
  <c r="T327" i="8"/>
  <c r="U327" i="8"/>
  <c r="V327" i="8"/>
  <c r="W327" i="8"/>
  <c r="X327" i="8"/>
  <c r="Y327" i="8"/>
  <c r="Z327" i="8"/>
  <c r="AA327" i="8"/>
  <c r="AB327" i="8"/>
  <c r="AC327" i="8"/>
  <c r="AD327" i="8"/>
  <c r="AE327" i="8"/>
  <c r="AF327" i="8"/>
  <c r="AG327" i="8"/>
  <c r="AH327" i="8"/>
  <c r="AI327" i="8"/>
  <c r="AJ327" i="8"/>
  <c r="AK327" i="8"/>
  <c r="AL327" i="8"/>
  <c r="AM327" i="8"/>
  <c r="AN327" i="8"/>
  <c r="AO327" i="8"/>
  <c r="AP327" i="8"/>
  <c r="AQ327" i="8"/>
  <c r="AR327" i="8"/>
  <c r="M327" i="8"/>
  <c r="N294" i="8"/>
  <c r="O294" i="8"/>
  <c r="P294" i="8"/>
  <c r="Q294" i="8"/>
  <c r="R294" i="8"/>
  <c r="S294" i="8"/>
  <c r="T294" i="8"/>
  <c r="U294" i="8"/>
  <c r="V294" i="8"/>
  <c r="W294" i="8"/>
  <c r="X294" i="8"/>
  <c r="Y294" i="8"/>
  <c r="Z294" i="8"/>
  <c r="AA294" i="8"/>
  <c r="AB294" i="8"/>
  <c r="AC294" i="8"/>
  <c r="AD294" i="8"/>
  <c r="AE294" i="8"/>
  <c r="AF294" i="8"/>
  <c r="AG294" i="8"/>
  <c r="AH294" i="8"/>
  <c r="AI294" i="8"/>
  <c r="AJ294" i="8"/>
  <c r="AK294" i="8"/>
  <c r="AL294" i="8"/>
  <c r="AM294" i="8"/>
  <c r="AN294" i="8"/>
  <c r="AO294" i="8"/>
  <c r="AP294" i="8"/>
  <c r="AQ294" i="8"/>
  <c r="AR294" i="8"/>
  <c r="AS294" i="8"/>
  <c r="M294" i="8"/>
  <c r="N268" i="8"/>
  <c r="O268" i="8"/>
  <c r="P268" i="8"/>
  <c r="Q268" i="8"/>
  <c r="R268" i="8"/>
  <c r="S268" i="8"/>
  <c r="T268" i="8"/>
  <c r="U268" i="8"/>
  <c r="V268" i="8"/>
  <c r="W268" i="8"/>
  <c r="X268" i="8"/>
  <c r="Y268" i="8"/>
  <c r="Z268" i="8"/>
  <c r="AA268" i="8"/>
  <c r="AB268" i="8"/>
  <c r="AC268" i="8"/>
  <c r="AD268" i="8"/>
  <c r="AE268" i="8"/>
  <c r="AF268" i="8"/>
  <c r="AG268" i="8"/>
  <c r="AH268" i="8"/>
  <c r="AI268" i="8"/>
  <c r="AJ268" i="8"/>
  <c r="AK268" i="8"/>
  <c r="AL268" i="8"/>
  <c r="AM268" i="8"/>
  <c r="AN268" i="8"/>
  <c r="AO268" i="8"/>
  <c r="AP268" i="8"/>
  <c r="AQ268" i="8"/>
  <c r="AR268" i="8"/>
  <c r="AS268" i="8"/>
  <c r="M268" i="8"/>
  <c r="N247" i="8"/>
  <c r="O247" i="8"/>
  <c r="P247" i="8"/>
  <c r="Q247" i="8"/>
  <c r="R247" i="8"/>
  <c r="S247" i="8"/>
  <c r="T247" i="8"/>
  <c r="U247" i="8"/>
  <c r="V247" i="8"/>
  <c r="W247" i="8"/>
  <c r="X247" i="8"/>
  <c r="Y247" i="8"/>
  <c r="Z247" i="8"/>
  <c r="AA247" i="8"/>
  <c r="AB247" i="8"/>
  <c r="AC247" i="8"/>
  <c r="AD247" i="8"/>
  <c r="AE247" i="8"/>
  <c r="AF247" i="8"/>
  <c r="AG247" i="8"/>
  <c r="AH247" i="8"/>
  <c r="AI247" i="8"/>
  <c r="AJ247" i="8"/>
  <c r="AK247" i="8"/>
  <c r="AL247" i="8"/>
  <c r="AM247" i="8"/>
  <c r="AN247" i="8"/>
  <c r="AO247" i="8"/>
  <c r="AP247" i="8"/>
  <c r="AQ247" i="8"/>
  <c r="AR247" i="8"/>
  <c r="M247" i="8"/>
  <c r="L45" i="6" l="1"/>
  <c r="N26" i="6"/>
  <c r="N45" i="6"/>
  <c r="N119" i="6"/>
  <c r="L102" i="6"/>
  <c r="N102" i="6"/>
  <c r="AK295" i="8"/>
  <c r="X295" i="8"/>
  <c r="L119" i="6" l="1"/>
  <c r="L26" i="6"/>
  <c r="J45" i="6"/>
  <c r="J102" i="6"/>
  <c r="Q103" i="6"/>
  <c r="A121" i="6"/>
  <c r="A106" i="6"/>
  <c r="A107" i="6"/>
  <c r="A108" i="6"/>
  <c r="A109" i="6"/>
  <c r="A110" i="6"/>
  <c r="A111" i="6"/>
  <c r="A112" i="6"/>
  <c r="A113" i="6"/>
  <c r="A114" i="6"/>
  <c r="A115" i="6"/>
  <c r="A116" i="6"/>
  <c r="A117" i="6"/>
  <c r="A118" i="6"/>
  <c r="A120" i="6"/>
  <c r="A105" i="6"/>
  <c r="U42" i="6"/>
  <c r="V42" i="6"/>
  <c r="W42" i="6"/>
  <c r="X42" i="6"/>
  <c r="Y42" i="6"/>
  <c r="Z42" i="6"/>
  <c r="AA42" i="6"/>
  <c r="AB42" i="6"/>
  <c r="AC42" i="6"/>
  <c r="AD42" i="6"/>
  <c r="AE42" i="6"/>
  <c r="AF42" i="6"/>
  <c r="AG42" i="6"/>
  <c r="AH42" i="6"/>
  <c r="AI42" i="6"/>
  <c r="AJ42" i="6"/>
  <c r="AK42" i="6"/>
  <c r="AL42" i="6"/>
  <c r="AM42" i="6"/>
  <c r="AN42" i="6"/>
  <c r="AO42" i="6"/>
  <c r="AP42" i="6"/>
  <c r="AQ42" i="6"/>
  <c r="AR42" i="6"/>
  <c r="AS42" i="6"/>
  <c r="AT42" i="6"/>
  <c r="AU42" i="6"/>
  <c r="AV42" i="6"/>
  <c r="AW42" i="6"/>
  <c r="AX42" i="6"/>
  <c r="AY42" i="6"/>
  <c r="AZ42" i="6"/>
  <c r="BA42" i="6"/>
  <c r="BB42" i="6"/>
  <c r="BC42" i="6"/>
  <c r="BG42" i="6"/>
  <c r="BH42" i="6"/>
  <c r="BI42" i="6"/>
  <c r="BJ42" i="6"/>
  <c r="BK42" i="6"/>
  <c r="BL42" i="6"/>
  <c r="BM42" i="6"/>
  <c r="BN42" i="6"/>
  <c r="BO42" i="6"/>
  <c r="BP42" i="6"/>
  <c r="T42" i="6"/>
  <c r="U123" i="6"/>
  <c r="V123" i="6"/>
  <c r="W123" i="6"/>
  <c r="X123" i="6"/>
  <c r="Y123" i="6"/>
  <c r="Z123" i="6"/>
  <c r="AA123" i="6"/>
  <c r="AB123" i="6"/>
  <c r="AC123" i="6"/>
  <c r="AD123" i="6"/>
  <c r="AE123" i="6"/>
  <c r="AF123" i="6"/>
  <c r="AG123" i="6"/>
  <c r="AH123" i="6"/>
  <c r="AI123" i="6"/>
  <c r="AJ123" i="6"/>
  <c r="AK123" i="6"/>
  <c r="AL123" i="6"/>
  <c r="AM123" i="6"/>
  <c r="AN123" i="6"/>
  <c r="AO123" i="6"/>
  <c r="AP123" i="6"/>
  <c r="AQ123" i="6"/>
  <c r="AR123" i="6"/>
  <c r="AS123" i="6"/>
  <c r="AT123" i="6"/>
  <c r="AU123" i="6"/>
  <c r="AV123" i="6"/>
  <c r="AW123" i="6"/>
  <c r="AX123" i="6"/>
  <c r="AY123" i="6"/>
  <c r="AZ123" i="6"/>
  <c r="BA123" i="6"/>
  <c r="BB123" i="6"/>
  <c r="BC123" i="6"/>
  <c r="BG123" i="6"/>
  <c r="BH123" i="6"/>
  <c r="BI123" i="6"/>
  <c r="BJ123" i="6"/>
  <c r="BK123" i="6"/>
  <c r="BL123" i="6"/>
  <c r="BM123" i="6"/>
  <c r="BN123" i="6"/>
  <c r="BO123" i="6"/>
  <c r="BP123" i="6"/>
  <c r="T123" i="6"/>
  <c r="Q31" i="6"/>
  <c r="R31" i="6"/>
  <c r="S31" i="6"/>
  <c r="Q32" i="6"/>
  <c r="R32" i="6"/>
  <c r="S32" i="6"/>
  <c r="A31" i="6"/>
  <c r="B31" i="6"/>
  <c r="C31" i="6"/>
  <c r="D31" i="6"/>
  <c r="E31" i="6"/>
  <c r="F31" i="6"/>
  <c r="G31" i="6"/>
  <c r="H31" i="6"/>
  <c r="I31" i="6"/>
  <c r="K31" i="6"/>
  <c r="M31" i="6"/>
  <c r="O31" i="6"/>
  <c r="P31" i="6"/>
  <c r="A32" i="6"/>
  <c r="B32" i="6"/>
  <c r="C32" i="6"/>
  <c r="D32" i="6"/>
  <c r="E32" i="6"/>
  <c r="F32" i="6"/>
  <c r="G32" i="6"/>
  <c r="H32" i="6"/>
  <c r="I32" i="6"/>
  <c r="K32" i="6"/>
  <c r="M32" i="6"/>
  <c r="O32" i="6"/>
  <c r="P32" i="6"/>
  <c r="A33" i="6"/>
  <c r="B33" i="6"/>
  <c r="C33" i="6"/>
  <c r="D33" i="6"/>
  <c r="E33" i="6"/>
  <c r="F33" i="6"/>
  <c r="G33" i="6"/>
  <c r="H33" i="6"/>
  <c r="I33" i="6"/>
  <c r="K33" i="6"/>
  <c r="M33" i="6"/>
  <c r="O33" i="6"/>
  <c r="P33" i="6"/>
  <c r="A34" i="6"/>
  <c r="B34" i="6"/>
  <c r="C34" i="6"/>
  <c r="D34" i="6"/>
  <c r="E34" i="6"/>
  <c r="F34" i="6"/>
  <c r="G34" i="6"/>
  <c r="H34" i="6"/>
  <c r="I34" i="6"/>
  <c r="K34" i="6"/>
  <c r="M34" i="6"/>
  <c r="O34" i="6"/>
  <c r="P34" i="6"/>
  <c r="A35" i="6"/>
  <c r="B35" i="6"/>
  <c r="C35" i="6"/>
  <c r="D35" i="6"/>
  <c r="E35" i="6"/>
  <c r="F35" i="6"/>
  <c r="G35" i="6"/>
  <c r="H35" i="6"/>
  <c r="I35" i="6"/>
  <c r="K35" i="6"/>
  <c r="M35" i="6"/>
  <c r="O35" i="6"/>
  <c r="P35" i="6"/>
  <c r="A36" i="6"/>
  <c r="B36" i="6"/>
  <c r="C36" i="6"/>
  <c r="D36" i="6"/>
  <c r="E36" i="6"/>
  <c r="F36" i="6"/>
  <c r="G36" i="6"/>
  <c r="H36" i="6"/>
  <c r="I36" i="6"/>
  <c r="K36" i="6"/>
  <c r="M36" i="6"/>
  <c r="O36" i="6"/>
  <c r="P36" i="6"/>
  <c r="A37" i="6"/>
  <c r="B37" i="6"/>
  <c r="C37" i="6"/>
  <c r="D37" i="6"/>
  <c r="E37" i="6"/>
  <c r="F37" i="6"/>
  <c r="G37" i="6"/>
  <c r="H37" i="6"/>
  <c r="I37" i="6"/>
  <c r="K37" i="6"/>
  <c r="M37" i="6"/>
  <c r="O37" i="6"/>
  <c r="P37" i="6"/>
  <c r="A38" i="6"/>
  <c r="B38" i="6"/>
  <c r="C38" i="6"/>
  <c r="D38" i="6"/>
  <c r="E38" i="6"/>
  <c r="F38" i="6"/>
  <c r="G38" i="6"/>
  <c r="H38" i="6"/>
  <c r="I38" i="6"/>
  <c r="K38" i="6"/>
  <c r="M38" i="6"/>
  <c r="O38" i="6"/>
  <c r="P38" i="6"/>
  <c r="A39" i="6"/>
  <c r="B39" i="6"/>
  <c r="C39" i="6"/>
  <c r="D39" i="6"/>
  <c r="E39" i="6"/>
  <c r="F39" i="6"/>
  <c r="G39" i="6"/>
  <c r="H39" i="6"/>
  <c r="I39" i="6"/>
  <c r="K39" i="6"/>
  <c r="M39" i="6"/>
  <c r="O39" i="6"/>
  <c r="P39" i="6"/>
  <c r="A40" i="6"/>
  <c r="B40" i="6"/>
  <c r="C40" i="6"/>
  <c r="D40" i="6"/>
  <c r="E40" i="6"/>
  <c r="F40" i="6"/>
  <c r="G40" i="6"/>
  <c r="H40" i="6"/>
  <c r="I40" i="6"/>
  <c r="K40" i="6"/>
  <c r="M40" i="6"/>
  <c r="O40" i="6"/>
  <c r="P40" i="6"/>
  <c r="A41" i="6"/>
  <c r="B41" i="6"/>
  <c r="C41" i="6"/>
  <c r="D41" i="6"/>
  <c r="E41" i="6"/>
  <c r="F41" i="6"/>
  <c r="G41" i="6"/>
  <c r="H41" i="6"/>
  <c r="I41" i="6"/>
  <c r="K41" i="6"/>
  <c r="M41" i="6"/>
  <c r="O41" i="6"/>
  <c r="P41" i="6"/>
  <c r="A21" i="6"/>
  <c r="B21" i="6"/>
  <c r="C21" i="6"/>
  <c r="D21" i="6"/>
  <c r="E21" i="6"/>
  <c r="F21" i="6"/>
  <c r="G21" i="6"/>
  <c r="H21" i="6"/>
  <c r="I21" i="6"/>
  <c r="K21" i="6"/>
  <c r="M21" i="6"/>
  <c r="O21" i="6"/>
  <c r="P21" i="6"/>
  <c r="A22" i="6"/>
  <c r="B22" i="6"/>
  <c r="C22" i="6"/>
  <c r="D22" i="6"/>
  <c r="E22" i="6"/>
  <c r="F22" i="6"/>
  <c r="G22" i="6"/>
  <c r="H22" i="6"/>
  <c r="I22" i="6"/>
  <c r="K22" i="6"/>
  <c r="M22" i="6"/>
  <c r="O22" i="6"/>
  <c r="P22" i="6"/>
  <c r="A23" i="6"/>
  <c r="B23" i="6"/>
  <c r="C23" i="6"/>
  <c r="D23" i="6"/>
  <c r="E23" i="6"/>
  <c r="F23" i="6"/>
  <c r="G23" i="6"/>
  <c r="H23" i="6"/>
  <c r="I23" i="6"/>
  <c r="K23" i="6"/>
  <c r="M23" i="6"/>
  <c r="O23" i="6"/>
  <c r="P23" i="6"/>
  <c r="A24" i="6"/>
  <c r="B24" i="6"/>
  <c r="C24" i="6"/>
  <c r="D24" i="6"/>
  <c r="E24" i="6"/>
  <c r="F24" i="6"/>
  <c r="G24" i="6"/>
  <c r="H24" i="6"/>
  <c r="I24" i="6"/>
  <c r="K24" i="6"/>
  <c r="M24" i="6"/>
  <c r="O24" i="6"/>
  <c r="P24" i="6"/>
  <c r="A25" i="6"/>
  <c r="B25" i="6"/>
  <c r="C25" i="6"/>
  <c r="D25" i="6"/>
  <c r="E25" i="6"/>
  <c r="F25" i="6"/>
  <c r="G25" i="6"/>
  <c r="H25" i="6"/>
  <c r="I25" i="6"/>
  <c r="K25" i="6"/>
  <c r="M25" i="6"/>
  <c r="O25" i="6"/>
  <c r="P25" i="6"/>
  <c r="A27" i="6"/>
  <c r="B27" i="6"/>
  <c r="C27" i="6"/>
  <c r="D27" i="6"/>
  <c r="E27" i="6"/>
  <c r="F27" i="6"/>
  <c r="G27" i="6"/>
  <c r="H27" i="6"/>
  <c r="I27" i="6"/>
  <c r="K27" i="6"/>
  <c r="M27" i="6"/>
  <c r="O27" i="6"/>
  <c r="P27" i="6"/>
  <c r="A28" i="6"/>
  <c r="B28" i="6"/>
  <c r="C28" i="6"/>
  <c r="D28" i="6"/>
  <c r="E28" i="6"/>
  <c r="F28" i="6"/>
  <c r="G28" i="6"/>
  <c r="H28" i="6"/>
  <c r="I28" i="6"/>
  <c r="K28" i="6"/>
  <c r="M28" i="6"/>
  <c r="O28" i="6"/>
  <c r="P28" i="6"/>
  <c r="A29" i="6"/>
  <c r="B29" i="6"/>
  <c r="C29" i="6"/>
  <c r="D29" i="6"/>
  <c r="E29" i="6"/>
  <c r="F29" i="6"/>
  <c r="G29" i="6"/>
  <c r="H29" i="6"/>
  <c r="I29" i="6"/>
  <c r="K29" i="6"/>
  <c r="M29" i="6"/>
  <c r="O29" i="6"/>
  <c r="P29" i="6"/>
  <c r="A30" i="6"/>
  <c r="B30" i="6"/>
  <c r="C30" i="6"/>
  <c r="D30" i="6"/>
  <c r="E30" i="6"/>
  <c r="F30" i="6"/>
  <c r="G30" i="6"/>
  <c r="H30" i="6"/>
  <c r="I30" i="6"/>
  <c r="K30" i="6"/>
  <c r="M30" i="6"/>
  <c r="O30" i="6"/>
  <c r="P30" i="6"/>
  <c r="J119" i="6" l="1"/>
  <c r="J26" i="6"/>
  <c r="N217" i="8"/>
  <c r="O217" i="8"/>
  <c r="P217" i="8"/>
  <c r="Q217" i="8"/>
  <c r="R217" i="8"/>
  <c r="M217" i="8"/>
  <c r="N189" i="8"/>
  <c r="O189" i="8"/>
  <c r="P189" i="8"/>
  <c r="Q189" i="8"/>
  <c r="R189" i="8"/>
  <c r="M189" i="8"/>
  <c r="D160" i="8"/>
  <c r="E160" i="8"/>
  <c r="F160" i="8"/>
  <c r="G160" i="8"/>
  <c r="H160" i="8"/>
  <c r="I160" i="8"/>
  <c r="J160" i="8"/>
  <c r="K160" i="8"/>
  <c r="L160" i="8"/>
  <c r="M160" i="8"/>
  <c r="R160" i="8"/>
  <c r="T160" i="8"/>
  <c r="U160" i="8"/>
  <c r="V160" i="8"/>
  <c r="W160" i="8"/>
  <c r="X160" i="8"/>
  <c r="Y160" i="8"/>
  <c r="Z160" i="8"/>
  <c r="AA160" i="8"/>
  <c r="AE160" i="8"/>
  <c r="AF160" i="8"/>
  <c r="AG160" i="8"/>
  <c r="AH160" i="8"/>
  <c r="AI160" i="8"/>
  <c r="C160" i="8"/>
  <c r="L137" i="8"/>
  <c r="M137" i="8"/>
  <c r="N137" i="8"/>
  <c r="O137" i="8"/>
  <c r="P137" i="8"/>
  <c r="Q137" i="8"/>
  <c r="R137" i="8"/>
  <c r="S137" i="8"/>
  <c r="T137" i="8"/>
  <c r="U137" i="8"/>
  <c r="V137" i="8"/>
  <c r="W137" i="8"/>
  <c r="X137" i="8"/>
  <c r="Y137" i="8"/>
  <c r="Z137" i="8"/>
  <c r="AA137" i="8"/>
  <c r="AB137" i="8"/>
  <c r="AC137" i="8"/>
  <c r="AD137" i="8"/>
  <c r="AE137" i="8"/>
  <c r="AF137" i="8"/>
  <c r="AG137" i="8"/>
  <c r="AH137" i="8"/>
  <c r="AI137" i="8"/>
  <c r="AJ137" i="8"/>
  <c r="AK137" i="8"/>
  <c r="AL137" i="8"/>
  <c r="AM137" i="8"/>
  <c r="AN137" i="8"/>
  <c r="AO137" i="8"/>
  <c r="AP137" i="8"/>
  <c r="AQ137" i="8"/>
  <c r="K137" i="8"/>
  <c r="A52" i="6"/>
  <c r="B52" i="6"/>
  <c r="C52" i="6"/>
  <c r="D52" i="6"/>
  <c r="E52" i="6"/>
  <c r="F52" i="6"/>
  <c r="G52" i="6"/>
  <c r="H52" i="6"/>
  <c r="I52" i="6"/>
  <c r="K52" i="6"/>
  <c r="M52" i="6"/>
  <c r="O52" i="6"/>
  <c r="P52" i="6"/>
  <c r="Q52" i="6"/>
  <c r="R52" i="6"/>
  <c r="S52" i="6"/>
  <c r="A69" i="6"/>
  <c r="B69" i="6"/>
  <c r="C69" i="6"/>
  <c r="D69" i="6"/>
  <c r="E69" i="6"/>
  <c r="F69" i="6"/>
  <c r="G69" i="6"/>
  <c r="H69" i="6"/>
  <c r="I69" i="6"/>
  <c r="K69" i="6"/>
  <c r="M69" i="6"/>
  <c r="O69" i="6"/>
  <c r="P69" i="6"/>
  <c r="Q69" i="6"/>
  <c r="R69" i="6"/>
  <c r="S69" i="6"/>
  <c r="A70" i="6"/>
  <c r="B70" i="6"/>
  <c r="C70" i="6"/>
  <c r="D70" i="6"/>
  <c r="E70" i="6"/>
  <c r="F70" i="6"/>
  <c r="G70" i="6"/>
  <c r="H70" i="6"/>
  <c r="I70" i="6"/>
  <c r="K70" i="6"/>
  <c r="M70" i="6"/>
  <c r="O70" i="6"/>
  <c r="P70" i="6"/>
  <c r="Q70" i="6"/>
  <c r="R70" i="6"/>
  <c r="S70" i="6"/>
  <c r="I96" i="6"/>
  <c r="A78" i="6"/>
  <c r="B78" i="6"/>
  <c r="C78" i="6"/>
  <c r="D78" i="6"/>
  <c r="E78" i="6"/>
  <c r="F78" i="6"/>
  <c r="G78" i="6"/>
  <c r="H78" i="6"/>
  <c r="I78" i="6"/>
  <c r="K78" i="6"/>
  <c r="M78" i="6"/>
  <c r="O78" i="6"/>
  <c r="P78" i="6"/>
  <c r="Q78" i="6"/>
  <c r="R78" i="6"/>
  <c r="S78" i="6"/>
  <c r="A63" i="6"/>
  <c r="B63" i="6"/>
  <c r="C63" i="6"/>
  <c r="D63" i="6"/>
  <c r="E63" i="6"/>
  <c r="F63" i="6"/>
  <c r="G63" i="6"/>
  <c r="H63" i="6"/>
  <c r="I63" i="6"/>
  <c r="K63" i="6"/>
  <c r="M63" i="6"/>
  <c r="O63" i="6"/>
  <c r="P63" i="6"/>
  <c r="Q63" i="6"/>
  <c r="R63" i="6"/>
  <c r="S63" i="6"/>
  <c r="A64" i="6"/>
  <c r="B64" i="6"/>
  <c r="C64" i="6"/>
  <c r="D64" i="6"/>
  <c r="E64" i="6"/>
  <c r="F64" i="6"/>
  <c r="G64" i="6"/>
  <c r="H64" i="6"/>
  <c r="I64" i="6"/>
  <c r="K64" i="6"/>
  <c r="M64" i="6"/>
  <c r="O64" i="6"/>
  <c r="P64" i="6"/>
  <c r="Q64" i="6"/>
  <c r="R64" i="6"/>
  <c r="S64" i="6"/>
  <c r="A65" i="6"/>
  <c r="B65" i="6"/>
  <c r="C65" i="6"/>
  <c r="D65" i="6"/>
  <c r="E65" i="6"/>
  <c r="F65" i="6"/>
  <c r="G65" i="6"/>
  <c r="H65" i="6"/>
  <c r="I65" i="6"/>
  <c r="K65" i="6"/>
  <c r="M65" i="6"/>
  <c r="O65" i="6"/>
  <c r="P65" i="6"/>
  <c r="Q65" i="6"/>
  <c r="R65" i="6"/>
  <c r="S65" i="6"/>
  <c r="A66" i="6"/>
  <c r="B66" i="6"/>
  <c r="C66" i="6"/>
  <c r="D66" i="6"/>
  <c r="E66" i="6"/>
  <c r="F66" i="6"/>
  <c r="G66" i="6"/>
  <c r="H66" i="6"/>
  <c r="I66" i="6"/>
  <c r="K66" i="6"/>
  <c r="M66" i="6"/>
  <c r="O66" i="6"/>
  <c r="P66" i="6"/>
  <c r="Q66" i="6"/>
  <c r="R66" i="6"/>
  <c r="S66" i="6"/>
  <c r="A67" i="6"/>
  <c r="B67" i="6"/>
  <c r="C67" i="6"/>
  <c r="D67" i="6"/>
  <c r="E67" i="6"/>
  <c r="F67" i="6"/>
  <c r="G67" i="6"/>
  <c r="H67" i="6"/>
  <c r="I67" i="6"/>
  <c r="K67" i="6"/>
  <c r="M67" i="6"/>
  <c r="O67" i="6"/>
  <c r="P67" i="6"/>
  <c r="Q67" i="6"/>
  <c r="R67" i="6"/>
  <c r="S67" i="6"/>
  <c r="A68" i="6"/>
  <c r="B68" i="6"/>
  <c r="C68" i="6"/>
  <c r="D68" i="6"/>
  <c r="E68" i="6"/>
  <c r="F68" i="6"/>
  <c r="G68" i="6"/>
  <c r="H68" i="6"/>
  <c r="I68" i="6"/>
  <c r="K68" i="6"/>
  <c r="M68" i="6"/>
  <c r="O68" i="6"/>
  <c r="P68" i="6"/>
  <c r="Q68" i="6"/>
  <c r="R68" i="6"/>
  <c r="S68" i="6"/>
  <c r="A71" i="6"/>
  <c r="B71" i="6"/>
  <c r="C71" i="6"/>
  <c r="D71" i="6"/>
  <c r="E71" i="6"/>
  <c r="F71" i="6"/>
  <c r="G71" i="6"/>
  <c r="H71" i="6"/>
  <c r="I71" i="6"/>
  <c r="K71" i="6"/>
  <c r="M71" i="6"/>
  <c r="O71" i="6"/>
  <c r="P71" i="6"/>
  <c r="Q71" i="6"/>
  <c r="R71" i="6"/>
  <c r="S71" i="6"/>
  <c r="A72" i="6"/>
  <c r="B72" i="6"/>
  <c r="C72" i="6"/>
  <c r="D72" i="6"/>
  <c r="E72" i="6"/>
  <c r="F72" i="6"/>
  <c r="G72" i="6"/>
  <c r="H72" i="6"/>
  <c r="I72" i="6"/>
  <c r="K72" i="6"/>
  <c r="M72" i="6"/>
  <c r="O72" i="6"/>
  <c r="P72" i="6"/>
  <c r="Q72" i="6"/>
  <c r="R72" i="6"/>
  <c r="S72" i="6"/>
  <c r="A73" i="6"/>
  <c r="B73" i="6"/>
  <c r="C73" i="6"/>
  <c r="D73" i="6"/>
  <c r="E73" i="6"/>
  <c r="F73" i="6"/>
  <c r="G73" i="6"/>
  <c r="H73" i="6"/>
  <c r="I73" i="6"/>
  <c r="K73" i="6"/>
  <c r="M73" i="6"/>
  <c r="O73" i="6"/>
  <c r="P73" i="6"/>
  <c r="Q73" i="6"/>
  <c r="R73" i="6"/>
  <c r="S73" i="6"/>
  <c r="A74" i="6"/>
  <c r="B74" i="6"/>
  <c r="C74" i="6"/>
  <c r="D74" i="6"/>
  <c r="E74" i="6"/>
  <c r="F74" i="6"/>
  <c r="G74" i="6"/>
  <c r="H74" i="6"/>
  <c r="I74" i="6"/>
  <c r="K74" i="6"/>
  <c r="M74" i="6"/>
  <c r="O74" i="6"/>
  <c r="P74" i="6"/>
  <c r="Q74" i="6"/>
  <c r="R74" i="6"/>
  <c r="S74" i="6"/>
  <c r="A75" i="6"/>
  <c r="B75" i="6"/>
  <c r="C75" i="6"/>
  <c r="D75" i="6"/>
  <c r="E75" i="6"/>
  <c r="F75" i="6"/>
  <c r="G75" i="6"/>
  <c r="H75" i="6"/>
  <c r="I75" i="6"/>
  <c r="K75" i="6"/>
  <c r="M75" i="6"/>
  <c r="O75" i="6"/>
  <c r="P75" i="6"/>
  <c r="Q75" i="6"/>
  <c r="R75" i="6"/>
  <c r="S75" i="6"/>
  <c r="A76" i="6"/>
  <c r="B76" i="6"/>
  <c r="C76" i="6"/>
  <c r="D76" i="6"/>
  <c r="E76" i="6"/>
  <c r="F76" i="6"/>
  <c r="G76" i="6"/>
  <c r="H76" i="6"/>
  <c r="I76" i="6"/>
  <c r="K76" i="6"/>
  <c r="M76" i="6"/>
  <c r="O76" i="6"/>
  <c r="P76" i="6"/>
  <c r="Q76" i="6"/>
  <c r="R76" i="6"/>
  <c r="S76" i="6"/>
  <c r="A77" i="6"/>
  <c r="B77" i="6"/>
  <c r="C77" i="6"/>
  <c r="D77" i="6"/>
  <c r="E77" i="6"/>
  <c r="F77" i="6"/>
  <c r="G77" i="6"/>
  <c r="H77" i="6"/>
  <c r="I77" i="6"/>
  <c r="K77" i="6"/>
  <c r="M77" i="6"/>
  <c r="O77" i="6"/>
  <c r="P77" i="6"/>
  <c r="Q77" i="6"/>
  <c r="R77" i="6"/>
  <c r="S77" i="6"/>
  <c r="A79" i="6"/>
  <c r="B79" i="6"/>
  <c r="C79" i="6"/>
  <c r="D79" i="6"/>
  <c r="G79" i="6"/>
  <c r="H79" i="6"/>
  <c r="I79" i="6"/>
  <c r="K79" i="6"/>
  <c r="M79" i="6"/>
  <c r="O79" i="6"/>
  <c r="P79" i="6"/>
  <c r="Q79" i="6"/>
  <c r="R79" i="6"/>
  <c r="S79" i="6"/>
  <c r="A54" i="6"/>
  <c r="B54" i="6"/>
  <c r="C54" i="6"/>
  <c r="D54" i="6"/>
  <c r="E54" i="6"/>
  <c r="F54" i="6"/>
  <c r="G54" i="6"/>
  <c r="H54" i="6"/>
  <c r="I54" i="6"/>
  <c r="K54" i="6"/>
  <c r="M54" i="6"/>
  <c r="O54" i="6"/>
  <c r="P54" i="6"/>
  <c r="Q54" i="6"/>
  <c r="R54" i="6"/>
  <c r="S54" i="6"/>
  <c r="A55" i="6"/>
  <c r="B55" i="6"/>
  <c r="C55" i="6"/>
  <c r="D55" i="6"/>
  <c r="E55" i="6"/>
  <c r="F55" i="6"/>
  <c r="G55" i="6"/>
  <c r="H55" i="6"/>
  <c r="I55" i="6"/>
  <c r="K55" i="6"/>
  <c r="M55" i="6"/>
  <c r="O55" i="6"/>
  <c r="P55" i="6"/>
  <c r="Q55" i="6"/>
  <c r="R55" i="6"/>
  <c r="S55" i="6"/>
  <c r="A56" i="6"/>
  <c r="B56" i="6"/>
  <c r="C56" i="6"/>
  <c r="D56" i="6"/>
  <c r="E56" i="6"/>
  <c r="F56" i="6"/>
  <c r="G56" i="6"/>
  <c r="H56" i="6"/>
  <c r="I56" i="6"/>
  <c r="K56" i="6"/>
  <c r="M56" i="6"/>
  <c r="O56" i="6"/>
  <c r="P56" i="6"/>
  <c r="Q56" i="6"/>
  <c r="R56" i="6"/>
  <c r="S56" i="6"/>
  <c r="A57" i="6"/>
  <c r="B57" i="6"/>
  <c r="C57" i="6"/>
  <c r="D57" i="6"/>
  <c r="G57" i="6"/>
  <c r="H57" i="6"/>
  <c r="I57" i="6"/>
  <c r="K57" i="6"/>
  <c r="M57" i="6"/>
  <c r="O57" i="6"/>
  <c r="P57" i="6"/>
  <c r="Q57" i="6"/>
  <c r="R57" i="6"/>
  <c r="S57" i="6"/>
  <c r="A58" i="6"/>
  <c r="B58" i="6"/>
  <c r="C58" i="6"/>
  <c r="D58" i="6"/>
  <c r="E58" i="6"/>
  <c r="F58" i="6"/>
  <c r="G58" i="6"/>
  <c r="H58" i="6"/>
  <c r="I58" i="6"/>
  <c r="K58" i="6"/>
  <c r="M58" i="6"/>
  <c r="O58" i="6"/>
  <c r="P58" i="6"/>
  <c r="Q58" i="6"/>
  <c r="R58" i="6"/>
  <c r="S58" i="6"/>
  <c r="A59" i="6"/>
  <c r="B59" i="6"/>
  <c r="C59" i="6"/>
  <c r="D59" i="6"/>
  <c r="E59" i="6"/>
  <c r="F59" i="6"/>
  <c r="G59" i="6"/>
  <c r="H59" i="6"/>
  <c r="I59" i="6"/>
  <c r="K59" i="6"/>
  <c r="M59" i="6"/>
  <c r="O59" i="6"/>
  <c r="P59" i="6"/>
  <c r="Q59" i="6"/>
  <c r="R59" i="6"/>
  <c r="S59" i="6"/>
  <c r="A60" i="6"/>
  <c r="B60" i="6"/>
  <c r="C60" i="6"/>
  <c r="D60" i="6"/>
  <c r="E60" i="6"/>
  <c r="F60" i="6"/>
  <c r="G60" i="6"/>
  <c r="H60" i="6"/>
  <c r="I60" i="6"/>
  <c r="K60" i="6"/>
  <c r="M60" i="6"/>
  <c r="O60" i="6"/>
  <c r="P60" i="6"/>
  <c r="Q60" i="6"/>
  <c r="R60" i="6"/>
  <c r="S60" i="6"/>
  <c r="D112" i="8"/>
  <c r="E112" i="8"/>
  <c r="F112" i="8"/>
  <c r="G112" i="8"/>
  <c r="H112" i="8"/>
  <c r="I112" i="8"/>
  <c r="J112" i="8"/>
  <c r="K112" i="8"/>
  <c r="L112" i="8"/>
  <c r="M112" i="8"/>
  <c r="N112" i="8"/>
  <c r="O112" i="8"/>
  <c r="P112" i="8"/>
  <c r="Q112" i="8"/>
  <c r="R112" i="8"/>
  <c r="S112" i="8"/>
  <c r="T112" i="8"/>
  <c r="U112" i="8"/>
  <c r="V112" i="8"/>
  <c r="W112" i="8"/>
  <c r="X112" i="8"/>
  <c r="Y112" i="8"/>
  <c r="Z112" i="8"/>
  <c r="AA112" i="8"/>
  <c r="AB112" i="8"/>
  <c r="AC112" i="8"/>
  <c r="AD112" i="8"/>
  <c r="AE112" i="8"/>
  <c r="AF112" i="8"/>
  <c r="AG112" i="8"/>
  <c r="AH112" i="8"/>
  <c r="C112" i="8"/>
  <c r="D88" i="8"/>
  <c r="E88" i="8"/>
  <c r="F88" i="8"/>
  <c r="G88" i="8"/>
  <c r="H88" i="8"/>
  <c r="I88" i="8"/>
  <c r="J88" i="8"/>
  <c r="K88" i="8"/>
  <c r="L88" i="8"/>
  <c r="M88" i="8"/>
  <c r="N88" i="8"/>
  <c r="O88" i="8"/>
  <c r="P88" i="8"/>
  <c r="Q88" i="8"/>
  <c r="R88" i="8"/>
  <c r="S88" i="8"/>
  <c r="T88" i="8"/>
  <c r="U88" i="8"/>
  <c r="V88" i="8"/>
  <c r="W88" i="8"/>
  <c r="X88" i="8"/>
  <c r="Y88" i="8"/>
  <c r="Z88" i="8"/>
  <c r="AA88" i="8"/>
  <c r="AB88" i="8"/>
  <c r="AC88" i="8"/>
  <c r="AD88" i="8"/>
  <c r="AE88" i="8"/>
  <c r="AF88" i="8"/>
  <c r="AG88" i="8"/>
  <c r="AH88" i="8"/>
  <c r="AI88" i="8"/>
  <c r="C88" i="8"/>
  <c r="H60" i="8"/>
  <c r="G60" i="8"/>
  <c r="A87" i="6"/>
  <c r="B87" i="6"/>
  <c r="C87" i="6"/>
  <c r="D87" i="6"/>
  <c r="E87" i="6"/>
  <c r="F87" i="6"/>
  <c r="G87" i="6"/>
  <c r="H87" i="6"/>
  <c r="I87" i="6"/>
  <c r="K87" i="6"/>
  <c r="M87" i="6"/>
  <c r="O87" i="6"/>
  <c r="P87" i="6"/>
  <c r="Q87" i="6"/>
  <c r="R87" i="6"/>
  <c r="S87" i="6"/>
  <c r="A50" i="6"/>
  <c r="B50" i="6"/>
  <c r="C50" i="6"/>
  <c r="D50" i="6"/>
  <c r="E50" i="6"/>
  <c r="F50" i="6"/>
  <c r="G50" i="6"/>
  <c r="H50" i="6"/>
  <c r="I50" i="6"/>
  <c r="K50" i="6"/>
  <c r="M50" i="6"/>
  <c r="O50" i="6"/>
  <c r="P50" i="6"/>
  <c r="Q50" i="6"/>
  <c r="R50" i="6"/>
  <c r="S50" i="6"/>
  <c r="CH124" i="6"/>
  <c r="CH125" i="6" s="1"/>
  <c r="CG124" i="6"/>
  <c r="CG125" i="6" s="1"/>
  <c r="CF124" i="6"/>
  <c r="CF125" i="6" s="1"/>
  <c r="CE124" i="6"/>
  <c r="CE125" i="6" s="1"/>
  <c r="I106" i="6"/>
  <c r="D58" i="8"/>
  <c r="C58" i="8"/>
  <c r="N39" i="6" l="1"/>
  <c r="N38" i="6"/>
  <c r="N37" i="6"/>
  <c r="N36" i="6"/>
  <c r="N35" i="6"/>
  <c r="N34" i="6"/>
  <c r="N33" i="6"/>
  <c r="N32" i="6"/>
  <c r="N31" i="6"/>
  <c r="N41" i="6"/>
  <c r="N40" i="6"/>
  <c r="L52" i="6"/>
  <c r="N52" i="6"/>
  <c r="N78" i="6"/>
  <c r="L77" i="6"/>
  <c r="N79" i="6"/>
  <c r="N77" i="6"/>
  <c r="L79" i="6"/>
  <c r="N66" i="6"/>
  <c r="L66" i="6"/>
  <c r="N57" i="6"/>
  <c r="N87" i="6"/>
  <c r="N50" i="6"/>
  <c r="L50" i="6"/>
  <c r="L87" i="6" l="1"/>
  <c r="L34" i="6"/>
  <c r="L35" i="6"/>
  <c r="L41" i="6"/>
  <c r="L31" i="6"/>
  <c r="L32" i="6"/>
  <c r="L36" i="6"/>
  <c r="L38" i="6"/>
  <c r="L40" i="6"/>
  <c r="L33" i="6"/>
  <c r="L37" i="6"/>
  <c r="L39" i="6"/>
  <c r="J52" i="6"/>
  <c r="L78" i="6"/>
  <c r="J66" i="6"/>
  <c r="J79" i="6"/>
  <c r="J77" i="6"/>
  <c r="L57" i="6"/>
  <c r="J50" i="6"/>
  <c r="D50" i="8"/>
  <c r="C50" i="8"/>
  <c r="BO122" i="6"/>
  <c r="BP122" i="6"/>
  <c r="BO104" i="6"/>
  <c r="BP104" i="6"/>
  <c r="BO80" i="6"/>
  <c r="BP80" i="6"/>
  <c r="BO61" i="6"/>
  <c r="BP61" i="6"/>
  <c r="B117" i="6"/>
  <c r="C117" i="6"/>
  <c r="D117" i="6"/>
  <c r="E117" i="6"/>
  <c r="F117" i="6"/>
  <c r="G117" i="6"/>
  <c r="H117" i="6"/>
  <c r="I117" i="6"/>
  <c r="K117" i="6"/>
  <c r="M117" i="6"/>
  <c r="O117" i="6"/>
  <c r="P117" i="6"/>
  <c r="Q117" i="6"/>
  <c r="R117" i="6"/>
  <c r="S117" i="6"/>
  <c r="B118" i="6"/>
  <c r="C118" i="6"/>
  <c r="D118" i="6"/>
  <c r="E118" i="6"/>
  <c r="F118" i="6"/>
  <c r="G118" i="6"/>
  <c r="H118" i="6"/>
  <c r="I118" i="6"/>
  <c r="K118" i="6"/>
  <c r="M118" i="6"/>
  <c r="O118" i="6"/>
  <c r="P118" i="6"/>
  <c r="Q118" i="6"/>
  <c r="R118" i="6"/>
  <c r="S118" i="6"/>
  <c r="B120" i="6"/>
  <c r="C120" i="6"/>
  <c r="D120" i="6"/>
  <c r="E120" i="6"/>
  <c r="F120" i="6"/>
  <c r="G120" i="6"/>
  <c r="H120" i="6"/>
  <c r="I120" i="6"/>
  <c r="K120" i="6"/>
  <c r="M120" i="6"/>
  <c r="O120" i="6"/>
  <c r="P120" i="6"/>
  <c r="Q120" i="6"/>
  <c r="R120" i="6"/>
  <c r="S120" i="6"/>
  <c r="B121" i="6"/>
  <c r="C121" i="6"/>
  <c r="D121" i="6"/>
  <c r="E121" i="6"/>
  <c r="F121" i="6"/>
  <c r="G121" i="6"/>
  <c r="H121" i="6"/>
  <c r="I121" i="6"/>
  <c r="K121" i="6"/>
  <c r="M121" i="6"/>
  <c r="O121" i="6"/>
  <c r="P121" i="6"/>
  <c r="Q121" i="6"/>
  <c r="R121" i="6"/>
  <c r="S121" i="6"/>
  <c r="K106" i="6"/>
  <c r="M106" i="6"/>
  <c r="K107" i="6"/>
  <c r="M107" i="6"/>
  <c r="K108" i="6"/>
  <c r="M108" i="6"/>
  <c r="K109" i="6"/>
  <c r="M109" i="6"/>
  <c r="K110" i="6"/>
  <c r="M110" i="6"/>
  <c r="K111" i="6"/>
  <c r="M111" i="6"/>
  <c r="K112" i="6"/>
  <c r="M112" i="6"/>
  <c r="K113" i="6"/>
  <c r="M113" i="6"/>
  <c r="K114" i="6"/>
  <c r="M114" i="6"/>
  <c r="K115" i="6"/>
  <c r="M115" i="6"/>
  <c r="K116" i="6"/>
  <c r="M116" i="6"/>
  <c r="M105" i="6"/>
  <c r="K105" i="6"/>
  <c r="T122" i="6"/>
  <c r="U122" i="6"/>
  <c r="V122" i="6"/>
  <c r="W122" i="6"/>
  <c r="X122" i="6"/>
  <c r="Y122" i="6"/>
  <c r="Z122" i="6"/>
  <c r="AA122" i="6"/>
  <c r="AB122" i="6"/>
  <c r="AC122" i="6"/>
  <c r="AD122" i="6"/>
  <c r="AE122" i="6"/>
  <c r="O106" i="6"/>
  <c r="O107" i="6"/>
  <c r="O108" i="6"/>
  <c r="O109" i="6"/>
  <c r="O110" i="6"/>
  <c r="O111" i="6"/>
  <c r="O112" i="6"/>
  <c r="O113" i="6"/>
  <c r="O114" i="6"/>
  <c r="O115" i="6"/>
  <c r="O116" i="6"/>
  <c r="K96" i="6"/>
  <c r="M96" i="6"/>
  <c r="O96" i="6"/>
  <c r="A101" i="6"/>
  <c r="B101" i="6"/>
  <c r="C101" i="6"/>
  <c r="D101" i="6"/>
  <c r="E101" i="6"/>
  <c r="F101" i="6"/>
  <c r="G101" i="6"/>
  <c r="H101" i="6"/>
  <c r="I101" i="6"/>
  <c r="K101" i="6"/>
  <c r="M101" i="6"/>
  <c r="O101" i="6"/>
  <c r="P101" i="6"/>
  <c r="Q101" i="6"/>
  <c r="R101" i="6"/>
  <c r="S101" i="6"/>
  <c r="A103" i="6"/>
  <c r="B103" i="6"/>
  <c r="C103" i="6"/>
  <c r="D103" i="6"/>
  <c r="E103" i="6"/>
  <c r="F103" i="6"/>
  <c r="G103" i="6"/>
  <c r="H103" i="6"/>
  <c r="I103" i="6"/>
  <c r="K103" i="6"/>
  <c r="M103" i="6"/>
  <c r="O103" i="6"/>
  <c r="P103" i="6"/>
  <c r="R103" i="6"/>
  <c r="S103" i="6"/>
  <c r="J87" i="6" l="1"/>
  <c r="J38" i="6"/>
  <c r="J33" i="6"/>
  <c r="J37" i="6"/>
  <c r="J32" i="6"/>
  <c r="J31" i="6"/>
  <c r="J40" i="6"/>
  <c r="J41" i="6"/>
  <c r="J35" i="6"/>
  <c r="J39" i="6"/>
  <c r="J36" i="6"/>
  <c r="J34" i="6"/>
  <c r="J78" i="6"/>
  <c r="J57" i="6"/>
  <c r="M122" i="6"/>
  <c r="N22" i="8" l="1"/>
  <c r="O22" i="8"/>
  <c r="P22" i="8"/>
  <c r="Q22" i="8"/>
  <c r="R22" i="8"/>
  <c r="M22" i="8"/>
  <c r="N21" i="8"/>
  <c r="O21" i="8"/>
  <c r="P21" i="8"/>
  <c r="Q21" i="8"/>
  <c r="R21" i="8"/>
  <c r="M21" i="8"/>
  <c r="E26" i="8"/>
  <c r="D26" i="8"/>
  <c r="F26" i="8"/>
  <c r="G26" i="8"/>
  <c r="H26" i="8"/>
  <c r="C26" i="8"/>
  <c r="D25" i="8"/>
  <c r="E25" i="8"/>
  <c r="F25" i="8"/>
  <c r="G25" i="8"/>
  <c r="H25" i="8"/>
  <c r="C25" i="8"/>
  <c r="N28" i="6" l="1"/>
  <c r="N22" i="6"/>
  <c r="N29" i="6"/>
  <c r="N25" i="6"/>
  <c r="N23" i="6"/>
  <c r="N27" i="6"/>
  <c r="N30" i="6"/>
  <c r="N21" i="6"/>
  <c r="N70" i="6"/>
  <c r="N69" i="6"/>
  <c r="N67" i="6"/>
  <c r="N55" i="6"/>
  <c r="N68" i="6"/>
  <c r="N73" i="6"/>
  <c r="N72" i="6"/>
  <c r="N59" i="6"/>
  <c r="N75" i="6"/>
  <c r="N56" i="6"/>
  <c r="N58" i="6"/>
  <c r="N63" i="6"/>
  <c r="N54" i="6"/>
  <c r="N76" i="6"/>
  <c r="N74" i="6"/>
  <c r="N60" i="6"/>
  <c r="N65" i="6"/>
  <c r="N71" i="6"/>
  <c r="N64" i="6"/>
  <c r="N111" i="6"/>
  <c r="N110" i="6"/>
  <c r="N105" i="6"/>
  <c r="N121" i="6"/>
  <c r="N109" i="6"/>
  <c r="N103" i="6"/>
  <c r="N107" i="6"/>
  <c r="N115" i="6"/>
  <c r="N116" i="6"/>
  <c r="N101" i="6"/>
  <c r="N108" i="6"/>
  <c r="N113" i="6"/>
  <c r="N120" i="6"/>
  <c r="N114" i="6"/>
  <c r="N112" i="6"/>
  <c r="N118" i="6"/>
  <c r="N96" i="6"/>
  <c r="N117" i="6"/>
  <c r="N106" i="6"/>
  <c r="L25" i="6" l="1"/>
  <c r="L28" i="6"/>
  <c r="L29" i="6"/>
  <c r="L30" i="6"/>
  <c r="L23" i="6"/>
  <c r="L22" i="6"/>
  <c r="L27" i="6"/>
  <c r="L21" i="6"/>
  <c r="L69" i="6"/>
  <c r="L70" i="6"/>
  <c r="L73" i="6"/>
  <c r="L64" i="6"/>
  <c r="L65" i="6"/>
  <c r="L76" i="6"/>
  <c r="L68" i="6"/>
  <c r="L56" i="6"/>
  <c r="L74" i="6"/>
  <c r="L60" i="6"/>
  <c r="L55" i="6"/>
  <c r="L71" i="6"/>
  <c r="L54" i="6"/>
  <c r="L63" i="6"/>
  <c r="L59" i="6"/>
  <c r="L72" i="6"/>
  <c r="L58" i="6"/>
  <c r="L75" i="6"/>
  <c r="L67" i="6"/>
  <c r="L109" i="6"/>
  <c r="L105" i="6"/>
  <c r="L117" i="6"/>
  <c r="L108" i="6"/>
  <c r="L112" i="6"/>
  <c r="L115" i="6"/>
  <c r="L121" i="6"/>
  <c r="L96" i="6"/>
  <c r="L114" i="6"/>
  <c r="L101" i="6"/>
  <c r="L106" i="6"/>
  <c r="L107" i="6"/>
  <c r="L120" i="6"/>
  <c r="L103" i="6"/>
  <c r="L116" i="6"/>
  <c r="L111" i="6"/>
  <c r="L118" i="6"/>
  <c r="L113" i="6"/>
  <c r="L110" i="6"/>
  <c r="L104" i="6" l="1"/>
  <c r="J28" i="6"/>
  <c r="J29" i="6"/>
  <c r="J22" i="6"/>
  <c r="J25" i="6"/>
  <c r="J23" i="6"/>
  <c r="J21" i="6"/>
  <c r="J27" i="6"/>
  <c r="J30" i="6"/>
  <c r="J70" i="6"/>
  <c r="J69" i="6"/>
  <c r="J111" i="6"/>
  <c r="J118" i="6"/>
  <c r="J115" i="6"/>
  <c r="J54" i="6"/>
  <c r="J55" i="6"/>
  <c r="J59" i="6"/>
  <c r="J63" i="6"/>
  <c r="J60" i="6"/>
  <c r="J72" i="6"/>
  <c r="J74" i="6"/>
  <c r="J75" i="6"/>
  <c r="J64" i="6"/>
  <c r="J76" i="6"/>
  <c r="J65" i="6"/>
  <c r="J58" i="6"/>
  <c r="J56" i="6"/>
  <c r="J68" i="6"/>
  <c r="J71" i="6"/>
  <c r="J73" i="6"/>
  <c r="J67" i="6"/>
  <c r="J113" i="6"/>
  <c r="J112" i="6"/>
  <c r="J107" i="6"/>
  <c r="J121" i="6"/>
  <c r="J109" i="6"/>
  <c r="J108" i="6"/>
  <c r="J101" i="6"/>
  <c r="J96" i="6"/>
  <c r="J117" i="6"/>
  <c r="J103" i="6"/>
  <c r="J120" i="6"/>
  <c r="J106" i="6"/>
  <c r="J116" i="6"/>
  <c r="J110" i="6"/>
  <c r="J114" i="6"/>
  <c r="J105" i="6"/>
  <c r="BK104" i="6" l="1"/>
  <c r="T61" i="6"/>
  <c r="U61" i="6"/>
  <c r="V61" i="6"/>
  <c r="W61" i="6"/>
  <c r="X61" i="6"/>
  <c r="Y61" i="6"/>
  <c r="Z61" i="6"/>
  <c r="AA61" i="6"/>
  <c r="AB61" i="6"/>
  <c r="AC61" i="6"/>
  <c r="AD61" i="6"/>
  <c r="AE61" i="6"/>
  <c r="AF61" i="6"/>
  <c r="AG61" i="6"/>
  <c r="AH61" i="6"/>
  <c r="AI61" i="6"/>
  <c r="AJ61" i="6"/>
  <c r="AK61" i="6"/>
  <c r="AL61" i="6"/>
  <c r="AM61" i="6"/>
  <c r="AN61" i="6"/>
  <c r="AO61" i="6"/>
  <c r="AP61" i="6"/>
  <c r="AQ61" i="6"/>
  <c r="AR61" i="6"/>
  <c r="AS61" i="6"/>
  <c r="AT61" i="6"/>
  <c r="AU61" i="6"/>
  <c r="AV61" i="6"/>
  <c r="AW61" i="6"/>
  <c r="AX61" i="6"/>
  <c r="AY61" i="6"/>
  <c r="AZ61" i="6"/>
  <c r="BA61" i="6"/>
  <c r="BB61" i="6"/>
  <c r="BC61" i="6"/>
  <c r="BG61" i="6"/>
  <c r="BH61" i="6"/>
  <c r="BI61" i="6"/>
  <c r="BJ61" i="6"/>
  <c r="BK61" i="6"/>
  <c r="BL61" i="6"/>
  <c r="BM61" i="6"/>
  <c r="BN61" i="6"/>
  <c r="T80" i="6"/>
  <c r="U80" i="6"/>
  <c r="V80" i="6"/>
  <c r="W80" i="6"/>
  <c r="X80" i="6"/>
  <c r="Y80" i="6"/>
  <c r="Z80" i="6"/>
  <c r="AA80" i="6"/>
  <c r="AB80" i="6"/>
  <c r="AC80" i="6"/>
  <c r="AD80" i="6"/>
  <c r="AE80" i="6"/>
  <c r="AF80" i="6"/>
  <c r="AG80" i="6"/>
  <c r="AH80" i="6"/>
  <c r="AI80" i="6"/>
  <c r="AJ80" i="6"/>
  <c r="AK80" i="6"/>
  <c r="AL80" i="6"/>
  <c r="AM80" i="6"/>
  <c r="AN80" i="6"/>
  <c r="AO80" i="6"/>
  <c r="AP80" i="6"/>
  <c r="AQ80" i="6"/>
  <c r="AR80" i="6"/>
  <c r="AS80" i="6"/>
  <c r="AT80" i="6"/>
  <c r="AU80" i="6"/>
  <c r="AV80" i="6"/>
  <c r="AW80" i="6"/>
  <c r="AX80" i="6"/>
  <c r="AY80" i="6"/>
  <c r="AZ80" i="6"/>
  <c r="BA80" i="6"/>
  <c r="BB80" i="6"/>
  <c r="BC80" i="6"/>
  <c r="BG80" i="6"/>
  <c r="BH80" i="6"/>
  <c r="BI80" i="6"/>
  <c r="BJ80" i="6"/>
  <c r="BK80" i="6"/>
  <c r="BL80" i="6"/>
  <c r="BM80" i="6"/>
  <c r="BN80" i="6"/>
  <c r="U104" i="6"/>
  <c r="V104" i="6"/>
  <c r="W104" i="6"/>
  <c r="X104" i="6"/>
  <c r="Y104" i="6"/>
  <c r="Z104" i="6"/>
  <c r="AA104" i="6"/>
  <c r="AB104" i="6"/>
  <c r="AC104" i="6"/>
  <c r="AD104" i="6"/>
  <c r="AE104" i="6"/>
  <c r="AF104" i="6"/>
  <c r="AG104" i="6"/>
  <c r="AH104" i="6"/>
  <c r="AI104" i="6"/>
  <c r="AJ104" i="6"/>
  <c r="AK104" i="6"/>
  <c r="AL104" i="6"/>
  <c r="AM104" i="6"/>
  <c r="AN104" i="6"/>
  <c r="AO104" i="6"/>
  <c r="AP104" i="6"/>
  <c r="AQ104" i="6"/>
  <c r="AR104" i="6"/>
  <c r="AS104" i="6"/>
  <c r="AT104" i="6"/>
  <c r="AU104" i="6"/>
  <c r="AV104" i="6"/>
  <c r="AW104" i="6"/>
  <c r="AX104" i="6"/>
  <c r="AY104" i="6"/>
  <c r="AZ104" i="6"/>
  <c r="BA104" i="6"/>
  <c r="BB104" i="6"/>
  <c r="BC104" i="6"/>
  <c r="BG104" i="6"/>
  <c r="BH104" i="6"/>
  <c r="BI104" i="6"/>
  <c r="BJ104" i="6"/>
  <c r="BL104" i="6"/>
  <c r="BM104" i="6"/>
  <c r="BN104" i="6"/>
  <c r="AF122" i="6"/>
  <c r="AG122" i="6"/>
  <c r="AH122" i="6"/>
  <c r="AI122" i="6"/>
  <c r="AJ122" i="6"/>
  <c r="AK122" i="6"/>
  <c r="AL122" i="6"/>
  <c r="AM122" i="6"/>
  <c r="AN122" i="6"/>
  <c r="AO122" i="6"/>
  <c r="AP122" i="6"/>
  <c r="AQ122" i="6"/>
  <c r="AR122" i="6"/>
  <c r="AS122" i="6"/>
  <c r="AT122" i="6"/>
  <c r="AU122" i="6"/>
  <c r="AV122" i="6"/>
  <c r="AW122" i="6"/>
  <c r="AX122" i="6"/>
  <c r="AY122" i="6"/>
  <c r="AZ122" i="6"/>
  <c r="BA122" i="6"/>
  <c r="BB122" i="6"/>
  <c r="BC122" i="6"/>
  <c r="BG122" i="6"/>
  <c r="BH122" i="6"/>
  <c r="BI122" i="6"/>
  <c r="BJ122" i="6"/>
  <c r="BK122" i="6"/>
  <c r="BL122" i="6"/>
  <c r="BM122" i="6"/>
  <c r="BN122" i="6"/>
  <c r="I122" i="6"/>
  <c r="H122" i="6"/>
  <c r="G122" i="6"/>
  <c r="F122" i="6"/>
  <c r="E122" i="6"/>
  <c r="D122" i="6"/>
  <c r="C122" i="6"/>
  <c r="B122" i="6"/>
  <c r="B106" i="6"/>
  <c r="C106" i="6"/>
  <c r="D106" i="6"/>
  <c r="E106" i="6"/>
  <c r="F106" i="6"/>
  <c r="G106" i="6"/>
  <c r="H106" i="6"/>
  <c r="P106" i="6"/>
  <c r="Q106" i="6"/>
  <c r="R106" i="6"/>
  <c r="S106" i="6"/>
  <c r="B107" i="6"/>
  <c r="C107" i="6"/>
  <c r="D107" i="6"/>
  <c r="E107" i="6"/>
  <c r="F107" i="6"/>
  <c r="G107" i="6"/>
  <c r="H107" i="6"/>
  <c r="I107" i="6"/>
  <c r="P107" i="6"/>
  <c r="Q107" i="6"/>
  <c r="R107" i="6"/>
  <c r="S107" i="6"/>
  <c r="B108" i="6"/>
  <c r="C108" i="6"/>
  <c r="D108" i="6"/>
  <c r="E108" i="6"/>
  <c r="F108" i="6"/>
  <c r="G108" i="6"/>
  <c r="H108" i="6"/>
  <c r="I108" i="6"/>
  <c r="P108" i="6"/>
  <c r="Q108" i="6"/>
  <c r="R108" i="6"/>
  <c r="S108" i="6"/>
  <c r="B109" i="6"/>
  <c r="C109" i="6"/>
  <c r="D109" i="6"/>
  <c r="E109" i="6"/>
  <c r="F109" i="6"/>
  <c r="G109" i="6"/>
  <c r="H109" i="6"/>
  <c r="I109" i="6"/>
  <c r="P109" i="6"/>
  <c r="Q109" i="6"/>
  <c r="R109" i="6"/>
  <c r="S109" i="6"/>
  <c r="B110" i="6"/>
  <c r="C110" i="6"/>
  <c r="D110" i="6"/>
  <c r="E110" i="6"/>
  <c r="F110" i="6"/>
  <c r="G110" i="6"/>
  <c r="H110" i="6"/>
  <c r="I110" i="6"/>
  <c r="P110" i="6"/>
  <c r="Q110" i="6"/>
  <c r="R110" i="6"/>
  <c r="S110" i="6"/>
  <c r="B111" i="6"/>
  <c r="C111" i="6"/>
  <c r="D111" i="6"/>
  <c r="E111" i="6"/>
  <c r="F111" i="6"/>
  <c r="G111" i="6"/>
  <c r="H111" i="6"/>
  <c r="I111" i="6"/>
  <c r="P111" i="6"/>
  <c r="Q111" i="6"/>
  <c r="R111" i="6"/>
  <c r="S111" i="6"/>
  <c r="B112" i="6"/>
  <c r="C112" i="6"/>
  <c r="D112" i="6"/>
  <c r="E112" i="6"/>
  <c r="F112" i="6"/>
  <c r="G112" i="6"/>
  <c r="H112" i="6"/>
  <c r="I112" i="6"/>
  <c r="P112" i="6"/>
  <c r="Q112" i="6"/>
  <c r="R112" i="6"/>
  <c r="S112" i="6"/>
  <c r="B113" i="6"/>
  <c r="C113" i="6"/>
  <c r="D113" i="6"/>
  <c r="E113" i="6"/>
  <c r="F113" i="6"/>
  <c r="G113" i="6"/>
  <c r="H113" i="6"/>
  <c r="I113" i="6"/>
  <c r="P113" i="6"/>
  <c r="Q113" i="6"/>
  <c r="R113" i="6"/>
  <c r="S113" i="6"/>
  <c r="B114" i="6"/>
  <c r="C114" i="6"/>
  <c r="D114" i="6"/>
  <c r="E114" i="6"/>
  <c r="F114" i="6"/>
  <c r="G114" i="6"/>
  <c r="H114" i="6"/>
  <c r="I114" i="6"/>
  <c r="P114" i="6"/>
  <c r="Q114" i="6"/>
  <c r="R114" i="6"/>
  <c r="S114" i="6"/>
  <c r="B115" i="6"/>
  <c r="C115" i="6"/>
  <c r="D115" i="6"/>
  <c r="E115" i="6"/>
  <c r="F115" i="6"/>
  <c r="G115" i="6"/>
  <c r="H115" i="6"/>
  <c r="I115" i="6"/>
  <c r="P115" i="6"/>
  <c r="Q115" i="6"/>
  <c r="R115" i="6"/>
  <c r="S115" i="6"/>
  <c r="B116" i="6"/>
  <c r="C116" i="6"/>
  <c r="D116" i="6"/>
  <c r="E116" i="6"/>
  <c r="F116" i="6"/>
  <c r="G116" i="6"/>
  <c r="H116" i="6"/>
  <c r="I116" i="6"/>
  <c r="P116" i="6"/>
  <c r="Q116" i="6"/>
  <c r="R116" i="6"/>
  <c r="S116" i="6"/>
  <c r="S105" i="6"/>
  <c r="R105" i="6"/>
  <c r="Q105" i="6"/>
  <c r="P105" i="6"/>
  <c r="O105" i="6"/>
  <c r="I105" i="6"/>
  <c r="H105" i="6"/>
  <c r="G105" i="6"/>
  <c r="F105" i="6"/>
  <c r="E105" i="6"/>
  <c r="D105" i="6"/>
  <c r="C105" i="6"/>
  <c r="B105" i="6"/>
  <c r="T104" i="6"/>
  <c r="I104" i="6"/>
  <c r="H104" i="6"/>
  <c r="G104" i="6"/>
  <c r="F104" i="6"/>
  <c r="E104" i="6"/>
  <c r="D104" i="6"/>
  <c r="C104" i="6"/>
  <c r="B104" i="6"/>
  <c r="A82" i="6"/>
  <c r="B82" i="6"/>
  <c r="C82" i="6"/>
  <c r="D82" i="6"/>
  <c r="E82" i="6"/>
  <c r="F82" i="6"/>
  <c r="G82" i="6"/>
  <c r="H82" i="6"/>
  <c r="I82" i="6"/>
  <c r="K82" i="6"/>
  <c r="M82" i="6"/>
  <c r="O82" i="6"/>
  <c r="P82" i="6"/>
  <c r="Q82" i="6"/>
  <c r="R82" i="6"/>
  <c r="S82" i="6"/>
  <c r="A83" i="6"/>
  <c r="B83" i="6"/>
  <c r="C83" i="6"/>
  <c r="D83" i="6"/>
  <c r="E83" i="6"/>
  <c r="F83" i="6"/>
  <c r="G83" i="6"/>
  <c r="H83" i="6"/>
  <c r="I83" i="6"/>
  <c r="K83" i="6"/>
  <c r="M83" i="6"/>
  <c r="O83" i="6"/>
  <c r="P83" i="6"/>
  <c r="Q83" i="6"/>
  <c r="R83" i="6"/>
  <c r="S83" i="6"/>
  <c r="A84" i="6"/>
  <c r="B84" i="6"/>
  <c r="C84" i="6"/>
  <c r="D84" i="6"/>
  <c r="E84" i="6"/>
  <c r="F84" i="6"/>
  <c r="G84" i="6"/>
  <c r="H84" i="6"/>
  <c r="I84" i="6"/>
  <c r="K84" i="6"/>
  <c r="M84" i="6"/>
  <c r="O84" i="6"/>
  <c r="P84" i="6"/>
  <c r="Q84" i="6"/>
  <c r="R84" i="6"/>
  <c r="S84" i="6"/>
  <c r="A85" i="6"/>
  <c r="B85" i="6"/>
  <c r="C85" i="6"/>
  <c r="D85" i="6"/>
  <c r="E85" i="6"/>
  <c r="F85" i="6"/>
  <c r="G85" i="6"/>
  <c r="H85" i="6"/>
  <c r="I85" i="6"/>
  <c r="K85" i="6"/>
  <c r="M85" i="6"/>
  <c r="O85" i="6"/>
  <c r="P85" i="6"/>
  <c r="Q85" i="6"/>
  <c r="R85" i="6"/>
  <c r="S85" i="6"/>
  <c r="A86" i="6"/>
  <c r="B86" i="6"/>
  <c r="C86" i="6"/>
  <c r="D86" i="6"/>
  <c r="E86" i="6"/>
  <c r="F86" i="6"/>
  <c r="G86" i="6"/>
  <c r="H86" i="6"/>
  <c r="I86" i="6"/>
  <c r="K86" i="6"/>
  <c r="M86" i="6"/>
  <c r="O86" i="6"/>
  <c r="P86" i="6"/>
  <c r="Q86" i="6"/>
  <c r="R86" i="6"/>
  <c r="S86" i="6"/>
  <c r="A88" i="6"/>
  <c r="B88" i="6"/>
  <c r="C88" i="6"/>
  <c r="D88" i="6"/>
  <c r="E88" i="6"/>
  <c r="F88" i="6"/>
  <c r="G88" i="6"/>
  <c r="H88" i="6"/>
  <c r="I88" i="6"/>
  <c r="K88" i="6"/>
  <c r="M88" i="6"/>
  <c r="O88" i="6"/>
  <c r="P88" i="6"/>
  <c r="Q88" i="6"/>
  <c r="R88" i="6"/>
  <c r="S88" i="6"/>
  <c r="A89" i="6"/>
  <c r="B89" i="6"/>
  <c r="C89" i="6"/>
  <c r="D89" i="6"/>
  <c r="E89" i="6"/>
  <c r="F89" i="6"/>
  <c r="G89" i="6"/>
  <c r="H89" i="6"/>
  <c r="I89" i="6"/>
  <c r="K89" i="6"/>
  <c r="M89" i="6"/>
  <c r="O89" i="6"/>
  <c r="P89" i="6"/>
  <c r="Q89" i="6"/>
  <c r="R89" i="6"/>
  <c r="S89" i="6"/>
  <c r="A90" i="6"/>
  <c r="B90" i="6"/>
  <c r="C90" i="6"/>
  <c r="D90" i="6"/>
  <c r="E90" i="6"/>
  <c r="F90" i="6"/>
  <c r="G90" i="6"/>
  <c r="H90" i="6"/>
  <c r="I90" i="6"/>
  <c r="K90" i="6"/>
  <c r="M90" i="6"/>
  <c r="O90" i="6"/>
  <c r="P90" i="6"/>
  <c r="Q90" i="6"/>
  <c r="R90" i="6"/>
  <c r="S90" i="6"/>
  <c r="A91" i="6"/>
  <c r="B91" i="6"/>
  <c r="C91" i="6"/>
  <c r="D91" i="6"/>
  <c r="E91" i="6"/>
  <c r="F91" i="6"/>
  <c r="G91" i="6"/>
  <c r="H91" i="6"/>
  <c r="I91" i="6"/>
  <c r="K91" i="6"/>
  <c r="M91" i="6"/>
  <c r="O91" i="6"/>
  <c r="P91" i="6"/>
  <c r="Q91" i="6"/>
  <c r="R91" i="6"/>
  <c r="S91" i="6"/>
  <c r="A92" i="6"/>
  <c r="B92" i="6"/>
  <c r="C92" i="6"/>
  <c r="D92" i="6"/>
  <c r="E92" i="6"/>
  <c r="F92" i="6"/>
  <c r="G92" i="6"/>
  <c r="H92" i="6"/>
  <c r="I92" i="6"/>
  <c r="K92" i="6"/>
  <c r="M92" i="6"/>
  <c r="O92" i="6"/>
  <c r="P92" i="6"/>
  <c r="Q92" i="6"/>
  <c r="R92" i="6"/>
  <c r="S92" i="6"/>
  <c r="A93" i="6"/>
  <c r="B93" i="6"/>
  <c r="C93" i="6"/>
  <c r="D93" i="6"/>
  <c r="E93" i="6"/>
  <c r="F93" i="6"/>
  <c r="G93" i="6"/>
  <c r="H93" i="6"/>
  <c r="I93" i="6"/>
  <c r="K93" i="6"/>
  <c r="M93" i="6"/>
  <c r="O93" i="6"/>
  <c r="P93" i="6"/>
  <c r="Q93" i="6"/>
  <c r="R93" i="6"/>
  <c r="S93" i="6"/>
  <c r="A94" i="6"/>
  <c r="B94" i="6"/>
  <c r="C94" i="6"/>
  <c r="D94" i="6"/>
  <c r="E94" i="6"/>
  <c r="F94" i="6"/>
  <c r="G94" i="6"/>
  <c r="H94" i="6"/>
  <c r="I94" i="6"/>
  <c r="K94" i="6"/>
  <c r="M94" i="6"/>
  <c r="O94" i="6"/>
  <c r="P94" i="6"/>
  <c r="Q94" i="6"/>
  <c r="R94" i="6"/>
  <c r="S94" i="6"/>
  <c r="A95" i="6"/>
  <c r="B95" i="6"/>
  <c r="C95" i="6"/>
  <c r="D95" i="6"/>
  <c r="E95" i="6"/>
  <c r="F95" i="6"/>
  <c r="G95" i="6"/>
  <c r="H95" i="6"/>
  <c r="I95" i="6"/>
  <c r="K95" i="6"/>
  <c r="M95" i="6"/>
  <c r="O95" i="6"/>
  <c r="P95" i="6"/>
  <c r="Q95" i="6"/>
  <c r="R95" i="6"/>
  <c r="S95" i="6"/>
  <c r="A96" i="6"/>
  <c r="B96" i="6"/>
  <c r="C96" i="6"/>
  <c r="D96" i="6"/>
  <c r="E96" i="6"/>
  <c r="F96" i="6"/>
  <c r="G96" i="6"/>
  <c r="H96" i="6"/>
  <c r="P96" i="6"/>
  <c r="Q96" i="6"/>
  <c r="R96" i="6"/>
  <c r="S96" i="6"/>
  <c r="A97" i="6"/>
  <c r="B97" i="6"/>
  <c r="C97" i="6"/>
  <c r="D97" i="6"/>
  <c r="E97" i="6"/>
  <c r="F97" i="6"/>
  <c r="G97" i="6"/>
  <c r="H97" i="6"/>
  <c r="I97" i="6"/>
  <c r="K97" i="6"/>
  <c r="M97" i="6"/>
  <c r="O97" i="6"/>
  <c r="P97" i="6"/>
  <c r="Q97" i="6"/>
  <c r="R97" i="6"/>
  <c r="S97" i="6"/>
  <c r="A98" i="6"/>
  <c r="B98" i="6"/>
  <c r="C98" i="6"/>
  <c r="D98" i="6"/>
  <c r="E98" i="6"/>
  <c r="F98" i="6"/>
  <c r="G98" i="6"/>
  <c r="H98" i="6"/>
  <c r="I98" i="6"/>
  <c r="K98" i="6"/>
  <c r="M98" i="6"/>
  <c r="O98" i="6"/>
  <c r="P98" i="6"/>
  <c r="Q98" i="6"/>
  <c r="R98" i="6"/>
  <c r="S98" i="6"/>
  <c r="A99" i="6"/>
  <c r="B99" i="6"/>
  <c r="C99" i="6"/>
  <c r="D99" i="6"/>
  <c r="E99" i="6"/>
  <c r="F99" i="6"/>
  <c r="G99" i="6"/>
  <c r="H99" i="6"/>
  <c r="I99" i="6"/>
  <c r="K99" i="6"/>
  <c r="M99" i="6"/>
  <c r="O99" i="6"/>
  <c r="P99" i="6"/>
  <c r="Q99" i="6"/>
  <c r="R99" i="6"/>
  <c r="S99" i="6"/>
  <c r="A100" i="6"/>
  <c r="B100" i="6"/>
  <c r="C100" i="6"/>
  <c r="D100" i="6"/>
  <c r="E100" i="6"/>
  <c r="F100" i="6"/>
  <c r="G100" i="6"/>
  <c r="H100" i="6"/>
  <c r="I100" i="6"/>
  <c r="K100" i="6"/>
  <c r="M100" i="6"/>
  <c r="O100" i="6"/>
  <c r="P100" i="6"/>
  <c r="Q100" i="6"/>
  <c r="R100" i="6"/>
  <c r="S100" i="6"/>
  <c r="S81" i="6"/>
  <c r="R81" i="6"/>
  <c r="Q81" i="6"/>
  <c r="P81" i="6"/>
  <c r="O81" i="6"/>
  <c r="M81" i="6"/>
  <c r="K81" i="6"/>
  <c r="I81" i="6"/>
  <c r="H81" i="6"/>
  <c r="G81" i="6"/>
  <c r="F81" i="6"/>
  <c r="E81" i="6"/>
  <c r="D81" i="6"/>
  <c r="C81" i="6"/>
  <c r="B81" i="6"/>
  <c r="A81" i="6"/>
  <c r="I80" i="6"/>
  <c r="H80" i="6"/>
  <c r="G80" i="6"/>
  <c r="F80" i="6"/>
  <c r="E80" i="6"/>
  <c r="D80" i="6"/>
  <c r="C80" i="6"/>
  <c r="B80" i="6"/>
  <c r="P62" i="6"/>
  <c r="O62" i="6"/>
  <c r="M62" i="6"/>
  <c r="K62" i="6"/>
  <c r="I62" i="6"/>
  <c r="H62" i="6"/>
  <c r="G62" i="6"/>
  <c r="F62" i="6"/>
  <c r="E62" i="6"/>
  <c r="D62" i="6"/>
  <c r="C62" i="6"/>
  <c r="B62" i="6"/>
  <c r="A62" i="6"/>
  <c r="P53" i="6"/>
  <c r="P51" i="6"/>
  <c r="P49" i="6"/>
  <c r="P48" i="6"/>
  <c r="P47" i="6"/>
  <c r="P46" i="6"/>
  <c r="P44" i="6"/>
  <c r="P43" i="6"/>
  <c r="M48" i="6"/>
  <c r="I61" i="6"/>
  <c r="H61" i="6"/>
  <c r="G61" i="6"/>
  <c r="F61" i="6"/>
  <c r="E61" i="6"/>
  <c r="D61" i="6"/>
  <c r="C61" i="6"/>
  <c r="B61" i="6"/>
  <c r="A44" i="6"/>
  <c r="B44" i="6"/>
  <c r="C44" i="6"/>
  <c r="D44" i="6"/>
  <c r="E44" i="6"/>
  <c r="F44" i="6"/>
  <c r="G44" i="6"/>
  <c r="H44" i="6"/>
  <c r="I44" i="6"/>
  <c r="K44" i="6"/>
  <c r="M44" i="6"/>
  <c r="O44" i="6"/>
  <c r="A46" i="6"/>
  <c r="B46" i="6"/>
  <c r="C46" i="6"/>
  <c r="D46" i="6"/>
  <c r="E46" i="6"/>
  <c r="F46" i="6"/>
  <c r="G46" i="6"/>
  <c r="H46" i="6"/>
  <c r="I46" i="6"/>
  <c r="K46" i="6"/>
  <c r="M46" i="6"/>
  <c r="O46" i="6"/>
  <c r="A47" i="6"/>
  <c r="B47" i="6"/>
  <c r="C47" i="6"/>
  <c r="D47" i="6"/>
  <c r="E47" i="6"/>
  <c r="F47" i="6"/>
  <c r="G47" i="6"/>
  <c r="H47" i="6"/>
  <c r="I47" i="6"/>
  <c r="K47" i="6"/>
  <c r="M47" i="6"/>
  <c r="O47" i="6"/>
  <c r="A48" i="6"/>
  <c r="B48" i="6"/>
  <c r="C48" i="6"/>
  <c r="D48" i="6"/>
  <c r="E48" i="6"/>
  <c r="F48" i="6"/>
  <c r="G48" i="6"/>
  <c r="H48" i="6"/>
  <c r="I48" i="6"/>
  <c r="K48" i="6"/>
  <c r="O48" i="6"/>
  <c r="A49" i="6"/>
  <c r="B49" i="6"/>
  <c r="C49" i="6"/>
  <c r="D49" i="6"/>
  <c r="E49" i="6"/>
  <c r="F49" i="6"/>
  <c r="G49" i="6"/>
  <c r="H49" i="6"/>
  <c r="I49" i="6"/>
  <c r="K49" i="6"/>
  <c r="M49" i="6"/>
  <c r="O49" i="6"/>
  <c r="A51" i="6"/>
  <c r="B51" i="6"/>
  <c r="C51" i="6"/>
  <c r="D51" i="6"/>
  <c r="E51" i="6"/>
  <c r="F51" i="6"/>
  <c r="G51" i="6"/>
  <c r="H51" i="6"/>
  <c r="I51" i="6"/>
  <c r="K51" i="6"/>
  <c r="M51" i="6"/>
  <c r="O51" i="6"/>
  <c r="A53" i="6"/>
  <c r="B53" i="6"/>
  <c r="C53" i="6"/>
  <c r="D53" i="6"/>
  <c r="E53" i="6"/>
  <c r="F53" i="6"/>
  <c r="G53" i="6"/>
  <c r="H53" i="6"/>
  <c r="I53" i="6"/>
  <c r="K53" i="6"/>
  <c r="M53" i="6"/>
  <c r="O53" i="6"/>
  <c r="D42" i="6"/>
  <c r="E42" i="6"/>
  <c r="F42" i="6"/>
  <c r="G42" i="6"/>
  <c r="H42" i="6"/>
  <c r="I42" i="6"/>
  <c r="B42" i="6"/>
  <c r="C42" i="6"/>
  <c r="A43" i="6"/>
  <c r="B43" i="6"/>
  <c r="C43" i="6"/>
  <c r="D43" i="6"/>
  <c r="E43" i="6"/>
  <c r="F43" i="6"/>
  <c r="G43" i="6"/>
  <c r="H43" i="6"/>
  <c r="I43" i="6"/>
  <c r="K43" i="6"/>
  <c r="M43" i="6"/>
  <c r="O43" i="6"/>
  <c r="Q104" i="6" l="1"/>
  <c r="M104" i="6"/>
  <c r="Q122" i="6"/>
  <c r="R122" i="6"/>
  <c r="S122" i="6"/>
  <c r="M80" i="6"/>
  <c r="M61" i="6"/>
  <c r="S104" i="6"/>
  <c r="R104" i="6"/>
  <c r="Q49" i="6"/>
  <c r="R49" i="6"/>
  <c r="S49" i="6"/>
  <c r="Q51" i="6"/>
  <c r="R51" i="6"/>
  <c r="S51" i="6"/>
  <c r="Q53" i="6"/>
  <c r="R53" i="6"/>
  <c r="S53" i="6"/>
  <c r="Q62" i="6"/>
  <c r="R62" i="6"/>
  <c r="S62" i="6"/>
  <c r="S48" i="6"/>
  <c r="R48" i="6"/>
  <c r="Q48" i="6"/>
  <c r="Q21" i="6"/>
  <c r="R21" i="6"/>
  <c r="S21" i="6"/>
  <c r="Q22" i="6"/>
  <c r="R22" i="6"/>
  <c r="S22" i="6"/>
  <c r="Q23" i="6"/>
  <c r="R23" i="6"/>
  <c r="S23" i="6"/>
  <c r="Q24" i="6"/>
  <c r="R24" i="6"/>
  <c r="S24" i="6"/>
  <c r="Q25" i="6"/>
  <c r="R25" i="6"/>
  <c r="S25" i="6"/>
  <c r="Q27" i="6"/>
  <c r="R27" i="6"/>
  <c r="S27" i="6"/>
  <c r="Q28" i="6"/>
  <c r="R28" i="6"/>
  <c r="S28" i="6"/>
  <c r="Q29" i="6"/>
  <c r="R29" i="6"/>
  <c r="S29" i="6"/>
  <c r="Q30" i="6"/>
  <c r="R30" i="6"/>
  <c r="S30" i="6"/>
  <c r="Q33" i="6"/>
  <c r="R33" i="6"/>
  <c r="S33" i="6"/>
  <c r="Q34" i="6"/>
  <c r="R34" i="6"/>
  <c r="S34" i="6"/>
  <c r="Q35" i="6"/>
  <c r="R35" i="6"/>
  <c r="S35" i="6"/>
  <c r="Q36" i="6"/>
  <c r="R36" i="6"/>
  <c r="S36" i="6"/>
  <c r="Q37" i="6"/>
  <c r="R37" i="6"/>
  <c r="S37" i="6"/>
  <c r="Q38" i="6"/>
  <c r="R38" i="6"/>
  <c r="S38" i="6"/>
  <c r="Q39" i="6"/>
  <c r="R39" i="6"/>
  <c r="S39" i="6"/>
  <c r="Q40" i="6"/>
  <c r="R40" i="6"/>
  <c r="S40" i="6"/>
  <c r="Q41" i="6"/>
  <c r="R41" i="6"/>
  <c r="S41" i="6"/>
  <c r="Q43" i="6"/>
  <c r="R43" i="6"/>
  <c r="S43" i="6"/>
  <c r="Q44" i="6"/>
  <c r="R44" i="6"/>
  <c r="S44" i="6"/>
  <c r="Q46" i="6"/>
  <c r="R46" i="6"/>
  <c r="S46" i="6"/>
  <c r="Q47" i="6"/>
  <c r="R47" i="6"/>
  <c r="S47" i="6"/>
  <c r="S20" i="6"/>
  <c r="R20" i="6"/>
  <c r="Q20" i="6"/>
  <c r="Q42" i="6" l="1"/>
  <c r="P80" i="6"/>
  <c r="P61" i="6"/>
  <c r="P104" i="6"/>
  <c r="P42" i="6"/>
  <c r="Q123" i="6"/>
  <c r="N85" i="6"/>
  <c r="K61" i="6"/>
  <c r="N98" i="6"/>
  <c r="N99" i="6"/>
  <c r="N95" i="6"/>
  <c r="L91" i="6"/>
  <c r="N91" i="6"/>
  <c r="N86" i="6"/>
  <c r="L94" i="6"/>
  <c r="N94" i="6"/>
  <c r="L90" i="6"/>
  <c r="N90" i="6"/>
  <c r="N97" i="6"/>
  <c r="L93" i="6"/>
  <c r="N93" i="6"/>
  <c r="N89" i="6"/>
  <c r="L84" i="6"/>
  <c r="N84" i="6"/>
  <c r="N81" i="6"/>
  <c r="L82" i="6"/>
  <c r="N82" i="6"/>
  <c r="N100" i="6"/>
  <c r="L92" i="6"/>
  <c r="N92" i="6"/>
  <c r="N88" i="6"/>
  <c r="N83" i="6"/>
  <c r="K104" i="6"/>
  <c r="O104" i="6"/>
  <c r="K80" i="6"/>
  <c r="K42" i="6"/>
  <c r="R123" i="6"/>
  <c r="S123" i="6"/>
  <c r="S80" i="6"/>
  <c r="R80" i="6"/>
  <c r="Q80" i="6"/>
  <c r="S61" i="6"/>
  <c r="R61" i="6"/>
  <c r="Q61" i="6"/>
  <c r="R42" i="6"/>
  <c r="S42" i="6"/>
  <c r="L89" i="6"/>
  <c r="L99" i="6"/>
  <c r="L86" i="6"/>
  <c r="L98" i="6"/>
  <c r="K122" i="6" l="1"/>
  <c r="O122" i="6"/>
  <c r="L85" i="6"/>
  <c r="J95" i="6"/>
  <c r="L95" i="6"/>
  <c r="L97" i="6"/>
  <c r="L100" i="6"/>
  <c r="N104" i="6"/>
  <c r="J100" i="6"/>
  <c r="J83" i="6"/>
  <c r="L83" i="6"/>
  <c r="L81" i="6"/>
  <c r="L88" i="6"/>
  <c r="J82" i="6"/>
  <c r="J98" i="6"/>
  <c r="M20" i="6"/>
  <c r="M123" i="6" s="1"/>
  <c r="N43" i="6"/>
  <c r="N44" i="6"/>
  <c r="N46" i="6"/>
  <c r="N47" i="6"/>
  <c r="N122" i="6" l="1"/>
  <c r="J92" i="6"/>
  <c r="J90" i="6"/>
  <c r="J91" i="6"/>
  <c r="J84" i="6"/>
  <c r="J94" i="6"/>
  <c r="J88" i="6"/>
  <c r="J93" i="6"/>
  <c r="J97" i="6"/>
  <c r="J99" i="6"/>
  <c r="M42" i="6"/>
  <c r="J89" i="6"/>
  <c r="J81" i="6"/>
  <c r="J86" i="6"/>
  <c r="J85" i="6"/>
  <c r="L47" i="6"/>
  <c r="L46" i="6"/>
  <c r="L43" i="6"/>
  <c r="L44" i="6"/>
  <c r="L122" i="6" l="1"/>
  <c r="J104" i="6"/>
  <c r="J43" i="6"/>
  <c r="J122" i="6" l="1"/>
  <c r="J47" i="6"/>
  <c r="J46" i="6"/>
  <c r="J44" i="6"/>
  <c r="A20" i="6" l="1"/>
  <c r="P20" i="6" l="1"/>
  <c r="P123" i="6" s="1"/>
  <c r="I20" i="6"/>
  <c r="H20" i="6"/>
  <c r="G20" i="6"/>
  <c r="F20" i="6"/>
  <c r="E20" i="6"/>
  <c r="D20" i="6"/>
  <c r="C20" i="6"/>
  <c r="B20" i="6"/>
  <c r="O20" i="6"/>
  <c r="O123" i="6" s="1"/>
  <c r="K20" i="6"/>
  <c r="K123" i="6" s="1"/>
  <c r="N48" i="6" l="1"/>
  <c r="N24" i="6" l="1"/>
  <c r="N51" i="6"/>
  <c r="N20" i="6"/>
  <c r="O61" i="6"/>
  <c r="N53" i="6"/>
  <c r="O80" i="6"/>
  <c r="N62" i="6"/>
  <c r="N49" i="6"/>
  <c r="N123" i="6" l="1"/>
  <c r="N80" i="6"/>
  <c r="N42" i="6"/>
  <c r="N61" i="6"/>
  <c r="L53" i="6" l="1"/>
  <c r="L48" i="6"/>
  <c r="L49" i="6" l="1"/>
  <c r="L51" i="6"/>
  <c r="L62" i="6"/>
  <c r="J48" i="6"/>
  <c r="L80" i="6" l="1"/>
  <c r="J62" i="6"/>
  <c r="J53" i="6"/>
  <c r="J51" i="6"/>
  <c r="J49" i="6"/>
  <c r="J80" i="6" l="1"/>
  <c r="O42" i="6" l="1"/>
  <c r="L24" i="6" l="1"/>
  <c r="L61" i="6"/>
  <c r="L20" i="6"/>
  <c r="J24" i="6" l="1"/>
  <c r="L123" i="6"/>
  <c r="J61" i="6"/>
  <c r="L42" i="6"/>
  <c r="J20" i="6"/>
  <c r="J123" i="6" l="1"/>
  <c r="J42" i="6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Iwona Janus</author>
  </authors>
  <commentList>
    <comment ref="F12" authorId="0" shapeId="0" xr:uid="{5CAE48B4-937E-4C77-84F1-4E5B1A147918}">
      <text>
        <r>
          <rPr>
            <b/>
            <sz val="9"/>
            <color indexed="81"/>
            <rFont val="Tahoma"/>
            <family val="2"/>
            <charset val="238"/>
          </rPr>
          <t>MPS:</t>
        </r>
        <r>
          <rPr>
            <sz val="9"/>
            <color indexed="81"/>
            <rFont val="Tahoma"/>
            <family val="2"/>
            <charset val="238"/>
          </rPr>
          <t xml:space="preserve">
tutaj powinno być doprecyzowane że chodzi o godziny dydaktyczne, bez nalładu samodzielnej pracy studenta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UMW</author>
  </authors>
  <commentList>
    <comment ref="AU1" authorId="0" shapeId="0" xr:uid="{FDD19EC1-1E83-4975-A472-8E34A59C565E}">
      <text>
        <r>
          <rPr>
            <b/>
            <sz val="9"/>
            <color indexed="81"/>
            <rFont val="Tahoma"/>
            <family val="2"/>
            <charset val="238"/>
          </rPr>
          <t>UMW:</t>
        </r>
        <r>
          <rPr>
            <sz val="9"/>
            <color indexed="81"/>
            <rFont val="Tahoma"/>
            <family val="2"/>
            <charset val="238"/>
          </rPr>
          <t xml:space="preserve">
przeniesione z zimy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Iwona Janus</author>
  </authors>
  <commentList>
    <comment ref="G12" authorId="0" shapeId="0" xr:uid="{68D5B0DE-B795-4BD9-BB5B-9109BC5B0F6C}">
      <text>
        <r>
          <rPr>
            <b/>
            <sz val="9"/>
            <color indexed="81"/>
            <rFont val="Tahoma"/>
            <family val="2"/>
            <charset val="238"/>
          </rPr>
          <t>MPS:</t>
        </r>
        <r>
          <rPr>
            <sz val="9"/>
            <color indexed="81"/>
            <rFont val="Tahoma"/>
            <family val="2"/>
            <charset val="238"/>
          </rPr>
          <t xml:space="preserve">
tutaj powinno być doprecyzowane że chodzi o godziny dydaktyczne, bez nalładu samodzielnej pracy studenta</t>
        </r>
      </text>
    </comment>
  </commentList>
</comments>
</file>

<file path=xl/sharedStrings.xml><?xml version="1.0" encoding="utf-8"?>
<sst xmlns="http://schemas.openxmlformats.org/spreadsheetml/2006/main" count="2394" uniqueCount="589">
  <si>
    <t>Uniwersytetu Medycznego we Wrocławiu</t>
  </si>
  <si>
    <t>Lp.</t>
  </si>
  <si>
    <t>Przedmiot (nazwa)</t>
  </si>
  <si>
    <t>semestr zimowy - I</t>
  </si>
  <si>
    <t>semestr letni - II</t>
  </si>
  <si>
    <t>SUMA PUNKTÓW ECTS ZA PRZEDMIOT</t>
  </si>
  <si>
    <t>wykład (WY)</t>
  </si>
  <si>
    <t>seminarium (SE)</t>
  </si>
  <si>
    <t>ćwiczenia audytoryjne (CA)</t>
  </si>
  <si>
    <t>ćwiczenia kierunkowe - niekliniczne (CN)</t>
  </si>
  <si>
    <t>ćwiczenia laboratoryjne (CL)</t>
  </si>
  <si>
    <t>ćwiczenia kliniczne (CK)</t>
  </si>
  <si>
    <t>zajęcia praktyczne przy pacjencie (PP)</t>
  </si>
  <si>
    <t>ćwiczenia specjalistyczne - magisterskie (CM)</t>
  </si>
  <si>
    <t>lektoraty (LE)</t>
  </si>
  <si>
    <t>e-learning (EL)</t>
  </si>
  <si>
    <t>praktyka zawodowa (PZ)</t>
  </si>
  <si>
    <t>liczba godzin z nauczycielem</t>
  </si>
  <si>
    <t>ogólna liczba godzin dydaktycznych</t>
  </si>
  <si>
    <t>punkty ECTS w semestrze</t>
  </si>
  <si>
    <t>ćwiczenia audytoryjne CA)</t>
  </si>
  <si>
    <t>RAZEM</t>
  </si>
  <si>
    <t>uchwała Senatu nr…. z dnia …..202….</t>
  </si>
  <si>
    <t>Wydział</t>
  </si>
  <si>
    <t>Kierunek</t>
  </si>
  <si>
    <t>Forma studiów</t>
  </si>
  <si>
    <t>Szczegółowy Program Studiów dla cyklu kształcenia rozpoczynającego się w roku akademickim: 20../20..</t>
  </si>
  <si>
    <t>Cykl kształcenia</t>
  </si>
  <si>
    <t>łącznie dla przedmiotu</t>
  </si>
  <si>
    <t>całkowity nakład pracy studenta</t>
  </si>
  <si>
    <t>Rok studiów</t>
  </si>
  <si>
    <t>Rok akademicki</t>
  </si>
  <si>
    <t>RPS- obowiązkowe</t>
  </si>
  <si>
    <t>POW- ograniczonego wyboru</t>
  </si>
  <si>
    <t>PSW- swobodnego wyboru</t>
  </si>
  <si>
    <t xml:space="preserve">zal zaliczenie </t>
  </si>
  <si>
    <t>zal/o zaliczenie na ocenę</t>
  </si>
  <si>
    <t xml:space="preserve"> egz egzamin</t>
  </si>
  <si>
    <t>kod grupy*</t>
  </si>
  <si>
    <t>OBJAŚNIENIA</t>
  </si>
  <si>
    <t>W Centrum Symulacji Medycznej</t>
  </si>
  <si>
    <t>W Pracowni dydaktycznej</t>
  </si>
  <si>
    <t>Poziom kształcenia</t>
  </si>
  <si>
    <t>z dnia  …..20.. r.</t>
  </si>
  <si>
    <t>Profil kształcenia</t>
  </si>
  <si>
    <t>Liczba semestrów</t>
  </si>
  <si>
    <t>Łączna liczba godzin</t>
  </si>
  <si>
    <t>Łączna liczba ECTS</t>
  </si>
  <si>
    <t>Cykl kształcenia (nabór)</t>
  </si>
  <si>
    <t>Ścieżka**</t>
  </si>
  <si>
    <r>
      <t xml:space="preserve">Rodzaj zajęć***
</t>
    </r>
    <r>
      <rPr>
        <b/>
        <sz val="9"/>
        <color theme="1"/>
        <rFont val="Calibri"/>
        <family val="2"/>
        <charset val="238"/>
        <scheme val="minor"/>
      </rPr>
      <t>(RPS, POW, PSW)</t>
    </r>
  </si>
  <si>
    <t>***Rodzaj zajęć:</t>
  </si>
  <si>
    <t>zajęcia wychowania fizycznego (WF)</t>
  </si>
  <si>
    <t>egz</t>
  </si>
  <si>
    <t>zal</t>
  </si>
  <si>
    <t>RPS</t>
  </si>
  <si>
    <t>POW</t>
  </si>
  <si>
    <t>CSM WW</t>
  </si>
  <si>
    <t>CSM NW</t>
  </si>
  <si>
    <t>CSP NW</t>
  </si>
  <si>
    <t>łącznie</t>
  </si>
  <si>
    <t>w tym on-line</t>
  </si>
  <si>
    <t>Łącznie</t>
  </si>
  <si>
    <t>samodzielna praca studenta</t>
  </si>
  <si>
    <t>SAMODZIELNA PRACA STUDENTA</t>
  </si>
  <si>
    <t>SUMA GODZIN PRZEDMIOTU</t>
  </si>
  <si>
    <t>GODZINY Z NAUCZYCIELEM</t>
  </si>
  <si>
    <t>NAKŁAD PRACY STUDENTA (godz. dyd. + samodzielna praca)</t>
  </si>
  <si>
    <t>GODZINY DYDAKTYCZNE</t>
  </si>
  <si>
    <t>nakład pracy studenta (godz. dyd. + samodzielna praca)</t>
  </si>
  <si>
    <t>za zajęcia z wykorzystaniem met i technik na odl.</t>
  </si>
  <si>
    <t>za zajęcia z bezpośrednim udziałem prowadzących</t>
  </si>
  <si>
    <r>
      <t xml:space="preserve">*kod grupy </t>
    </r>
    <r>
      <rPr>
        <sz val="11"/>
        <color theme="1"/>
        <rFont val="Calibri"/>
        <family val="2"/>
        <charset val="238"/>
        <scheme val="minor"/>
      </rPr>
      <t>wpisujemy w przypadku kierunków regulowanych- należy wpisać symbol grupy zajęć, do jakiej należy dany przedmiot, tzw. ”kod grupy”</t>
    </r>
  </si>
  <si>
    <r>
      <t xml:space="preserve">**Ścieżka- </t>
    </r>
    <r>
      <rPr>
        <sz val="11"/>
        <color theme="1"/>
        <rFont val="Calibri"/>
        <family val="2"/>
        <charset val="238"/>
        <scheme val="minor"/>
      </rPr>
      <t>dla kierunków na których realizowane są ścieżki</t>
    </r>
  </si>
  <si>
    <t>Nazwa godzaju zajęć</t>
  </si>
  <si>
    <t>obowiązkowe</t>
  </si>
  <si>
    <t>przedmiot swobodnego wyboru</t>
  </si>
  <si>
    <t>przedmiot ograniczonego wyboru</t>
  </si>
  <si>
    <t>PSW</t>
  </si>
  <si>
    <t>Nazwa formy zakończenia</t>
  </si>
  <si>
    <t>zaliczenie na ocenę</t>
  </si>
  <si>
    <t>egzamin</t>
  </si>
  <si>
    <t>zal/o</t>
  </si>
  <si>
    <t>zaliczenie (zal/nzal)</t>
  </si>
  <si>
    <t>ze standardu</t>
  </si>
  <si>
    <t>do dyspozycji uczelni (Autorska oferta uczelni)</t>
  </si>
  <si>
    <t>****Pula godzin (ze standardu,
do dyspozycji uczelni (Autorska oferta uczelni))</t>
  </si>
  <si>
    <t xml:space="preserve">****Pula godzin </t>
  </si>
  <si>
    <t>2025/2026</t>
  </si>
  <si>
    <t>2026/2027</t>
  </si>
  <si>
    <t>sumy dla 1 roku</t>
  </si>
  <si>
    <t>sumy dla 2 roku</t>
  </si>
  <si>
    <t>Wiedza</t>
  </si>
  <si>
    <t>Umiejetności</t>
  </si>
  <si>
    <t>Kompetencje społeczne</t>
  </si>
  <si>
    <t>Suma efektów w poszczególnych kategoriach</t>
  </si>
  <si>
    <t>Matryca</t>
  </si>
  <si>
    <t>ECTS</t>
  </si>
  <si>
    <t>forma zakończenia przedmiotu</t>
  </si>
  <si>
    <t>W TYM TEORIA (WY+SE)</t>
  </si>
  <si>
    <t>Rodzaj zajęć***
(RPS, POW, PSW)</t>
  </si>
  <si>
    <t>Proporcje poszczególnych kategorii efektów dla przedmiotu</t>
  </si>
  <si>
    <t>Wydział Farmaceutyczny</t>
  </si>
  <si>
    <t>praktyczny</t>
  </si>
  <si>
    <t>stacjonarne</t>
  </si>
  <si>
    <t>K_W01</t>
  </si>
  <si>
    <t>podstawy chemii ogólnej i  nieorganicznej</t>
  </si>
  <si>
    <t>K_W02</t>
  </si>
  <si>
    <t>biofizyczne podstawy nauki o żywności  i analizy składu ciała</t>
  </si>
  <si>
    <t>K_W03</t>
  </si>
  <si>
    <t xml:space="preserve">anatomię człowieka ze szczególnym uwzględnieniem układu pokarmowego </t>
  </si>
  <si>
    <t>K_W04</t>
  </si>
  <si>
    <t>podstawy biochemii ogólnej i klinicznej</t>
  </si>
  <si>
    <t>K_W05</t>
  </si>
  <si>
    <t>mechanizmy dziedziczenia;</t>
  </si>
  <si>
    <t>K_W06</t>
  </si>
  <si>
    <t>genetyczne i środowiskowe uwarunkowania cech człowieka;</t>
  </si>
  <si>
    <t>K_W07</t>
  </si>
  <si>
    <t xml:space="preserve">choroby uwarunkowane genetycznie i ich związek z żywieniem </t>
  </si>
  <si>
    <t>K_W08</t>
  </si>
  <si>
    <t>funkcje fizjologiczne białek, tłuszczów, węglowodanów oraz elektrolitów, pierwiastków śladowych, witamin i hormonów;</t>
  </si>
  <si>
    <t>K_W09</t>
  </si>
  <si>
    <t>terminologię związaną z technologią potraw oraz podstawami towaroznawstwa;</t>
  </si>
  <si>
    <t>K_W10</t>
  </si>
  <si>
    <t xml:space="preserve">warunki sanitarno-higieniczne produkcji żywności w zakładach żywienia zbiorowego i przemysłu spożywczego </t>
  </si>
  <si>
    <t>K_W11</t>
  </si>
  <si>
    <t>podstawowe zasady organizacji pracy w zakładach żywienia zbiorowego typu zamkniętego i otwartego;</t>
  </si>
  <si>
    <t>K_W12</t>
  </si>
  <si>
    <t>procesy rozwoju osobniczego od dzieciństwa do późnej starości;</t>
  </si>
  <si>
    <t>K_W13</t>
  </si>
  <si>
    <t>psychologiczne uwarunkowania kontaktu z pacjentem, style komunikowania oraz bariery w komunikowaniu;</t>
  </si>
  <si>
    <t>K_W14</t>
  </si>
  <si>
    <t>wzajemne zależności pomiędzy układem pokarmowym a układem nerwowym, krążenia i oddychania, moczowym i dokrewnym;</t>
  </si>
  <si>
    <t>K_W15</t>
  </si>
  <si>
    <t>społeczne i ekonomiczne uwarunkowania zdrowia i choroby;</t>
  </si>
  <si>
    <t>K_W16</t>
  </si>
  <si>
    <t>przyczyny i skutki zaburzeń odżywiania;</t>
  </si>
  <si>
    <t>K_W17</t>
  </si>
  <si>
    <t>zasady zdrowego żywienia i stylu życia młodzieży i dorosłych;</t>
  </si>
  <si>
    <t>K_W18</t>
  </si>
  <si>
    <t>zasady i podstawy fizjologiczne dietetyki pediatrycznej oraz zasady żywienia kobiet w okresie ciąży i w okresie karmienia piersią;</t>
  </si>
  <si>
    <t>K_W19</t>
  </si>
  <si>
    <t>podstawy farmakologii i farmakoterapii żywieniowej;</t>
  </si>
  <si>
    <t>K_W20</t>
  </si>
  <si>
    <t>interakcje leków z żywnością i suplementami diety;</t>
  </si>
  <si>
    <t>K_W21</t>
  </si>
  <si>
    <t>wpływ chorób zakaźnych (w tym wirusowych) i chorób pasożytniczych na stan odżywienia</t>
  </si>
  <si>
    <t>K_W22</t>
  </si>
  <si>
    <t>pojęcia z zakresu medycyny klinicznej</t>
  </si>
  <si>
    <t>K_W23</t>
  </si>
  <si>
    <t>diagnostykę laboratoryjną na poziomie podstawowym</t>
  </si>
  <si>
    <t>K_W24</t>
  </si>
  <si>
    <t>organizację ochrony zdrowia w Polsce oraz programy profilaktyczne realizowane w ramach zdrowia publicznego</t>
  </si>
  <si>
    <t>K_W25</t>
  </si>
  <si>
    <t>cele i zadania zdrowia publicznego, czynniki determinujące zdrowie oraz aktualne problemy zdrowotne ludności w Polsce i metody ich zaspakajania</t>
  </si>
  <si>
    <t>K_W26</t>
  </si>
  <si>
    <t>podstawy prawa i ekonomiki w ochronie zdrowia;</t>
  </si>
  <si>
    <t>K_W27</t>
  </si>
  <si>
    <t>zasady i znaczenie promocji zdrowia, właściwego odżywiania i zdrowego stylu życia w profilaktyce chorób społecznych i dietozależnych;</t>
  </si>
  <si>
    <t>K_W28</t>
  </si>
  <si>
    <t>etyczne i prawne uwarunkowania zawodu dietetyka;</t>
  </si>
  <si>
    <t>K_W29</t>
  </si>
  <si>
    <t>wzajemne relacje pomiędzy przewlekłymi chorobami a stanem odżywienia;</t>
  </si>
  <si>
    <t>K_W30</t>
  </si>
  <si>
    <t>rolę dietetyka w monitorowaniu żywienia chorych w szpitalu;</t>
  </si>
  <si>
    <t>K_W31</t>
  </si>
  <si>
    <t>zasady udzielania pierwszej pomocy;</t>
  </si>
  <si>
    <t>K_W32</t>
  </si>
  <si>
    <t>ewolucję żywności, żywienia i diet</t>
  </si>
  <si>
    <t>K_W33</t>
  </si>
  <si>
    <t>podstawowe metody analizy składu i jakości poszczególnych grup produktów spożywczych;</t>
  </si>
  <si>
    <t>K_W34</t>
  </si>
  <si>
    <t>źródła i wpływ na zdrowie człowieka zanieczyszczeń występujących w żywności</t>
  </si>
  <si>
    <t>K_W35</t>
  </si>
  <si>
    <t>podstawy towaroznawstwa żywności pochodzenia zwierzęcego i roślinnego oraz rodzaje opakowań do żywności</t>
  </si>
  <si>
    <t>K_W36</t>
  </si>
  <si>
    <t>rodzaje, skład i wskazania do stosowania żywności dla szczególnych grup ludności</t>
  </si>
  <si>
    <t>K_W37</t>
  </si>
  <si>
    <t>metody oceny sposobu żywienia stosowane w badaniach epidemiologicznych</t>
  </si>
  <si>
    <t>K_W38</t>
  </si>
  <si>
    <t>zasady organizacji pracy i wyposażenia poradni dietetycznej</t>
  </si>
  <si>
    <t>K_W39</t>
  </si>
  <si>
    <t>psychologiczne mechanizmy zachowania człowieka, w tym zachowań związanych z odżywianiem</t>
  </si>
  <si>
    <t>K_W40</t>
  </si>
  <si>
    <t>specyfikę problemów psychologicznych pacjentów w chorobach somatycznych</t>
  </si>
  <si>
    <t>K_W41</t>
  </si>
  <si>
    <t>fizjologię człowieka ze szczególnym uwzględnieniem układu pokarmowego oraz procesów trawienia i wchłaniania</t>
  </si>
  <si>
    <t>K_W42</t>
  </si>
  <si>
    <t>podstawowe metody badań genetycznych i ich zastosowanie w diagnostyce chorób dziedzicznych</t>
  </si>
  <si>
    <t>K_W43</t>
  </si>
  <si>
    <t>podstawy parazytologii</t>
  </si>
  <si>
    <t>K_W44</t>
  </si>
  <si>
    <t>podstawy chemii żywności oraz wpływ warunków przechowywania i przetwarzania na składniki żywności</t>
  </si>
  <si>
    <t>K_W45</t>
  </si>
  <si>
    <t>budowę, nazewnictwo, metody otrzymywania i reaktywność związków organicznych, w tym związków występujących w żywności jako podstawowych jej składników odżywczych</t>
  </si>
  <si>
    <t>K_W46</t>
  </si>
  <si>
    <t>surowce pochodzenia naturalnego stosowane w lecznictwie oraz wykorzystywane w przemyśle spożywczym</t>
  </si>
  <si>
    <t>K_W47</t>
  </si>
  <si>
    <t>grupy związków chemicznych – metabolitów pierwotnych i wtórnych, decydujących o aktywności  biologicznej i farmakologicznej surowców roślinnych wykorzystywanych w produkcji żywności</t>
  </si>
  <si>
    <t>K_W48</t>
  </si>
  <si>
    <t>etapy cyklu  komórkowego, w tym molekularne aspekty jego regulacji</t>
  </si>
  <si>
    <t>K_W49</t>
  </si>
  <si>
    <t>o pozytywnych i negatywnych efektach oddziaływań zewnętrznych czynników biologicznych, chemicznych i  fizycznych  na organizm</t>
  </si>
  <si>
    <t>K_W50</t>
  </si>
  <si>
    <t>podstawy mikrobiologii ogólnej i żywności</t>
  </si>
  <si>
    <t>K_W51</t>
  </si>
  <si>
    <t>zagadnienia dotyczące mikrobiologii ogólnej oraz wpływ drobnoustrojów na jakość zdrowotną żywności oraz ich udział w procesach technologicznych</t>
  </si>
  <si>
    <t>K_W52</t>
  </si>
  <si>
    <t>metody przechowywania i utrwalania żywności, zmiany zachodzące podczas jej przechowywania</t>
  </si>
  <si>
    <t>K_W53</t>
  </si>
  <si>
    <t>wpływ chorób niezakaźnych na stan odżywienia</t>
  </si>
  <si>
    <t>K_W54</t>
  </si>
  <si>
    <t>zmiany organiczne, czynnościowe i metaboliczne zachodzące pod wpływem choroby i towarzyszących jej zaburzeń odżywiania</t>
  </si>
  <si>
    <t>K_W55</t>
  </si>
  <si>
    <t>podstawy immunologii klinicznej oraz wzajemne związki występujące pomiędzy stanem odżywienia i stanem odporności ustroju</t>
  </si>
  <si>
    <t>K_W56</t>
  </si>
  <si>
    <t xml:space="preserve">terminologię związaną z technologią żywności </t>
  </si>
  <si>
    <t>K_W57</t>
  </si>
  <si>
    <t>organizację stanowisk pracy zgodnie z wymogami ergonomii</t>
  </si>
  <si>
    <t>K_W58</t>
  </si>
  <si>
    <t>pojęcia z zakresu chirurgii ogólnej</t>
  </si>
  <si>
    <t>K_W59</t>
  </si>
  <si>
    <t>zasady postępowania żywieniowego i suplementacji w różnych rodzajach sportów</t>
  </si>
  <si>
    <t>K_W60</t>
  </si>
  <si>
    <t>założenia i znaczenie badań epidemiologicznych dotyczących związków miedzy żywieniem a występowaniem chorób</t>
  </si>
  <si>
    <t xml:space="preserve">K_W61 </t>
  </si>
  <si>
    <t>zasady i znaczenie stosowania suplementów diety</t>
  </si>
  <si>
    <t>K_W62</t>
  </si>
  <si>
    <t>zasady postępowania dietetycznego w chorobach kości i stawów, nerek, przewodu pokarmowego, alergiach i nietolerancjach pokarmowych, chorobach przebiegających z zaburzeniami metabolicznymi, w zależności od stopnia zaawansowania choroby</t>
  </si>
  <si>
    <t>K_W63</t>
  </si>
  <si>
    <t>ocenić składniki i produkty o działaniu pro- i antyzapalnym</t>
  </si>
  <si>
    <t>K_W64</t>
  </si>
  <si>
    <t>zasady postępowania dietetycznego w chorobach autoimmunologicznych, skóry, nowotworowych, w niedokrwistościach w zależności od stopnia zaawansowania choroby</t>
  </si>
  <si>
    <t>K_U01</t>
  </si>
  <si>
    <t>zastosować nazewnictwo chemiczne do wybranych grup produktów żywnościowych;</t>
  </si>
  <si>
    <t>K_U02</t>
  </si>
  <si>
    <t>wykonać podstawowe czynności laboratoryjne i obliczenia chemiczne związane z żywnością i żywieniem;</t>
  </si>
  <si>
    <t>K_U03</t>
  </si>
  <si>
    <t>wykonać wybrane procedury analizy chemicznej żywności</t>
  </si>
  <si>
    <t>K_U04</t>
  </si>
  <si>
    <t>zastosować terminologię fizyczną i biofizyczną do opisu i interpretacji zjawisk związanych z żywnością i żywieniem;</t>
  </si>
  <si>
    <t>K_U05</t>
  </si>
  <si>
    <t>wykonać podstawowe czynności laboratoryjne i obliczenia biofizyczne obejmujące żywienie i żywność;</t>
  </si>
  <si>
    <t>K_U06</t>
  </si>
  <si>
    <t>wykonać podstawowe procedury określania parametrów energetycznych żywności metodą kalorymetrii;</t>
  </si>
  <si>
    <t>K_U07</t>
  </si>
  <si>
    <t xml:space="preserve">wykorzystać w praktyce wiedzę z zakresu fizjologii </t>
  </si>
  <si>
    <t>K_U08</t>
  </si>
  <si>
    <t>zaplanować żywienie dostosowane do naturalnych etapów rozwoju człowieka;</t>
  </si>
  <si>
    <t>K_U09</t>
  </si>
  <si>
    <t>wykorzystać podstawy wiedzy psychologicznej w prowadzeniu edukacji żywieniowej;</t>
  </si>
  <si>
    <t>K_U10</t>
  </si>
  <si>
    <t>wdrażać zasady zdrowego żywienia i stylu życia dla młodzieży i dorosłych;</t>
  </si>
  <si>
    <t>K_U11</t>
  </si>
  <si>
    <t>rozpoznać problemy żywieniowe i dokonać korekty sposobu żywienia u osób z nieprawidłowa masą ciała (niedożywionych oraz/lub osób z nadwagą/otyłością)</t>
  </si>
  <si>
    <t>K_U12</t>
  </si>
  <si>
    <t>zastosować wiedzę o interakcjach leków z żywnością i suplementami diety</t>
  </si>
  <si>
    <t>K_U13</t>
  </si>
  <si>
    <t xml:space="preserve">wykorzystać w codziennej praktyce podstawy farmakologii i farmakoterapii żywieniowej; </t>
  </si>
  <si>
    <t>K_U14</t>
  </si>
  <si>
    <t>prowadzić edukację żywieniową dla osób zdrowych i chorych, ich rodzin oraz pracowników ochrony zdrowia;</t>
  </si>
  <si>
    <t>K_U15</t>
  </si>
  <si>
    <t>udzielić porady dietetycznej w ramach zespołu terapeutycznego;</t>
  </si>
  <si>
    <t>K_U16</t>
  </si>
  <si>
    <t>pracować w zespole wielodyscyplinarnym w celu zapewnienia ciągłości opieki nad pacjentem;</t>
  </si>
  <si>
    <t>K_U17</t>
  </si>
  <si>
    <t>przygotować materiały edukacyjne dla pacjenta;</t>
  </si>
  <si>
    <t>K_U18</t>
  </si>
  <si>
    <t>zaplanować i wdrożyć żywienie dostosowane do zaburzeń metabolicznych wywołanych urazem lub chorobą;</t>
  </si>
  <si>
    <t>K_U19</t>
  </si>
  <si>
    <t>przewidzieć skutki wstrzymania podaży pożywienia w przebiegu choroby i zaplanować odpowiednie postępowanie żywieniowe w celu zapobiegania następstwom głodzenia;</t>
  </si>
  <si>
    <t>K_U20</t>
  </si>
  <si>
    <t xml:space="preserve">wykorzystać wyniki badań laboratoryjnych w planowaniu żywienia; </t>
  </si>
  <si>
    <t>K_U21</t>
  </si>
  <si>
    <t>przeprowadzić wywiad żywieniowy i dokonać oceny stanu odżywienia w oparciu o badania przesiewowe i pogłębiona ocenę stanu odżywienia;</t>
  </si>
  <si>
    <t>K_U22</t>
  </si>
  <si>
    <t>dokonać odpowiedniego doboru surowców do produkcji potraw stosowanych w dietoterapii oraz zastosować odpowiednie techniki sporządzania potraw;</t>
  </si>
  <si>
    <t>K_U23</t>
  </si>
  <si>
    <t>obliczyć indywidualne zapotrzebowanie na energię oraz makro i mikroskładniki odżywcze;</t>
  </si>
  <si>
    <t>K_U24</t>
  </si>
  <si>
    <t>określić wartość odżywczą i energetyczną diet na podstawie tabel wartości odżywczej produktów spożywczych i typowych potraw oraz programów komputerowych;</t>
  </si>
  <si>
    <t>K_U25</t>
  </si>
  <si>
    <t>zaplanować i wdrożyć żywienia dostosowane do potrzeb osób w podeszłym wieku;</t>
  </si>
  <si>
    <t>K_U26</t>
  </si>
  <si>
    <t>w oparciu o znajomość fizjologii wysiłku zaplanować i wdrożyć żywienie dostosowane do rodzaju uprawianej dyscypliny sportowej</t>
  </si>
  <si>
    <t>K_U27</t>
  </si>
  <si>
    <t>zaplanować prawidłowe żywienia kobiety w ciąży i karmiącej</t>
  </si>
  <si>
    <t>K_U28</t>
  </si>
  <si>
    <t>posługiwać się zaleceniami żywieniowymi i normami stosowanymi w zakładach żywienia zbiorowego</t>
  </si>
  <si>
    <t>K_U29</t>
  </si>
  <si>
    <t xml:space="preserve">zaplanować i wdrożyć odpowiednie postępowanie żywieniowe w celu zapobiegania i leczenia chorób układu pokarmowego i metabolicznych </t>
  </si>
  <si>
    <t>K_U30</t>
  </si>
  <si>
    <t>obsługiwać programy komputerowe do pozyskiwania i gromadzenia danych związanych z wykonywanym zawodem</t>
  </si>
  <si>
    <t>K_U31</t>
  </si>
  <si>
    <t>porozumiewać się w języku obcym w stopniu umożliwiającym korzystanie z piśmiennictwa zawodowego i podstawową komunikację</t>
  </si>
  <si>
    <t>K_U32</t>
  </si>
  <si>
    <t>udzielić pierwszej pomocy w stanach zagrożenia życia</t>
  </si>
  <si>
    <t>K_U33</t>
  </si>
  <si>
    <t>stosować się do zasad bezpieczeństwa i higieny pracy oraz ergonomii</t>
  </si>
  <si>
    <t>K_U34</t>
  </si>
  <si>
    <t>wykorzystać w praktyce wiedzę z historii żywności, żywienia i diet</t>
  </si>
  <si>
    <t>K_U35</t>
  </si>
  <si>
    <t>wykorzystać w praktyce wiedzę z higieny, toksykologii i bezpieczeństwa żywności</t>
  </si>
  <si>
    <t>K_U36</t>
  </si>
  <si>
    <t>wykorzystać w praktyce wiedzę z towaroznawstwa żywności</t>
  </si>
  <si>
    <t>K_U37</t>
  </si>
  <si>
    <t>zastosować w praktyce żywność dla szczególnych grup ludności</t>
  </si>
  <si>
    <t>K_U38</t>
  </si>
  <si>
    <t>zastosować w praktyce zasady pisania prac naukowych</t>
  </si>
  <si>
    <t>K_U39</t>
  </si>
  <si>
    <t>opracować wyniki badań żywieniowych z zastosowaniem znajomości podstawowych pojęć statystyki opisowej</t>
  </si>
  <si>
    <t>K_U40</t>
  </si>
  <si>
    <t>korzystać z piśmiennictwa naukowego</t>
  </si>
  <si>
    <t>K_U41</t>
  </si>
  <si>
    <t>używać właściwej terminologii anatomicznej, precyzyjne opisać położenie poszczególnych narządów i wyjaśnić zależności między narządami</t>
  </si>
  <si>
    <t>K_U42</t>
  </si>
  <si>
    <t>wykonać proste testy czynnościowe oceniające człowieka jako układ regulacji stabilnej (testy obciążeniowe, wysiłkowe)</t>
  </si>
  <si>
    <t>K_U43</t>
  </si>
  <si>
    <t>udzielić wyjaśnień dotyczących badania przesiewowego noworodków</t>
  </si>
  <si>
    <t>K_U44</t>
  </si>
  <si>
    <t>wykorzystać w praktyce wiedzę z zakresu mikrobiologii ogólnej i żywności</t>
  </si>
  <si>
    <t>K_U45</t>
  </si>
  <si>
    <t>wykorzystać w praktyce wiedzę z zakresu parazytologii</t>
  </si>
  <si>
    <t>K_U46</t>
  </si>
  <si>
    <t>scharakteryzować interakcje w układzie pasożyt-żywiciel, wyjaśnić przyczyny objawów występujących w chorobach pasożytniczych oraz metody wykrywania pasożytów w materiale biologicznym i w środowisku</t>
  </si>
  <si>
    <t>K_U47</t>
  </si>
  <si>
    <t>wykorzystać w praktyce wiedzę z zakresu chemii żywności</t>
  </si>
  <si>
    <t>K_U48</t>
  </si>
  <si>
    <t>zinterpretować regulacje prawne w dziedzinie ochrony zdrowia</t>
  </si>
  <si>
    <t>K_U49</t>
  </si>
  <si>
    <t>sformułować opinie na temat spraw społecznych</t>
  </si>
  <si>
    <t>K_U50</t>
  </si>
  <si>
    <t>wykonać reakcje charakterystyczne wybranych kationów i anionów, sporządzić roztwory o różnym stężeniu, w tym buforowe</t>
  </si>
  <si>
    <t>K_U51</t>
  </si>
  <si>
    <t>wykonać podstawowe analizy z zakresu chemii organicznej</t>
  </si>
  <si>
    <t>K_U52</t>
  </si>
  <si>
    <t>udzielić informacji o leczniczym surowcu roślinnym, określa jego skład chemiczny, aktywność biologiczną, działania uboczne i interakcje z innymi składnikami żywności</t>
  </si>
  <si>
    <t>K_U53</t>
  </si>
  <si>
    <t>identyfikować i opisywać składniki strukturalne komórek, tkanek i narządów metodami mikroskopowymi</t>
  </si>
  <si>
    <t>K_U54</t>
  </si>
  <si>
    <t>przeprowadzić obserwację mikroskopową, rysunek i opis obrazu spod mikroskopu oraz potrafi ocenić czystość mikrobiologiczną otoczenia i opakowań</t>
  </si>
  <si>
    <t>K_U55</t>
  </si>
  <si>
    <t>opisywać i tłumaczyć mechanizmy i procesy immunologiczne w warunkach zdrowia i choroby</t>
  </si>
  <si>
    <t>K_U56</t>
  </si>
  <si>
    <t>wykorzystywać wiedzę dotyczącą własności intelektualnej w działalności gospodarczej</t>
  </si>
  <si>
    <t>K_U57</t>
  </si>
  <si>
    <t>rozpoznawać motywację pacjentów do działań prozdrowotnych, w tym do zmiany wzorów żywienia</t>
  </si>
  <si>
    <t>K_U58</t>
  </si>
  <si>
    <t>rozpoznać problemy żywieniowe i dokonać korekty sposobu żywienia u chorych w okresie okołooperacyjnym</t>
  </si>
  <si>
    <t>K_U59</t>
  </si>
  <si>
    <t>rozpoznać problemy żywieniowe i dokonać korekty sposobu żywienia u osób z chorobami układu pokarmowego i metabolicznymi</t>
  </si>
  <si>
    <t>K_U60</t>
  </si>
  <si>
    <t>ułożyć jadłospisy w wybranych jednostkach chorobowych uwzględniające regionalne zwyczaje żywieniowe</t>
  </si>
  <si>
    <t>K_U61</t>
  </si>
  <si>
    <t>ułożyć jadłospisy zgodne z zasadami wybranych diet alternatywnych zalecanych w terapii wybranych jednostek chorobowych</t>
  </si>
  <si>
    <t>K_U62</t>
  </si>
  <si>
    <t>wykorzystywać wiedzę dotyczącą podstaw biochemii ogólnej i klinicznej</t>
  </si>
  <si>
    <t>K_K01</t>
  </si>
  <si>
    <t>świadomego przekraczania własnych ograniczeń i zwracania się do innych specjalistów</t>
  </si>
  <si>
    <t>K_K02</t>
  </si>
  <si>
    <t>zgodnego z zasadami współżycia społecznego i skutecznego sugerowania pacjentowi uzasadnionej potrzeby konsultacji medycznej</t>
  </si>
  <si>
    <t>K_K03</t>
  </si>
  <si>
    <t>przestrzegania zasad etyki zawodowej</t>
  </si>
  <si>
    <t>K_K04</t>
  </si>
  <si>
    <t>stawiania dobra pacjenta oraz grup społecznych na pierwszym miejscu i okazywania szacunku wobec pacjenta (klienta) i grup społecznych</t>
  </si>
  <si>
    <t>K_K05</t>
  </si>
  <si>
    <t>przestrzegania praw pacjenta, w tym prawa pacjenta do informacji dotyczącej proponowanego postępowania dietetycznego oraz jego możliwych następstw i ograniczeń</t>
  </si>
  <si>
    <t>K_K06</t>
  </si>
  <si>
    <t>przestrzegania tajemnicy obowiązującej pracowników ochrony zdrowia;</t>
  </si>
  <si>
    <t>K_K07</t>
  </si>
  <si>
    <t>współdziałania i pracy w grupie, przyjmując w niej różne role oraz rozwiązując najczęstsze problemy związane z danym zadaniem</t>
  </si>
  <si>
    <t>K_K08</t>
  </si>
  <si>
    <t>brania odpowiedzialności za działania własne i do właściwej organizacji pracy własnej</t>
  </si>
  <si>
    <t>K_K09</t>
  </si>
  <si>
    <t>stałego dokształcania się</t>
  </si>
  <si>
    <t xml:space="preserve">szczegółowy numer efektu uczenia się </t>
  </si>
  <si>
    <t>Efekty uczenia się 
po ukończeniu studiów absolwent:</t>
  </si>
  <si>
    <r>
      <rPr>
        <b/>
        <sz val="11"/>
        <color theme="1"/>
        <rFont val="Calibri"/>
        <family val="2"/>
        <charset val="238"/>
        <scheme val="minor"/>
      </rPr>
      <t>WIEDZA</t>
    </r>
    <r>
      <rPr>
        <sz val="11"/>
        <color theme="1"/>
        <rFont val="Calibri"/>
        <family val="2"/>
        <charset val="238"/>
        <scheme val="minor"/>
      </rPr>
      <t xml:space="preserve"> (zna i rozumie)</t>
    </r>
  </si>
  <si>
    <r>
      <t>UMIEJĘTNOŚCI</t>
    </r>
    <r>
      <rPr>
        <sz val="11"/>
        <rFont val="Calibri"/>
        <family val="2"/>
        <charset val="238"/>
        <scheme val="minor"/>
      </rPr>
      <t xml:space="preserve"> (potrafi)</t>
    </r>
  </si>
  <si>
    <r>
      <rPr>
        <b/>
        <sz val="11"/>
        <color theme="1"/>
        <rFont val="Calibri"/>
        <family val="2"/>
        <charset val="238"/>
        <scheme val="minor"/>
      </rPr>
      <t>KOMPETENCJE SPOŁECZNE</t>
    </r>
    <r>
      <rPr>
        <sz val="11"/>
        <color theme="1"/>
        <rFont val="Calibri"/>
        <family val="2"/>
        <charset val="238"/>
        <scheme val="minor"/>
      </rPr>
      <t xml:space="preserve"> (jest gotów do)</t>
    </r>
  </si>
  <si>
    <t>Umiejętności</t>
  </si>
  <si>
    <t>Czy przedmiot humanistyczny lub społeczny</t>
  </si>
  <si>
    <t>tak</t>
  </si>
  <si>
    <t>nie</t>
  </si>
  <si>
    <t>forma zakończenia przedmiotu *****</t>
  </si>
  <si>
    <t>forma zakończenia semestru ******</t>
  </si>
  <si>
    <t>ćwiczenia w warunkach symulowanych (CS)*******</t>
  </si>
  <si>
    <t>******Forma zakończenia semestru</t>
  </si>
  <si>
    <t>*****Forma zakończenia przedmiotu</t>
  </si>
  <si>
    <t>*******Ćwiczenia w warunkach symulowanych (CS) są realizowane odpowiednio:</t>
  </si>
  <si>
    <t>Kompetencje akademickie</t>
  </si>
  <si>
    <t>Wprowadzenie do neuroanatomii</t>
  </si>
  <si>
    <t>Neurobiologia i mechanizmy zachowania</t>
  </si>
  <si>
    <t>Wprowadzenie do psychologii społecznej</t>
  </si>
  <si>
    <t>Pierwsza pomoc medyczna</t>
  </si>
  <si>
    <t>Wychowanie fizyczne</t>
  </si>
  <si>
    <t>Szkolenie BHP i P.Poż.</t>
  </si>
  <si>
    <t>Psychologia</t>
  </si>
  <si>
    <t>2025/2026-2029/2030</t>
  </si>
  <si>
    <t>studia jednolite magisterskie</t>
  </si>
  <si>
    <t>Wydział Nauk o Zdrowiu</t>
  </si>
  <si>
    <t>Psychologia społeczna</t>
  </si>
  <si>
    <t>Trening umiejętności interpersonalnych</t>
  </si>
  <si>
    <t xml:space="preserve">Podstawy technologii informacyjnej </t>
  </si>
  <si>
    <t xml:space="preserve">Psychologia procesów poznawczych </t>
  </si>
  <si>
    <t>Metodologia badań psychologicznych I</t>
  </si>
  <si>
    <t xml:space="preserve">Podstawy pomocy psychologicznej </t>
  </si>
  <si>
    <t>Socjologia</t>
  </si>
  <si>
    <t>Praktyki zawodowe</t>
  </si>
  <si>
    <t>Ochrona własności intelektualnej</t>
  </si>
  <si>
    <t xml:space="preserve">Podstawy neurologii </t>
  </si>
  <si>
    <t>Wprowadzenie do psychologii klinicznej</t>
  </si>
  <si>
    <t>Psychologia osobowości</t>
  </si>
  <si>
    <t>Etyka zawodu psychologa</t>
  </si>
  <si>
    <t>sumy dla 3 roku</t>
  </si>
  <si>
    <t>2027/2028</t>
  </si>
  <si>
    <t>Metodologia badań psychologicznych II</t>
  </si>
  <si>
    <t>Psychologia rozwoju człowieka</t>
  </si>
  <si>
    <t>Neuropsychologia</t>
  </si>
  <si>
    <t>Psychopatologia</t>
  </si>
  <si>
    <t>Psychometria</t>
  </si>
  <si>
    <t>Psychologia kliniczna dorosłych</t>
  </si>
  <si>
    <t>Psychiatria</t>
  </si>
  <si>
    <t>Psychofarmakologia</t>
  </si>
  <si>
    <t>sumy dla 4 roku</t>
  </si>
  <si>
    <t>2028/2029</t>
  </si>
  <si>
    <t>2029/2030</t>
  </si>
  <si>
    <t>sumy dla 5 roku</t>
  </si>
  <si>
    <t>Psychologiczna diagnoza kliniczna dzieci i młodzieży</t>
  </si>
  <si>
    <t>Podstawy neuroobrazowania</t>
  </si>
  <si>
    <t>Diagnoza neuropsychologiczna</t>
  </si>
  <si>
    <t>Psychologia zaburzeń somatycznych</t>
  </si>
  <si>
    <t>Poradnictwo psychologiczne</t>
  </si>
  <si>
    <t>Seminarium magisterskie</t>
  </si>
  <si>
    <t>Psychologiczna diagnoza kliniczna dorosłych</t>
  </si>
  <si>
    <t>Rehabilitacja psychologiczna</t>
  </si>
  <si>
    <t>Promocja zdrowia</t>
  </si>
  <si>
    <t>Psychologia stosowana I (Elementy psychologii edukacji)</t>
  </si>
  <si>
    <t>Psychologia uzależnień</t>
  </si>
  <si>
    <t>Interwencja kryzysowa</t>
  </si>
  <si>
    <t>Psychoanaliza i terapia psychodynamiczna</t>
  </si>
  <si>
    <t>Psychoterapia poznawczo-behawioralna</t>
  </si>
  <si>
    <t>Psychoonkologia</t>
  </si>
  <si>
    <t>Seksuologia</t>
  </si>
  <si>
    <t>Psychodietetyka</t>
  </si>
  <si>
    <t>Psychoterapia systemowa</t>
  </si>
  <si>
    <t>Psychologia stosowana II (Elementy psychologii pracy i organizacji)</t>
  </si>
  <si>
    <t>Statystyka (I i II)</t>
  </si>
  <si>
    <t>praktyczny/ogólnoakademicki</t>
  </si>
  <si>
    <t>PK</t>
  </si>
  <si>
    <t>PZ</t>
  </si>
  <si>
    <t>PK- psychologia kliniczna</t>
  </si>
  <si>
    <t>PZ- psychologia zdrowia</t>
  </si>
  <si>
    <t>** ścieżki:</t>
  </si>
  <si>
    <t>Filozofia z logiką</t>
  </si>
  <si>
    <t>Psychologia kliniczna dzieci i młodzieży</t>
  </si>
  <si>
    <t>Projekt badawczy grupowy- psychologia zdrowia/ psychologia kliniczna</t>
  </si>
  <si>
    <t>Psychologia sportu</t>
  </si>
  <si>
    <t>Psychologia kryzysu i stresu</t>
  </si>
  <si>
    <t>Projektowanie i prowadzenie szkoleń</t>
  </si>
  <si>
    <t>Przedmiot fakultatywny 7</t>
  </si>
  <si>
    <t>Przedmiot fakultatywny 8</t>
  </si>
  <si>
    <t>Psychologia rodziny</t>
  </si>
  <si>
    <t>Psychoseksuologia</t>
  </si>
  <si>
    <t>Zdrowie publiczne</t>
  </si>
  <si>
    <t>Psychogeriatria</t>
  </si>
  <si>
    <t>Psychologia środowiska</t>
  </si>
  <si>
    <t>Psychologia emocji i motywacji I</t>
  </si>
  <si>
    <t>Psychologia emocji i motywacji II</t>
  </si>
  <si>
    <t>Psychologia różnic indywidualnych I</t>
  </si>
  <si>
    <t>Psychologia różnic indywidualnych II</t>
  </si>
  <si>
    <t>Psychologia zarządzania</t>
  </si>
  <si>
    <t>Psychoterapia humanistyczno-egzystencjalna</t>
  </si>
  <si>
    <t>Przedmiot fakultatywny 9</t>
  </si>
  <si>
    <t>Przedmiot fakultatywny 10</t>
  </si>
  <si>
    <t>Psychologia zdrowia</t>
  </si>
  <si>
    <t>Psychologia ogólna</t>
  </si>
  <si>
    <t>Podstawy psychoterapii</t>
  </si>
  <si>
    <t>Podstawy psychologii sądowej</t>
  </si>
  <si>
    <t xml:space="preserve">Psychofarmakologia </t>
  </si>
  <si>
    <t xml:space="preserve">RAZEM dla ścieżki Psychologia kliniczna </t>
  </si>
  <si>
    <t>RAZEM dla ścieżki Psychologia zdrowia</t>
  </si>
  <si>
    <t>przedmiot</t>
  </si>
  <si>
    <t>wykład</t>
  </si>
  <si>
    <t>seminarium</t>
  </si>
  <si>
    <t>pozostałe formy</t>
  </si>
  <si>
    <t>praktyka zawodowa</t>
  </si>
  <si>
    <t>SUMA</t>
  </si>
  <si>
    <t>GODZIN</t>
  </si>
  <si>
    <t>PUNKTY</t>
  </si>
  <si>
    <t>lp bądź kod grupy**</t>
  </si>
  <si>
    <t>Psychologia kliniczna</t>
  </si>
  <si>
    <t>forma</t>
  </si>
  <si>
    <t>weryfikacji</t>
  </si>
  <si>
    <t>***</t>
  </si>
  <si>
    <t>4 rok</t>
  </si>
  <si>
    <t>5 rok</t>
  </si>
  <si>
    <t>Biologiczne uwarunkowania procesów psychicznych</t>
  </si>
  <si>
    <t>Podejście evidence based w psychologii</t>
  </si>
  <si>
    <t>Psychogenetyka</t>
  </si>
  <si>
    <t>Język obcy</t>
  </si>
  <si>
    <t>Podstawy neurofizjologii dla psychologów</t>
  </si>
  <si>
    <t xml:space="preserve">Przedmiot fakultatywny 1: Komunikacja między ludzka / Sport umysł i granice ludzkich możliwości </t>
  </si>
  <si>
    <t>Wprowadzenie do psychologii i historii myśli psychologicznej</t>
  </si>
  <si>
    <t>Przedmiot fakultatywny 2: Społeczne przyczyny kryzysów psychicznych/ Rola organizacji pozarządowych w systemie ochrony zdrowia</t>
  </si>
  <si>
    <t>Przedmiot fakultatywny 3: Podstawy organizacji i zarządzania / Psychologia języka</t>
  </si>
  <si>
    <t>Przedmiot fakultatywny 4: Podstawy uczenia maszynowego i sieci neuronowych/ Psychologia człowieka w świecie AI</t>
  </si>
  <si>
    <t>Przedmiot fakultatywny 5: Zaburzenia neurorozwojowe / Psychologia kryminalna</t>
  </si>
  <si>
    <t>Przedmiot fakultatywny 6: Prowadzenie działalności/ Kampanie społeczne</t>
  </si>
  <si>
    <t>Przedmiot fakultatywny 8: Podstawy terapii DBT/ Podstawy marketingu</t>
  </si>
  <si>
    <t>2025/2026-20029/2030</t>
  </si>
  <si>
    <t>jednolite studia magisterskie</t>
  </si>
  <si>
    <t>psychologia</t>
  </si>
  <si>
    <t>nauki o zdrowiu</t>
  </si>
  <si>
    <t>nauki medyczne</t>
  </si>
  <si>
    <t>humanistyczne</t>
  </si>
  <si>
    <t>Procent</t>
  </si>
  <si>
    <t xml:space="preserve">Dyscyplina </t>
  </si>
  <si>
    <t>Seminarium magisterskie I</t>
  </si>
  <si>
    <t>Lektorat z języka angielskiego I</t>
  </si>
  <si>
    <t>Lektorat z języka angielskiego II</t>
  </si>
  <si>
    <t>Seminarium magisterskie II</t>
  </si>
  <si>
    <t>Psychologiczna diagnoza dzieci i młodzieży z elementami psychoterapii</t>
  </si>
  <si>
    <t xml:space="preserve">Praktyki zawodowe w zakresie pomocy psychologicznej </t>
  </si>
  <si>
    <t>Praktyki zawodowe w zakresie edukacji i promocji zdrowia</t>
  </si>
  <si>
    <t>Praktyki zawodowe w zakresie psychologicznej diagnozy i terapii chorób somatycznych</t>
  </si>
  <si>
    <t>Praktyki zawodowe w zakresie klinicznej diagnozy psychologicznej dorosłych</t>
  </si>
  <si>
    <t>Praktyki zawodowe w zakresie klinicznej diagnozy psychologicznej dzieci i młodzieży</t>
  </si>
  <si>
    <t>Praktyki zawodowe w zakresie neuropsychologii</t>
  </si>
  <si>
    <t>Przedmiot fakultatywny 10: Zachowania suicydalne – diagnoza i terapia/PK: ADHD- diagnoza i terapia; 
PZ: Fizjoprofilaktyka</t>
  </si>
  <si>
    <t>Przedmiot fakultatywny 7: Podstawy neurobiologii eksperymentalnej/Psychoseksuologia (PK) /Terapia perfekcjonizmu w podejściu poznawczo – behawioralnym (PZ)</t>
  </si>
  <si>
    <t>Przedmiot fakultatywny 9: Podstawy psychoterapii zaburzeń odżywiania/ Psychologia zwycięstwa</t>
  </si>
  <si>
    <t>semestr zimowy</t>
  </si>
  <si>
    <t>semestr letni</t>
  </si>
  <si>
    <t>Forma weryfikacji ***</t>
  </si>
  <si>
    <t>ćwiczenia symulowane (CS)</t>
  </si>
  <si>
    <t>godziny dydaktyczne w semestrze</t>
  </si>
  <si>
    <t>PUNKTY ECTS</t>
  </si>
  <si>
    <t>Przedmiot fakultatywny 5: Zaburzenia nieurorozwojowe / Psychologia kryminalna</t>
  </si>
  <si>
    <t>Psychologia emocji i motywacji (I i II)</t>
  </si>
  <si>
    <t>Psychologia różnic indywidualnych (I i II)</t>
  </si>
  <si>
    <t>Statystyka II</t>
  </si>
  <si>
    <t>Statystyka I</t>
  </si>
  <si>
    <t>Przedmiot fakultatywny 6: Podstawy uczenia maszynowego i sieci neuronowych/ Psychologia człowieka w świecie AI</t>
  </si>
  <si>
    <t>Przedmiot fakultatywny 4: Prowadzenie działalności/ Kampanie społeczne</t>
  </si>
  <si>
    <t>Elementy psychologii pracy i organizacji</t>
  </si>
  <si>
    <t>Elementy psychologii edukacji</t>
  </si>
  <si>
    <t> 1,5</t>
  </si>
  <si>
    <t>Przedmiot fakultatywny 4: Podstawy organizacji i zarządzania / Psychologia języka</t>
  </si>
  <si>
    <t>Przedmiot fakultatywny 3: Prowadzenie działalności/ Kampanie społeczne</t>
  </si>
  <si>
    <t>Neurobiologia i mechanizmy zachowania </t>
  </si>
  <si>
    <t>Przedmiot fakultatywny 1: Komunikacja międzyludzka/ Sport umysł i granice ludzkich możliwości</t>
  </si>
  <si>
    <t>Przedmiot fakultatywny 7: Podstawy neurobiologii eksperymentalnej/Psychoseksuologia</t>
  </si>
  <si>
    <t>Przedmiot fakultatywny 7: Podstawy neurobiologii eksperymentalnej/ Terapia perfekcjonizmu w podejściu poznawczo – behawioralnym</t>
  </si>
  <si>
    <t>Przedmiot fakultatywny 9: Psychologia zwycięstwa/  Podstawy psychoterapii zaburzeń odżywiania</t>
  </si>
  <si>
    <t>Przedmiot fakultatywny 10: Zachowania suicydalne – diagnoza i terapia/ ADHD- diagnoza i terapia</t>
  </si>
  <si>
    <t>Przedmiot fakultatywny 10: Zachowania suicydalne – diagnoza i terapia/ Fizjoprofilaktyka</t>
  </si>
  <si>
    <t>Wychowanie fizyczne I</t>
  </si>
  <si>
    <t>Wychowanie fizyczne II</t>
  </si>
  <si>
    <t>Lektorat z języka angielskiego III</t>
  </si>
  <si>
    <t>Lektorat z języka angielskiego IV</t>
  </si>
  <si>
    <t>Seminarium magisterskie III</t>
  </si>
  <si>
    <t>Seminarium magisterskie IV</t>
  </si>
  <si>
    <t>Przedmiot fakultatywny 9: Psychologia zwycięstwa/ Podstawy psychoterapii zaburzeń odżywiania</t>
  </si>
  <si>
    <t>Seminarium magisterskie (I i II)</t>
  </si>
  <si>
    <t>Czy zajęcia kształtują umiejętności praktyczne</t>
  </si>
  <si>
    <t>za zajęcia kształtujące umiejętności praktyczne jeżeli L="tak"(PP+PZ+CS+CL+CK+CN+CA)</t>
  </si>
  <si>
    <r>
      <t xml:space="preserve">Przedmiot fakultatywny </t>
    </r>
    <r>
      <rPr>
        <sz val="14"/>
        <color rgb="FFFF0000"/>
        <rFont val="Calibri"/>
        <family val="2"/>
        <charset val="238"/>
        <scheme val="minor"/>
      </rPr>
      <t>3</t>
    </r>
    <r>
      <rPr>
        <sz val="14"/>
        <color theme="1"/>
        <rFont val="Calibri"/>
        <family val="2"/>
        <charset val="238"/>
        <scheme val="minor"/>
      </rPr>
      <t>: Prowadzenie działalności/ Kampanie społeczne</t>
    </r>
  </si>
  <si>
    <r>
      <t xml:space="preserve">Przedmiot fakultatywny </t>
    </r>
    <r>
      <rPr>
        <sz val="14"/>
        <color rgb="FFFF0000"/>
        <rFont val="Calibri"/>
        <family val="2"/>
        <charset val="238"/>
        <scheme val="minor"/>
      </rPr>
      <t>4</t>
    </r>
    <r>
      <rPr>
        <sz val="14"/>
        <color theme="1"/>
        <rFont val="Calibri"/>
        <family val="2"/>
        <charset val="238"/>
        <scheme val="minor"/>
      </rPr>
      <t>: Podstawy organizacji i zarządzania / Psychologia języka</t>
    </r>
  </si>
  <si>
    <t>Praktyki zawodowe w zakresie promocji i edukacji zdrowia</t>
  </si>
  <si>
    <t>Trening umiejętności interpersonalnych I</t>
  </si>
  <si>
    <t>Trening umiejętności interpersonalnych II</t>
  </si>
  <si>
    <t>Zdrowie publiczne w praktyce psychologa</t>
  </si>
  <si>
    <t>Neuroobrazowanie w diagnozie psychologicznej</t>
  </si>
  <si>
    <t>Psychologia kryzysu i stresu w praktyce pomocowej</t>
  </si>
  <si>
    <t>Projekt badawczy grupowy- psychologia zdrowia / psychologia kliniczna</t>
  </si>
  <si>
    <t>Przedmiot fakultatywny 6: Podstawy uczenia maszynowego i sieci neuronowych / Psychologia człowieka w świecie AI</t>
  </si>
  <si>
    <t>Przedmiot fakultatywny 3: Prowadzenie działalności / Kampanie społeczne</t>
  </si>
  <si>
    <t>Przedmiot fakultatywny 8:  Podstawy marketingu / Psychologia zwycięstwa</t>
  </si>
  <si>
    <t>Przedmiot fakultatywny 9: Podstawy psychoterapii zaburzeń odżywiania / Podstawy terapii DBT</t>
  </si>
  <si>
    <t>2030/2031</t>
  </si>
  <si>
    <t xml:space="preserve">Przedmiot fakultatywny 1: Rola organizacji pozarządowych w systemie ochrony zdrowia / Sport, umysł i granice ludzkich możliwości </t>
  </si>
  <si>
    <t xml:space="preserve">Przedmiot fakultatywny 2: Społeczne przyczyny kryzysów psychicznych / Podstawy neurobiologii eksperymentalnej </t>
  </si>
  <si>
    <t>Przedmiot fakultatywny 7: Trening komunikacji międzykulturowej  / Psychoseksuologia (PK) / Terapia perfekcjonizmu w podejściu poznawczo – behawioralnym (PZ)</t>
  </si>
  <si>
    <t>Przedmiot fakultatywny 10: Zachowania suicydalne – diagnoza i terapia / PK: ADHD – diagnoza i terapia; 
PZ: Fizjoprofilaktyka</t>
  </si>
  <si>
    <t>Rodzaj zajęć:</t>
  </si>
  <si>
    <t>Forma zakończenia semestru</t>
  </si>
  <si>
    <t>Pula godzin</t>
  </si>
  <si>
    <t>Forma zakończenia przedmiotu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</si>
</sst>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5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3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1"/>
      <color rgb="FFFFFF0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color theme="4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b/>
      <sz val="11"/>
      <color rgb="FFFF0000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0"/>
      <name val="Times New Roman"/>
      <family val="1"/>
      <charset val="238"/>
    </font>
    <font>
      <sz val="11"/>
      <color theme="4"/>
      <name val="Calibri"/>
      <family val="2"/>
      <charset val="238"/>
      <scheme val="minor"/>
    </font>
    <font>
      <b/>
      <sz val="14"/>
      <color rgb="FFFF0000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2"/>
      <color rgb="FFFFFF00"/>
      <name val="Calibri"/>
      <family val="2"/>
      <charset val="238"/>
      <scheme val="minor"/>
    </font>
    <font>
      <sz val="12"/>
      <color rgb="FFFFFF0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5"/>
      <color theme="1"/>
      <name val="Calibri"/>
      <family val="2"/>
      <charset val="238"/>
      <scheme val="minor"/>
    </font>
    <font>
      <b/>
      <sz val="15"/>
      <color rgb="FFFFFF0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  <font>
      <b/>
      <sz val="9"/>
      <color rgb="FF000000"/>
      <name val="Calibri"/>
      <family val="2"/>
      <charset val="238"/>
      <scheme val="minor"/>
    </font>
    <font>
      <sz val="9"/>
      <color rgb="FFFF0000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sz val="14"/>
      <color rgb="FFFF0000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4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A23636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EFEEDD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DA63"/>
        <bgColor indexed="64"/>
      </patternFill>
    </fill>
    <fill>
      <patternFill patternType="solid">
        <fgColor rgb="FF005DA2"/>
        <bgColor indexed="64"/>
      </patternFill>
    </fill>
    <fill>
      <patternFill patternType="solid">
        <fgColor rgb="FFE2AC00"/>
        <bgColor indexed="64"/>
      </patternFill>
    </fill>
    <fill>
      <patternFill patternType="solid">
        <fgColor rgb="FF008FFA"/>
        <bgColor indexed="64"/>
      </patternFill>
    </fill>
    <fill>
      <patternFill patternType="solid">
        <fgColor rgb="FFF79709"/>
        <bgColor indexed="64"/>
      </patternFill>
    </fill>
    <fill>
      <patternFill patternType="solid">
        <fgColor rgb="FFC0ECF2"/>
        <bgColor indexed="64"/>
      </patternFill>
    </fill>
    <fill>
      <patternFill patternType="solid">
        <fgColor rgb="FFC65911"/>
        <bgColor indexed="64"/>
      </patternFill>
    </fill>
    <fill>
      <patternFill patternType="solid">
        <fgColor rgb="FFE9ABDC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0.39997558519241921"/>
        <bgColor indexed="64"/>
      </patternFill>
    </fill>
  </fills>
  <borders count="7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 style="medium">
        <color indexed="64"/>
      </bottom>
      <diagonal/>
    </border>
    <border>
      <left/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965">
    <xf numFmtId="0" fontId="0" fillId="0" borderId="0" xfId="0"/>
    <xf numFmtId="0" fontId="3" fillId="0" borderId="0" xfId="0" applyFont="1"/>
    <xf numFmtId="0" fontId="0" fillId="0" borderId="7" xfId="0" applyBorder="1"/>
    <xf numFmtId="0" fontId="0" fillId="0" borderId="7" xfId="0" applyBorder="1" applyAlignment="1">
      <alignment wrapText="1"/>
    </xf>
    <xf numFmtId="0" fontId="0" fillId="0" borderId="0" xfId="0" applyAlignment="1">
      <alignment wrapText="1"/>
    </xf>
    <xf numFmtId="0" fontId="0" fillId="0" borderId="0" xfId="0" quotePrefix="1"/>
    <xf numFmtId="0" fontId="0" fillId="0" borderId="0" xfId="0" applyAlignment="1">
      <alignment horizontal="center" vertical="center"/>
    </xf>
    <xf numFmtId="0" fontId="7" fillId="0" borderId="0" xfId="0" applyFont="1" applyAlignment="1">
      <alignment wrapText="1"/>
    </xf>
    <xf numFmtId="0" fontId="0" fillId="0" borderId="0" xfId="0" applyAlignment="1">
      <alignment horizontal="left" wrapText="1"/>
    </xf>
    <xf numFmtId="0" fontId="0" fillId="10" borderId="7" xfId="0" applyFill="1" applyBorder="1" applyAlignment="1">
      <alignment textRotation="90" wrapText="1"/>
    </xf>
    <xf numFmtId="0" fontId="3" fillId="12" borderId="7" xfId="0" applyFont="1" applyFill="1" applyBorder="1" applyAlignment="1">
      <alignment textRotation="90" wrapText="1"/>
    </xf>
    <xf numFmtId="0" fontId="5" fillId="9" borderId="30" xfId="0" applyFont="1" applyFill="1" applyBorder="1" applyAlignment="1">
      <alignment textRotation="90" wrapText="1"/>
    </xf>
    <xf numFmtId="0" fontId="3" fillId="14" borderId="4" xfId="0" applyFont="1" applyFill="1" applyBorder="1" applyAlignment="1">
      <alignment textRotation="90" wrapText="1"/>
    </xf>
    <xf numFmtId="0" fontId="5" fillId="13" borderId="4" xfId="0" applyFont="1" applyFill="1" applyBorder="1" applyAlignment="1">
      <alignment textRotation="90" wrapText="1"/>
    </xf>
    <xf numFmtId="2" fontId="0" fillId="0" borderId="0" xfId="0" applyNumberFormat="1" applyAlignment="1">
      <alignment wrapText="1"/>
    </xf>
    <xf numFmtId="0" fontId="3" fillId="0" borderId="0" xfId="0" applyFont="1" applyAlignment="1">
      <alignment vertical="center"/>
    </xf>
    <xf numFmtId="0" fontId="0" fillId="2" borderId="0" xfId="0" applyFill="1"/>
    <xf numFmtId="0" fontId="0" fillId="0" borderId="7" xfId="0" applyBorder="1" applyAlignment="1">
      <alignment horizontal="left"/>
    </xf>
    <xf numFmtId="0" fontId="0" fillId="0" borderId="7" xfId="0" applyBorder="1" applyAlignment="1">
      <alignment horizontal="left" wrapText="1"/>
    </xf>
    <xf numFmtId="0" fontId="0" fillId="0" borderId="10" xfId="0" applyBorder="1" applyAlignment="1">
      <alignment horizontal="left" wrapText="1"/>
    </xf>
    <xf numFmtId="0" fontId="0" fillId="0" borderId="9" xfId="0" applyBorder="1"/>
    <xf numFmtId="0" fontId="13" fillId="0" borderId="2" xfId="0" applyFont="1" applyBorder="1" applyAlignment="1">
      <alignment vertical="center"/>
    </xf>
    <xf numFmtId="0" fontId="13" fillId="0" borderId="4" xfId="0" applyFont="1" applyBorder="1" applyAlignment="1">
      <alignment horizontal="center" vertical="center"/>
    </xf>
    <xf numFmtId="0" fontId="13" fillId="0" borderId="4" xfId="0" applyFont="1" applyBorder="1" applyAlignment="1">
      <alignment vertical="center"/>
    </xf>
    <xf numFmtId="0" fontId="13" fillId="11" borderId="4" xfId="0" applyFont="1" applyFill="1" applyBorder="1" applyAlignment="1">
      <alignment vertical="center"/>
    </xf>
    <xf numFmtId="0" fontId="13" fillId="10" borderId="4" xfId="0" applyFont="1" applyFill="1" applyBorder="1" applyAlignment="1">
      <alignment vertical="center"/>
    </xf>
    <xf numFmtId="0" fontId="13" fillId="12" borderId="22" xfId="0" applyFont="1" applyFill="1" applyBorder="1" applyAlignment="1">
      <alignment vertical="center"/>
    </xf>
    <xf numFmtId="0" fontId="14" fillId="14" borderId="4" xfId="1" applyFont="1" applyFill="1" applyBorder="1" applyAlignment="1">
      <alignment vertical="center"/>
    </xf>
    <xf numFmtId="2" fontId="13" fillId="13" borderId="7" xfId="0" applyNumberFormat="1" applyFont="1" applyFill="1" applyBorder="1" applyAlignment="1">
      <alignment vertical="center" wrapText="1"/>
    </xf>
    <xf numFmtId="2" fontId="13" fillId="9" borderId="3" xfId="0" applyNumberFormat="1" applyFont="1" applyFill="1" applyBorder="1" applyAlignment="1">
      <alignment vertical="center" wrapText="1"/>
    </xf>
    <xf numFmtId="0" fontId="13" fillId="11" borderId="3" xfId="0" applyFont="1" applyFill="1" applyBorder="1" applyAlignment="1">
      <alignment vertical="center"/>
    </xf>
    <xf numFmtId="0" fontId="13" fillId="12" borderId="4" xfId="0" applyFont="1" applyFill="1" applyBorder="1" applyAlignment="1">
      <alignment vertical="center"/>
    </xf>
    <xf numFmtId="0" fontId="13" fillId="0" borderId="22" xfId="0" applyFont="1" applyBorder="1" applyAlignment="1">
      <alignment vertical="center"/>
    </xf>
    <xf numFmtId="0" fontId="13" fillId="0" borderId="0" xfId="0" applyFont="1" applyAlignment="1">
      <alignment vertical="center"/>
    </xf>
    <xf numFmtId="0" fontId="13" fillId="0" borderId="6" xfId="0" applyFont="1" applyBorder="1" applyAlignment="1">
      <alignment vertical="center"/>
    </xf>
    <xf numFmtId="0" fontId="13" fillId="0" borderId="7" xfId="0" applyFont="1" applyBorder="1" applyAlignment="1">
      <alignment vertical="center"/>
    </xf>
    <xf numFmtId="0" fontId="13" fillId="0" borderId="7" xfId="0" applyFont="1" applyBorder="1" applyAlignment="1">
      <alignment horizontal="center" vertical="center"/>
    </xf>
    <xf numFmtId="0" fontId="13" fillId="11" borderId="7" xfId="0" applyFont="1" applyFill="1" applyBorder="1" applyAlignment="1">
      <alignment vertical="center"/>
    </xf>
    <xf numFmtId="0" fontId="13" fillId="10" borderId="7" xfId="0" applyFont="1" applyFill="1" applyBorder="1" applyAlignment="1">
      <alignment vertical="center"/>
    </xf>
    <xf numFmtId="0" fontId="13" fillId="12" borderId="10" xfId="0" applyFont="1" applyFill="1" applyBorder="1" applyAlignment="1">
      <alignment vertical="center"/>
    </xf>
    <xf numFmtId="0" fontId="14" fillId="14" borderId="7" xfId="1" applyFont="1" applyFill="1" applyBorder="1" applyAlignment="1">
      <alignment vertical="center"/>
    </xf>
    <xf numFmtId="0" fontId="13" fillId="11" borderId="9" xfId="0" applyFont="1" applyFill="1" applyBorder="1" applyAlignment="1">
      <alignment vertical="center"/>
    </xf>
    <xf numFmtId="0" fontId="13" fillId="12" borderId="7" xfId="0" applyFont="1" applyFill="1" applyBorder="1" applyAlignment="1">
      <alignment vertical="center"/>
    </xf>
    <xf numFmtId="0" fontId="13" fillId="0" borderId="10" xfId="0" applyFont="1" applyBorder="1" applyAlignment="1">
      <alignment vertical="center"/>
    </xf>
    <xf numFmtId="0" fontId="13" fillId="0" borderId="11" xfId="0" applyFont="1" applyBorder="1" applyAlignment="1">
      <alignment vertical="center"/>
    </xf>
    <xf numFmtId="0" fontId="13" fillId="11" borderId="17" xfId="0" applyFont="1" applyFill="1" applyBorder="1" applyAlignment="1">
      <alignment vertical="center"/>
    </xf>
    <xf numFmtId="0" fontId="13" fillId="12" borderId="11" xfId="0" applyFont="1" applyFill="1" applyBorder="1" applyAlignment="1">
      <alignment vertical="center"/>
    </xf>
    <xf numFmtId="0" fontId="13" fillId="0" borderId="24" xfId="0" applyFont="1" applyBorder="1" applyAlignment="1">
      <alignment vertical="center"/>
    </xf>
    <xf numFmtId="2" fontId="13" fillId="13" borderId="4" xfId="0" applyNumberFormat="1" applyFont="1" applyFill="1" applyBorder="1" applyAlignment="1">
      <alignment vertical="center" wrapText="1"/>
    </xf>
    <xf numFmtId="0" fontId="13" fillId="0" borderId="13" xfId="0" applyFont="1" applyBorder="1" applyAlignment="1">
      <alignment vertical="center"/>
    </xf>
    <xf numFmtId="0" fontId="13" fillId="0" borderId="13" xfId="0" applyFont="1" applyBorder="1" applyAlignment="1">
      <alignment horizontal="center" vertical="center"/>
    </xf>
    <xf numFmtId="0" fontId="13" fillId="0" borderId="16" xfId="0" applyFont="1" applyBorder="1" applyAlignment="1">
      <alignment vertical="center"/>
    </xf>
    <xf numFmtId="0" fontId="13" fillId="11" borderId="13" xfId="0" applyFont="1" applyFill="1" applyBorder="1" applyAlignment="1">
      <alignment vertical="center"/>
    </xf>
    <xf numFmtId="0" fontId="13" fillId="10" borderId="13" xfId="0" applyFont="1" applyFill="1" applyBorder="1" applyAlignment="1">
      <alignment vertical="center"/>
    </xf>
    <xf numFmtId="0" fontId="14" fillId="14" borderId="13" xfId="1" applyFont="1" applyFill="1" applyBorder="1" applyAlignment="1">
      <alignment vertical="center"/>
    </xf>
    <xf numFmtId="2" fontId="13" fillId="13" borderId="13" xfId="0" applyNumberFormat="1" applyFont="1" applyFill="1" applyBorder="1" applyAlignment="1">
      <alignment vertical="center" wrapText="1"/>
    </xf>
    <xf numFmtId="0" fontId="13" fillId="11" borderId="23" xfId="0" applyFont="1" applyFill="1" applyBorder="1" applyAlignment="1">
      <alignment vertical="center"/>
    </xf>
    <xf numFmtId="0" fontId="13" fillId="12" borderId="13" xfId="0" applyFont="1" applyFill="1" applyBorder="1" applyAlignment="1">
      <alignment vertical="center"/>
    </xf>
    <xf numFmtId="0" fontId="7" fillId="0" borderId="7" xfId="0" applyFont="1" applyBorder="1" applyAlignment="1">
      <alignment wrapText="1"/>
    </xf>
    <xf numFmtId="3" fontId="0" fillId="0" borderId="7" xfId="0" applyNumberFormat="1" applyBorder="1" applyAlignment="1">
      <alignment horizontal="left" wrapText="1"/>
    </xf>
    <xf numFmtId="0" fontId="13" fillId="10" borderId="26" xfId="0" applyFont="1" applyFill="1" applyBorder="1" applyAlignment="1">
      <alignment vertical="center"/>
    </xf>
    <xf numFmtId="2" fontId="13" fillId="9" borderId="9" xfId="0" applyNumberFormat="1" applyFont="1" applyFill="1" applyBorder="1" applyAlignment="1">
      <alignment vertical="center" wrapText="1"/>
    </xf>
    <xf numFmtId="0" fontId="13" fillId="0" borderId="25" xfId="0" applyFont="1" applyBorder="1" applyAlignment="1">
      <alignment vertical="center"/>
    </xf>
    <xf numFmtId="0" fontId="13" fillId="12" borderId="35" xfId="0" applyFont="1" applyFill="1" applyBorder="1" applyAlignment="1">
      <alignment vertical="center"/>
    </xf>
    <xf numFmtId="0" fontId="14" fillId="14" borderId="26" xfId="1" applyFont="1" applyFill="1" applyBorder="1" applyAlignment="1">
      <alignment vertical="center"/>
    </xf>
    <xf numFmtId="2" fontId="13" fillId="13" borderId="26" xfId="0" applyNumberFormat="1" applyFont="1" applyFill="1" applyBorder="1" applyAlignment="1">
      <alignment vertical="center" wrapText="1"/>
    </xf>
    <xf numFmtId="2" fontId="13" fillId="9" borderId="36" xfId="0" applyNumberFormat="1" applyFont="1" applyFill="1" applyBorder="1" applyAlignment="1">
      <alignment vertical="center" wrapText="1"/>
    </xf>
    <xf numFmtId="0" fontId="13" fillId="11" borderId="36" xfId="0" applyFont="1" applyFill="1" applyBorder="1" applyAlignment="1">
      <alignment vertical="center"/>
    </xf>
    <xf numFmtId="0" fontId="13" fillId="12" borderId="26" xfId="0" applyFont="1" applyFill="1" applyBorder="1" applyAlignment="1">
      <alignment vertical="center"/>
    </xf>
    <xf numFmtId="0" fontId="13" fillId="0" borderId="21" xfId="0" applyFont="1" applyBorder="1" applyAlignment="1">
      <alignment vertical="center"/>
    </xf>
    <xf numFmtId="0" fontId="19" fillId="0" borderId="0" xfId="0" applyFont="1"/>
    <xf numFmtId="0" fontId="20" fillId="0" borderId="0" xfId="0" applyFont="1"/>
    <xf numFmtId="0" fontId="7" fillId="0" borderId="0" xfId="0" applyFont="1"/>
    <xf numFmtId="0" fontId="21" fillId="0" borderId="0" xfId="0" applyFont="1"/>
    <xf numFmtId="0" fontId="3" fillId="0" borderId="0" xfId="0" applyFont="1" applyAlignment="1">
      <alignment wrapText="1"/>
    </xf>
    <xf numFmtId="0" fontId="3" fillId="2" borderId="0" xfId="0" applyFont="1" applyFill="1" applyAlignment="1">
      <alignment wrapText="1"/>
    </xf>
    <xf numFmtId="0" fontId="0" fillId="2" borderId="0" xfId="0" applyFill="1" applyAlignment="1">
      <alignment wrapText="1"/>
    </xf>
    <xf numFmtId="0" fontId="23" fillId="14" borderId="42" xfId="0" applyFont="1" applyFill="1" applyBorder="1" applyAlignment="1">
      <alignment horizontal="center" vertical="center" wrapText="1"/>
    </xf>
    <xf numFmtId="0" fontId="23" fillId="11" borderId="42" xfId="0" applyFont="1" applyFill="1" applyBorder="1" applyAlignment="1">
      <alignment horizontal="center" vertical="center" wrapText="1"/>
    </xf>
    <xf numFmtId="0" fontId="23" fillId="10" borderId="11" xfId="0" applyFont="1" applyFill="1" applyBorder="1" applyAlignment="1">
      <alignment horizontal="center" vertical="center"/>
    </xf>
    <xf numFmtId="0" fontId="23" fillId="12" borderId="43" xfId="0" applyFont="1" applyFill="1" applyBorder="1" applyAlignment="1">
      <alignment horizontal="center" vertical="center" wrapText="1"/>
    </xf>
    <xf numFmtId="0" fontId="23" fillId="13" borderId="43" xfId="0" applyFont="1" applyFill="1" applyBorder="1" applyAlignment="1">
      <alignment horizontal="center" vertical="center" wrapText="1"/>
    </xf>
    <xf numFmtId="49" fontId="23" fillId="9" borderId="28" xfId="0" applyNumberFormat="1" applyFont="1" applyFill="1" applyBorder="1" applyAlignment="1">
      <alignment horizontal="center" vertical="center" wrapText="1"/>
    </xf>
    <xf numFmtId="0" fontId="23" fillId="11" borderId="44" xfId="0" applyFont="1" applyFill="1" applyBorder="1" applyAlignment="1">
      <alignment horizontal="center" vertical="center" wrapText="1"/>
    </xf>
    <xf numFmtId="0" fontId="23" fillId="12" borderId="42" xfId="0" applyFont="1" applyFill="1" applyBorder="1" applyAlignment="1">
      <alignment horizontal="center" vertical="center" wrapText="1"/>
    </xf>
    <xf numFmtId="0" fontId="7" fillId="10" borderId="4" xfId="0" applyFont="1" applyFill="1" applyBorder="1" applyAlignment="1">
      <alignment horizontal="center" vertical="center"/>
    </xf>
    <xf numFmtId="0" fontId="23" fillId="12" borderId="22" xfId="0" applyFont="1" applyFill="1" applyBorder="1" applyAlignment="1">
      <alignment horizontal="center" vertical="center" wrapText="1"/>
    </xf>
    <xf numFmtId="0" fontId="23" fillId="14" borderId="7" xfId="0" applyFont="1" applyFill="1" applyBorder="1" applyAlignment="1">
      <alignment horizontal="center" vertical="center" wrapText="1"/>
    </xf>
    <xf numFmtId="0" fontId="23" fillId="13" borderId="7" xfId="0" applyFont="1" applyFill="1" applyBorder="1" applyAlignment="1">
      <alignment horizontal="center" vertical="center" wrapText="1"/>
    </xf>
    <xf numFmtId="0" fontId="23" fillId="9" borderId="31" xfId="0" applyFont="1" applyFill="1" applyBorder="1" applyAlignment="1">
      <alignment horizontal="center" vertical="center" wrapText="1"/>
    </xf>
    <xf numFmtId="0" fontId="11" fillId="11" borderId="3" xfId="0" applyFont="1" applyFill="1" applyBorder="1" applyAlignment="1">
      <alignment horizontal="center" vertical="center" wrapText="1"/>
    </xf>
    <xf numFmtId="0" fontId="11" fillId="12" borderId="4" xfId="0" applyFont="1" applyFill="1" applyBorder="1" applyAlignment="1">
      <alignment horizontal="center" vertical="center" wrapText="1"/>
    </xf>
    <xf numFmtId="0" fontId="11" fillId="11" borderId="4" xfId="0" applyFont="1" applyFill="1" applyBorder="1" applyAlignment="1">
      <alignment horizontal="center" vertical="center" wrapText="1"/>
    </xf>
    <xf numFmtId="0" fontId="13" fillId="0" borderId="7" xfId="0" applyFont="1" applyBorder="1" applyAlignment="1">
      <alignment vertical="center" wrapText="1"/>
    </xf>
    <xf numFmtId="0" fontId="13" fillId="0" borderId="11" xfId="0" applyFont="1" applyBorder="1" applyAlignment="1">
      <alignment vertical="center" wrapText="1"/>
    </xf>
    <xf numFmtId="0" fontId="13" fillId="0" borderId="13" xfId="0" applyFont="1" applyBorder="1" applyAlignment="1">
      <alignment vertical="center" wrapText="1"/>
    </xf>
    <xf numFmtId="0" fontId="13" fillId="0" borderId="4" xfId="0" applyFont="1" applyBorder="1" applyAlignment="1">
      <alignment vertical="center" wrapText="1"/>
    </xf>
    <xf numFmtId="0" fontId="13" fillId="11" borderId="4" xfId="0" quotePrefix="1" applyFont="1" applyFill="1" applyBorder="1" applyAlignment="1">
      <alignment vertical="center"/>
    </xf>
    <xf numFmtId="0" fontId="13" fillId="10" borderId="4" xfId="0" quotePrefix="1" applyFont="1" applyFill="1" applyBorder="1" applyAlignment="1">
      <alignment vertical="center"/>
    </xf>
    <xf numFmtId="0" fontId="13" fillId="12" borderId="4" xfId="0" quotePrefix="1" applyFont="1" applyFill="1" applyBorder="1" applyAlignment="1">
      <alignment vertical="center"/>
    </xf>
    <xf numFmtId="0" fontId="13" fillId="18" borderId="4" xfId="0" quotePrefix="1" applyFont="1" applyFill="1" applyBorder="1" applyAlignment="1">
      <alignment vertical="center"/>
    </xf>
    <xf numFmtId="0" fontId="13" fillId="0" borderId="4" xfId="0" quotePrefix="1" applyFont="1" applyBorder="1" applyAlignment="1">
      <alignment horizontal="center" vertical="center"/>
    </xf>
    <xf numFmtId="0" fontId="13" fillId="0" borderId="4" xfId="0" quotePrefix="1" applyFont="1" applyBorder="1" applyAlignment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6" fillId="17" borderId="4" xfId="0" applyFont="1" applyFill="1" applyBorder="1" applyAlignment="1">
      <alignment vertical="center" wrapText="1"/>
    </xf>
    <xf numFmtId="0" fontId="3" fillId="0" borderId="13" xfId="0" applyFont="1" applyBorder="1" applyAlignment="1">
      <alignment horizontal="center" vertical="center"/>
    </xf>
    <xf numFmtId="0" fontId="3" fillId="24" borderId="41" xfId="0" applyFont="1" applyFill="1" applyBorder="1" applyAlignment="1">
      <alignment vertical="center"/>
    </xf>
    <xf numFmtId="0" fontId="3" fillId="24" borderId="42" xfId="0" applyFont="1" applyFill="1" applyBorder="1" applyAlignment="1">
      <alignment vertical="center"/>
    </xf>
    <xf numFmtId="0" fontId="3" fillId="24" borderId="44" xfId="0" applyFont="1" applyFill="1" applyBorder="1" applyAlignment="1">
      <alignment vertical="center" wrapText="1"/>
    </xf>
    <xf numFmtId="0" fontId="3" fillId="24" borderId="52" xfId="0" applyFont="1" applyFill="1" applyBorder="1" applyAlignment="1">
      <alignment vertical="center"/>
    </xf>
    <xf numFmtId="0" fontId="3" fillId="0" borderId="16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10" fillId="15" borderId="50" xfId="0" quotePrefix="1" applyFont="1" applyFill="1" applyBorder="1" applyAlignment="1">
      <alignment horizontal="center" vertical="center"/>
    </xf>
    <xf numFmtId="0" fontId="10" fillId="15" borderId="50" xfId="0" quotePrefix="1" applyFont="1" applyFill="1" applyBorder="1" applyAlignment="1">
      <alignment vertical="center"/>
    </xf>
    <xf numFmtId="0" fontId="22" fillId="15" borderId="50" xfId="1" quotePrefix="1" applyFont="1" applyFill="1" applyBorder="1" applyAlignment="1">
      <alignment vertical="center"/>
    </xf>
    <xf numFmtId="0" fontId="24" fillId="0" borderId="0" xfId="0" applyFont="1"/>
    <xf numFmtId="0" fontId="18" fillId="19" borderId="22" xfId="0" applyFont="1" applyFill="1" applyBorder="1" applyAlignment="1">
      <alignment vertical="center" wrapText="1"/>
    </xf>
    <xf numFmtId="0" fontId="27" fillId="15" borderId="52" xfId="0" applyFont="1" applyFill="1" applyBorder="1" applyAlignment="1">
      <alignment vertical="center" wrapText="1"/>
    </xf>
    <xf numFmtId="0" fontId="7" fillId="5" borderId="28" xfId="0" applyFont="1" applyFill="1" applyBorder="1"/>
    <xf numFmtId="0" fontId="7" fillId="5" borderId="48" xfId="0" applyFont="1" applyFill="1" applyBorder="1"/>
    <xf numFmtId="2" fontId="13" fillId="0" borderId="4" xfId="0" applyNumberFormat="1" applyFont="1" applyBorder="1" applyAlignment="1">
      <alignment vertical="center"/>
    </xf>
    <xf numFmtId="2" fontId="13" fillId="0" borderId="7" xfId="0" applyNumberFormat="1" applyFont="1" applyBorder="1" applyAlignment="1">
      <alignment vertical="center"/>
    </xf>
    <xf numFmtId="0" fontId="17" fillId="0" borderId="0" xfId="0" applyFont="1" applyAlignment="1">
      <alignment vertical="center"/>
    </xf>
    <xf numFmtId="0" fontId="3" fillId="24" borderId="42" xfId="0" applyFont="1" applyFill="1" applyBorder="1" applyAlignment="1">
      <alignment vertical="center" wrapText="1"/>
    </xf>
    <xf numFmtId="0" fontId="18" fillId="22" borderId="3" xfId="0" applyFont="1" applyFill="1" applyBorder="1" applyAlignment="1">
      <alignment vertical="center" wrapText="1"/>
    </xf>
    <xf numFmtId="0" fontId="0" fillId="19" borderId="10" xfId="0" applyFill="1" applyBorder="1"/>
    <xf numFmtId="0" fontId="0" fillId="0" borderId="10" xfId="0" applyBorder="1" applyAlignment="1">
      <alignment wrapText="1"/>
    </xf>
    <xf numFmtId="0" fontId="11" fillId="17" borderId="10" xfId="0" applyFont="1" applyFill="1" applyBorder="1" applyAlignment="1">
      <alignment vertical="center"/>
    </xf>
    <xf numFmtId="0" fontId="0" fillId="0" borderId="10" xfId="0" applyBorder="1"/>
    <xf numFmtId="0" fontId="0" fillId="15" borderId="10" xfId="0" applyFill="1" applyBorder="1"/>
    <xf numFmtId="0" fontId="0" fillId="19" borderId="9" xfId="0" applyFill="1" applyBorder="1" applyAlignment="1">
      <alignment wrapText="1"/>
    </xf>
    <xf numFmtId="0" fontId="0" fillId="0" borderId="9" xfId="0" applyBorder="1" applyAlignment="1">
      <alignment wrapText="1"/>
    </xf>
    <xf numFmtId="0" fontId="11" fillId="17" borderId="9" xfId="0" applyFont="1" applyFill="1" applyBorder="1" applyAlignment="1">
      <alignment vertical="center" wrapText="1"/>
    </xf>
    <xf numFmtId="0" fontId="0" fillId="15" borderId="9" xfId="0" applyFill="1" applyBorder="1" applyAlignment="1">
      <alignment wrapText="1"/>
    </xf>
    <xf numFmtId="0" fontId="3" fillId="0" borderId="22" xfId="0" applyFont="1" applyBorder="1" applyAlignment="1">
      <alignment wrapText="1"/>
    </xf>
    <xf numFmtId="0" fontId="3" fillId="0" borderId="3" xfId="0" applyFont="1" applyBorder="1" applyAlignment="1">
      <alignment wrapText="1"/>
    </xf>
    <xf numFmtId="0" fontId="0" fillId="0" borderId="21" xfId="0" applyBorder="1"/>
    <xf numFmtId="0" fontId="0" fillId="0" borderId="23" xfId="0" applyBorder="1" applyAlignment="1">
      <alignment wrapText="1"/>
    </xf>
    <xf numFmtId="0" fontId="13" fillId="0" borderId="56" xfId="0" applyFont="1" applyBorder="1" applyAlignment="1">
      <alignment vertical="center"/>
    </xf>
    <xf numFmtId="0" fontId="13" fillId="0" borderId="53" xfId="0" applyFont="1" applyBorder="1" applyAlignment="1">
      <alignment vertical="center"/>
    </xf>
    <xf numFmtId="0" fontId="10" fillId="20" borderId="49" xfId="0" applyFont="1" applyFill="1" applyBorder="1" applyAlignment="1">
      <alignment horizontal="center" vertical="center" textRotation="90"/>
    </xf>
    <xf numFmtId="0" fontId="10" fillId="20" borderId="50" xfId="0" applyFont="1" applyFill="1" applyBorder="1" applyAlignment="1">
      <alignment horizontal="center" vertical="center" textRotation="90"/>
    </xf>
    <xf numFmtId="0" fontId="10" fillId="23" borderId="49" xfId="0" applyFont="1" applyFill="1" applyBorder="1" applyAlignment="1">
      <alignment horizontal="center" vertical="center" textRotation="90"/>
    </xf>
    <xf numFmtId="0" fontId="10" fillId="23" borderId="50" xfId="0" applyFont="1" applyFill="1" applyBorder="1" applyAlignment="1">
      <alignment horizontal="center" vertical="center" textRotation="90"/>
    </xf>
    <xf numFmtId="0" fontId="3" fillId="15" borderId="49" xfId="0" applyFont="1" applyFill="1" applyBorder="1" applyAlignment="1">
      <alignment horizontal="center" vertical="center" textRotation="90"/>
    </xf>
    <xf numFmtId="0" fontId="3" fillId="15" borderId="50" xfId="0" applyFont="1" applyFill="1" applyBorder="1" applyAlignment="1">
      <alignment horizontal="center" vertical="center" textRotation="90"/>
    </xf>
    <xf numFmtId="2" fontId="13" fillId="9" borderId="7" xfId="0" applyNumberFormat="1" applyFont="1" applyFill="1" applyBorder="1" applyAlignment="1">
      <alignment vertical="center" wrapText="1"/>
    </xf>
    <xf numFmtId="0" fontId="3" fillId="11" borderId="10" xfId="0" applyFont="1" applyFill="1" applyBorder="1" applyAlignment="1">
      <alignment horizontal="left" textRotation="90" wrapText="1"/>
    </xf>
    <xf numFmtId="0" fontId="23" fillId="11" borderId="22" xfId="0" applyFont="1" applyFill="1" applyBorder="1" applyAlignment="1">
      <alignment horizontal="center" vertical="center" wrapText="1"/>
    </xf>
    <xf numFmtId="0" fontId="23" fillId="11" borderId="43" xfId="0" applyFont="1" applyFill="1" applyBorder="1" applyAlignment="1">
      <alignment horizontal="center" vertical="center" wrapText="1"/>
    </xf>
    <xf numFmtId="0" fontId="13" fillId="11" borderId="35" xfId="0" applyFont="1" applyFill="1" applyBorder="1" applyAlignment="1">
      <alignment vertical="center"/>
    </xf>
    <xf numFmtId="0" fontId="13" fillId="11" borderId="10" xfId="0" applyFont="1" applyFill="1" applyBorder="1" applyAlignment="1">
      <alignment vertical="center"/>
    </xf>
    <xf numFmtId="0" fontId="13" fillId="11" borderId="22" xfId="0" applyFont="1" applyFill="1" applyBorder="1" applyAlignment="1">
      <alignment vertical="center"/>
    </xf>
    <xf numFmtId="3" fontId="0" fillId="0" borderId="0" xfId="0" applyNumberFormat="1" applyAlignment="1">
      <alignment horizontal="left" wrapText="1"/>
    </xf>
    <xf numFmtId="0" fontId="11" fillId="7" borderId="23" xfId="0" applyFont="1" applyFill="1" applyBorder="1" applyAlignment="1">
      <alignment horizontal="center" vertical="center" wrapText="1"/>
    </xf>
    <xf numFmtId="0" fontId="23" fillId="7" borderId="44" xfId="0" applyFont="1" applyFill="1" applyBorder="1" applyAlignment="1">
      <alignment horizontal="center" vertical="center" wrapText="1"/>
    </xf>
    <xf numFmtId="0" fontId="13" fillId="0" borderId="27" xfId="0" applyFont="1" applyBorder="1" applyAlignment="1">
      <alignment vertical="center"/>
    </xf>
    <xf numFmtId="0" fontId="13" fillId="0" borderId="35" xfId="0" applyFont="1" applyBorder="1" applyAlignment="1">
      <alignment vertical="center"/>
    </xf>
    <xf numFmtId="2" fontId="13" fillId="0" borderId="36" xfId="0" applyNumberFormat="1" applyFont="1" applyBorder="1" applyAlignment="1">
      <alignment vertical="center"/>
    </xf>
    <xf numFmtId="0" fontId="13" fillId="0" borderId="8" xfId="0" applyFont="1" applyBorder="1" applyAlignment="1">
      <alignment vertical="center"/>
    </xf>
    <xf numFmtId="2" fontId="13" fillId="0" borderId="9" xfId="0" applyNumberFormat="1" applyFont="1" applyBorder="1" applyAlignment="1">
      <alignment vertical="center"/>
    </xf>
    <xf numFmtId="2" fontId="13" fillId="0" borderId="23" xfId="0" applyNumberFormat="1" applyFont="1" applyBorder="1" applyAlignment="1">
      <alignment vertical="center"/>
    </xf>
    <xf numFmtId="2" fontId="13" fillId="0" borderId="17" xfId="0" applyNumberFormat="1" applyFont="1" applyBorder="1" applyAlignment="1">
      <alignment vertical="center"/>
    </xf>
    <xf numFmtId="2" fontId="13" fillId="0" borderId="3" xfId="0" applyNumberFormat="1" applyFont="1" applyBorder="1" applyAlignment="1">
      <alignment vertical="center"/>
    </xf>
    <xf numFmtId="2" fontId="13" fillId="0" borderId="13" xfId="0" applyNumberFormat="1" applyFont="1" applyBorder="1" applyAlignment="1">
      <alignment vertical="center"/>
    </xf>
    <xf numFmtId="0" fontId="13" fillId="0" borderId="14" xfId="0" applyFont="1" applyBorder="1" applyAlignment="1">
      <alignment vertical="center"/>
    </xf>
    <xf numFmtId="0" fontId="10" fillId="15" borderId="49" xfId="0" applyFont="1" applyFill="1" applyBorder="1" applyAlignment="1">
      <alignment vertical="center"/>
    </xf>
    <xf numFmtId="0" fontId="13" fillId="25" borderId="4" xfId="0" quotePrefix="1" applyFont="1" applyFill="1" applyBorder="1" applyAlignment="1">
      <alignment vertical="center"/>
    </xf>
    <xf numFmtId="0" fontId="14" fillId="0" borderId="4" xfId="1" quotePrefix="1" applyFont="1" applyFill="1" applyBorder="1" applyAlignment="1">
      <alignment vertical="center"/>
    </xf>
    <xf numFmtId="0" fontId="10" fillId="2" borderId="41" xfId="0" applyFont="1" applyFill="1" applyBorder="1" applyAlignment="1">
      <alignment horizontal="center" vertical="top"/>
    </xf>
    <xf numFmtId="0" fontId="10" fillId="2" borderId="42" xfId="0" applyFont="1" applyFill="1" applyBorder="1" applyAlignment="1">
      <alignment horizontal="center" vertical="top" wrapText="1"/>
    </xf>
    <xf numFmtId="0" fontId="27" fillId="2" borderId="44" xfId="0" applyFont="1" applyFill="1" applyBorder="1" applyAlignment="1">
      <alignment horizontal="center" vertical="top" wrapText="1"/>
    </xf>
    <xf numFmtId="0" fontId="2" fillId="0" borderId="7" xfId="0" applyFont="1" applyBorder="1" applyAlignment="1">
      <alignment wrapText="1"/>
    </xf>
    <xf numFmtId="1" fontId="13" fillId="0" borderId="10" xfId="0" applyNumberFormat="1" applyFont="1" applyBorder="1" applyAlignment="1">
      <alignment vertical="center"/>
    </xf>
    <xf numFmtId="1" fontId="13" fillId="0" borderId="22" xfId="0" applyNumberFormat="1" applyFont="1" applyBorder="1" applyAlignment="1">
      <alignment vertical="center"/>
    </xf>
    <xf numFmtId="1" fontId="13" fillId="0" borderId="21" xfId="0" applyNumberFormat="1" applyFont="1" applyBorder="1" applyAlignment="1">
      <alignment vertical="center"/>
    </xf>
    <xf numFmtId="1" fontId="0" fillId="0" borderId="0" xfId="0" applyNumberFormat="1"/>
    <xf numFmtId="1" fontId="3" fillId="7" borderId="22" xfId="0" applyNumberFormat="1" applyFont="1" applyFill="1" applyBorder="1" applyAlignment="1">
      <alignment textRotation="90" wrapText="1"/>
    </xf>
    <xf numFmtId="1" fontId="13" fillId="0" borderId="7" xfId="0" applyNumberFormat="1" applyFont="1" applyBorder="1" applyAlignment="1">
      <alignment vertical="center"/>
    </xf>
    <xf numFmtId="1" fontId="13" fillId="0" borderId="4" xfId="0" applyNumberFormat="1" applyFont="1" applyBorder="1" applyAlignment="1">
      <alignment vertical="center"/>
    </xf>
    <xf numFmtId="1" fontId="4" fillId="0" borderId="0" xfId="0" applyNumberFormat="1" applyFont="1"/>
    <xf numFmtId="1" fontId="3" fillId="13" borderId="22" xfId="0" applyNumberFormat="1" applyFont="1" applyFill="1" applyBorder="1" applyAlignment="1">
      <alignment horizontal="center" textRotation="90" wrapText="1"/>
    </xf>
    <xf numFmtId="1" fontId="3" fillId="7" borderId="7" xfId="0" applyNumberFormat="1" applyFont="1" applyFill="1" applyBorder="1" applyAlignment="1">
      <alignment horizontal="center" textRotation="90" wrapText="1"/>
    </xf>
    <xf numFmtId="1" fontId="11" fillId="13" borderId="21" xfId="0" applyNumberFormat="1" applyFont="1" applyFill="1" applyBorder="1" applyAlignment="1">
      <alignment horizontal="center" vertical="center" wrapText="1"/>
    </xf>
    <xf numFmtId="1" fontId="11" fillId="7" borderId="13" xfId="0" applyNumberFormat="1" applyFont="1" applyFill="1" applyBorder="1" applyAlignment="1">
      <alignment horizontal="center" vertical="center" wrapText="1"/>
    </xf>
    <xf numFmtId="1" fontId="23" fillId="13" borderId="43" xfId="0" applyNumberFormat="1" applyFont="1" applyFill="1" applyBorder="1" applyAlignment="1">
      <alignment horizontal="center" vertical="center" wrapText="1"/>
    </xf>
    <xf numFmtId="1" fontId="23" fillId="7" borderId="42" xfId="0" applyNumberFormat="1" applyFont="1" applyFill="1" applyBorder="1" applyAlignment="1">
      <alignment horizontal="center" vertical="center" wrapText="1"/>
    </xf>
    <xf numFmtId="1" fontId="13" fillId="13" borderId="22" xfId="0" applyNumberFormat="1" applyFont="1" applyFill="1" applyBorder="1" applyAlignment="1">
      <alignment vertical="center"/>
    </xf>
    <xf numFmtId="1" fontId="13" fillId="10" borderId="3" xfId="0" applyNumberFormat="1" applyFont="1" applyFill="1" applyBorder="1" applyAlignment="1">
      <alignment vertical="center"/>
    </xf>
    <xf numFmtId="1" fontId="13" fillId="13" borderId="10" xfId="0" applyNumberFormat="1" applyFont="1" applyFill="1" applyBorder="1" applyAlignment="1">
      <alignment vertical="center"/>
    </xf>
    <xf numFmtId="1" fontId="13" fillId="10" borderId="9" xfId="0" applyNumberFormat="1" applyFont="1" applyFill="1" applyBorder="1" applyAlignment="1">
      <alignment vertical="center"/>
    </xf>
    <xf numFmtId="1" fontId="13" fillId="13" borderId="21" xfId="0" applyNumberFormat="1" applyFont="1" applyFill="1" applyBorder="1" applyAlignment="1">
      <alignment vertical="center"/>
    </xf>
    <xf numFmtId="1" fontId="13" fillId="0" borderId="13" xfId="0" applyNumberFormat="1" applyFont="1" applyBorder="1" applyAlignment="1">
      <alignment vertical="center"/>
    </xf>
    <xf numFmtId="1" fontId="13" fillId="10" borderId="23" xfId="0" applyNumberFormat="1" applyFont="1" applyFill="1" applyBorder="1" applyAlignment="1">
      <alignment vertical="center"/>
    </xf>
    <xf numFmtId="1" fontId="13" fillId="13" borderId="24" xfId="0" applyNumberFormat="1" applyFont="1" applyFill="1" applyBorder="1" applyAlignment="1">
      <alignment vertical="center"/>
    </xf>
    <xf numFmtId="1" fontId="13" fillId="0" borderId="11" xfId="0" applyNumberFormat="1" applyFont="1" applyBorder="1" applyAlignment="1">
      <alignment vertical="center"/>
    </xf>
    <xf numFmtId="1" fontId="13" fillId="13" borderId="7" xfId="0" applyNumberFormat="1" applyFont="1" applyFill="1" applyBorder="1" applyAlignment="1">
      <alignment vertical="center"/>
    </xf>
    <xf numFmtId="1" fontId="11" fillId="7" borderId="21" xfId="0" applyNumberFormat="1" applyFont="1" applyFill="1" applyBorder="1" applyAlignment="1">
      <alignment horizontal="center" vertical="center"/>
    </xf>
    <xf numFmtId="1" fontId="23" fillId="7" borderId="43" xfId="0" applyNumberFormat="1" applyFont="1" applyFill="1" applyBorder="1" applyAlignment="1">
      <alignment horizontal="center" vertical="center"/>
    </xf>
    <xf numFmtId="1" fontId="18" fillId="10" borderId="9" xfId="0" applyNumberFormat="1" applyFont="1" applyFill="1" applyBorder="1" applyAlignment="1">
      <alignment vertical="center"/>
    </xf>
    <xf numFmtId="2" fontId="13" fillId="13" borderId="11" xfId="0" applyNumberFormat="1" applyFont="1" applyFill="1" applyBorder="1" applyAlignment="1">
      <alignment vertical="center" wrapText="1"/>
    </xf>
    <xf numFmtId="0" fontId="13" fillId="6" borderId="49" xfId="0" applyFont="1" applyFill="1" applyBorder="1" applyAlignment="1">
      <alignment vertical="center"/>
    </xf>
    <xf numFmtId="0" fontId="13" fillId="6" borderId="50" xfId="0" applyFont="1" applyFill="1" applyBorder="1" applyAlignment="1">
      <alignment horizontal="center" vertical="center"/>
    </xf>
    <xf numFmtId="0" fontId="13" fillId="6" borderId="50" xfId="0" applyFont="1" applyFill="1" applyBorder="1" applyAlignment="1">
      <alignment vertical="center"/>
    </xf>
    <xf numFmtId="0" fontId="13" fillId="6" borderId="50" xfId="0" applyFont="1" applyFill="1" applyBorder="1" applyAlignment="1">
      <alignment vertical="center" wrapText="1"/>
    </xf>
    <xf numFmtId="0" fontId="3" fillId="6" borderId="44" xfId="0" applyFont="1" applyFill="1" applyBorder="1" applyAlignment="1">
      <alignment vertical="center" wrapText="1"/>
    </xf>
    <xf numFmtId="0" fontId="3" fillId="6" borderId="42" xfId="0" applyFont="1" applyFill="1" applyBorder="1" applyAlignment="1">
      <alignment vertical="center" wrapText="1"/>
    </xf>
    <xf numFmtId="0" fontId="13" fillId="6" borderId="43" xfId="0" applyFont="1" applyFill="1" applyBorder="1" applyAlignment="1">
      <alignment vertical="center"/>
    </xf>
    <xf numFmtId="0" fontId="13" fillId="26" borderId="50" xfId="0" applyFont="1" applyFill="1" applyBorder="1" applyAlignment="1">
      <alignment vertical="center" wrapText="1"/>
    </xf>
    <xf numFmtId="0" fontId="13" fillId="26" borderId="49" xfId="0" applyFont="1" applyFill="1" applyBorder="1" applyAlignment="1">
      <alignment vertical="center"/>
    </xf>
    <xf numFmtId="0" fontId="13" fillId="26" borderId="50" xfId="0" applyFont="1" applyFill="1" applyBorder="1" applyAlignment="1">
      <alignment horizontal="center" vertical="center"/>
    </xf>
    <xf numFmtId="0" fontId="13" fillId="26" borderId="50" xfId="0" applyFont="1" applyFill="1" applyBorder="1" applyAlignment="1">
      <alignment vertical="center"/>
    </xf>
    <xf numFmtId="0" fontId="13" fillId="26" borderId="51" xfId="0" applyFont="1" applyFill="1" applyBorder="1" applyAlignment="1">
      <alignment vertical="center" wrapText="1"/>
    </xf>
    <xf numFmtId="0" fontId="3" fillId="26" borderId="44" xfId="0" applyFont="1" applyFill="1" applyBorder="1" applyAlignment="1">
      <alignment vertical="center" wrapText="1"/>
    </xf>
    <xf numFmtId="0" fontId="3" fillId="26" borderId="42" xfId="0" applyFont="1" applyFill="1" applyBorder="1" applyAlignment="1">
      <alignment vertical="center" wrapText="1"/>
    </xf>
    <xf numFmtId="0" fontId="13" fillId="26" borderId="43" xfId="0" applyFont="1" applyFill="1" applyBorder="1" applyAlignment="1">
      <alignment vertical="center"/>
    </xf>
    <xf numFmtId="0" fontId="13" fillId="11" borderId="26" xfId="0" applyFont="1" applyFill="1" applyBorder="1" applyAlignment="1">
      <alignment vertical="center"/>
    </xf>
    <xf numFmtId="1" fontId="13" fillId="0" borderId="26" xfId="0" applyNumberFormat="1" applyFont="1" applyBorder="1" applyAlignment="1">
      <alignment vertical="center"/>
    </xf>
    <xf numFmtId="1" fontId="13" fillId="13" borderId="35" xfId="0" applyNumberFormat="1" applyFont="1" applyFill="1" applyBorder="1" applyAlignment="1">
      <alignment vertical="center"/>
    </xf>
    <xf numFmtId="1" fontId="13" fillId="10" borderId="36" xfId="0" applyNumberFormat="1" applyFont="1" applyFill="1" applyBorder="1" applyAlignment="1">
      <alignment vertical="center"/>
    </xf>
    <xf numFmtId="0" fontId="3" fillId="6" borderId="51" xfId="0" applyFont="1" applyFill="1" applyBorder="1" applyAlignment="1">
      <alignment vertical="center" wrapText="1"/>
    </xf>
    <xf numFmtId="0" fontId="10" fillId="6" borderId="50" xfId="0" applyFont="1" applyFill="1" applyBorder="1" applyAlignment="1">
      <alignment vertical="center"/>
    </xf>
    <xf numFmtId="0" fontId="11" fillId="24" borderId="41" xfId="0" applyFont="1" applyFill="1" applyBorder="1" applyAlignment="1">
      <alignment vertical="center"/>
    </xf>
    <xf numFmtId="0" fontId="11" fillId="24" borderId="42" xfId="0" applyFont="1" applyFill="1" applyBorder="1" applyAlignment="1">
      <alignment vertical="center"/>
    </xf>
    <xf numFmtId="0" fontId="11" fillId="24" borderId="44" xfId="0" applyFont="1" applyFill="1" applyBorder="1" applyAlignment="1">
      <alignment vertical="center" wrapText="1"/>
    </xf>
    <xf numFmtId="2" fontId="13" fillId="9" borderId="13" xfId="0" applyNumberFormat="1" applyFont="1" applyFill="1" applyBorder="1" applyAlignment="1">
      <alignment vertical="center" wrapText="1"/>
    </xf>
    <xf numFmtId="0" fontId="13" fillId="23" borderId="49" xfId="0" applyFont="1" applyFill="1" applyBorder="1" applyAlignment="1">
      <alignment vertical="center"/>
    </xf>
    <xf numFmtId="0" fontId="13" fillId="23" borderId="50" xfId="0" applyFont="1" applyFill="1" applyBorder="1" applyAlignment="1">
      <alignment horizontal="center" vertical="center"/>
    </xf>
    <xf numFmtId="0" fontId="13" fillId="23" borderId="50" xfId="0" applyFont="1" applyFill="1" applyBorder="1" applyAlignment="1">
      <alignment vertical="center"/>
    </xf>
    <xf numFmtId="0" fontId="13" fillId="23" borderId="50" xfId="0" applyFont="1" applyFill="1" applyBorder="1" applyAlignment="1">
      <alignment vertical="center" wrapText="1"/>
    </xf>
    <xf numFmtId="0" fontId="3" fillId="23" borderId="51" xfId="0" applyFont="1" applyFill="1" applyBorder="1" applyAlignment="1">
      <alignment vertical="center" wrapText="1"/>
    </xf>
    <xf numFmtId="0" fontId="10" fillId="23" borderId="50" xfId="0" applyFont="1" applyFill="1" applyBorder="1" applyAlignment="1">
      <alignment vertical="center"/>
    </xf>
    <xf numFmtId="0" fontId="13" fillId="27" borderId="49" xfId="0" applyFont="1" applyFill="1" applyBorder="1" applyAlignment="1">
      <alignment vertical="center"/>
    </xf>
    <xf numFmtId="0" fontId="13" fillId="27" borderId="50" xfId="0" applyFont="1" applyFill="1" applyBorder="1" applyAlignment="1">
      <alignment horizontal="center" vertical="center"/>
    </xf>
    <xf numFmtId="0" fontId="13" fillId="27" borderId="50" xfId="0" applyFont="1" applyFill="1" applyBorder="1" applyAlignment="1">
      <alignment vertical="center"/>
    </xf>
    <xf numFmtId="0" fontId="13" fillId="27" borderId="50" xfId="0" applyFont="1" applyFill="1" applyBorder="1" applyAlignment="1">
      <alignment vertical="center" wrapText="1"/>
    </xf>
    <xf numFmtId="0" fontId="3" fillId="27" borderId="51" xfId="0" applyFont="1" applyFill="1" applyBorder="1" applyAlignment="1">
      <alignment vertical="center" wrapText="1"/>
    </xf>
    <xf numFmtId="0" fontId="10" fillId="27" borderId="50" xfId="0" applyFont="1" applyFill="1" applyBorder="1" applyAlignment="1">
      <alignment vertical="center"/>
    </xf>
    <xf numFmtId="1" fontId="10" fillId="23" borderId="50" xfId="0" applyNumberFormat="1" applyFont="1" applyFill="1" applyBorder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58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1" fontId="13" fillId="18" borderId="4" xfId="0" quotePrefix="1" applyNumberFormat="1" applyFont="1" applyFill="1" applyBorder="1" applyAlignment="1">
      <alignment vertical="center"/>
    </xf>
    <xf numFmtId="0" fontId="13" fillId="11" borderId="11" xfId="0" quotePrefix="1" applyFont="1" applyFill="1" applyBorder="1" applyAlignment="1">
      <alignment vertical="center"/>
    </xf>
    <xf numFmtId="0" fontId="13" fillId="10" borderId="11" xfId="0" quotePrefix="1" applyFont="1" applyFill="1" applyBorder="1" applyAlignment="1">
      <alignment vertical="center"/>
    </xf>
    <xf numFmtId="0" fontId="13" fillId="12" borderId="11" xfId="0" quotePrefix="1" applyFont="1" applyFill="1" applyBorder="1" applyAlignment="1">
      <alignment vertical="center"/>
    </xf>
    <xf numFmtId="0" fontId="13" fillId="18" borderId="11" xfId="0" quotePrefix="1" applyFont="1" applyFill="1" applyBorder="1" applyAlignment="1">
      <alignment vertical="center"/>
    </xf>
    <xf numFmtId="0" fontId="13" fillId="25" borderId="11" xfId="0" quotePrefix="1" applyFont="1" applyFill="1" applyBorder="1" applyAlignment="1">
      <alignment vertical="center"/>
    </xf>
    <xf numFmtId="0" fontId="14" fillId="0" borderId="11" xfId="1" quotePrefix="1" applyFont="1" applyFill="1" applyBorder="1" applyAlignment="1">
      <alignment vertical="center"/>
    </xf>
    <xf numFmtId="0" fontId="13" fillId="0" borderId="11" xfId="0" quotePrefix="1" applyFont="1" applyBorder="1" applyAlignment="1">
      <alignment vertical="center"/>
    </xf>
    <xf numFmtId="0" fontId="18" fillId="19" borderId="24" xfId="0" applyFont="1" applyFill="1" applyBorder="1" applyAlignment="1">
      <alignment vertical="center" wrapText="1"/>
    </xf>
    <xf numFmtId="0" fontId="26" fillId="17" borderId="11" xfId="0" applyFont="1" applyFill="1" applyBorder="1" applyAlignment="1">
      <alignment vertical="center" wrapText="1"/>
    </xf>
    <xf numFmtId="0" fontId="18" fillId="22" borderId="17" xfId="0" applyFont="1" applyFill="1" applyBorder="1" applyAlignment="1">
      <alignment vertical="center" wrapText="1"/>
    </xf>
    <xf numFmtId="0" fontId="13" fillId="11" borderId="13" xfId="0" quotePrefix="1" applyFont="1" applyFill="1" applyBorder="1" applyAlignment="1">
      <alignment vertical="center"/>
    </xf>
    <xf numFmtId="0" fontId="13" fillId="10" borderId="13" xfId="0" quotePrefix="1" applyFont="1" applyFill="1" applyBorder="1" applyAlignment="1">
      <alignment vertical="center"/>
    </xf>
    <xf numFmtId="0" fontId="13" fillId="12" borderId="13" xfId="0" quotePrefix="1" applyFont="1" applyFill="1" applyBorder="1" applyAlignment="1">
      <alignment vertical="center"/>
    </xf>
    <xf numFmtId="0" fontId="13" fillId="18" borderId="13" xfId="0" quotePrefix="1" applyFont="1" applyFill="1" applyBorder="1" applyAlignment="1">
      <alignment vertical="center"/>
    </xf>
    <xf numFmtId="0" fontId="13" fillId="25" borderId="13" xfId="0" quotePrefix="1" applyFont="1" applyFill="1" applyBorder="1" applyAlignment="1">
      <alignment vertical="center"/>
    </xf>
    <xf numFmtId="0" fontId="14" fillId="0" borderId="13" xfId="1" quotePrefix="1" applyFont="1" applyFill="1" applyBorder="1" applyAlignment="1">
      <alignment vertical="center"/>
    </xf>
    <xf numFmtId="0" fontId="13" fillId="0" borderId="13" xfId="0" quotePrefix="1" applyFont="1" applyBorder="1" applyAlignment="1">
      <alignment vertical="center"/>
    </xf>
    <xf numFmtId="0" fontId="13" fillId="11" borderId="7" xfId="0" quotePrefix="1" applyFont="1" applyFill="1" applyBorder="1" applyAlignment="1">
      <alignment vertical="center"/>
    </xf>
    <xf numFmtId="0" fontId="13" fillId="10" borderId="7" xfId="0" quotePrefix="1" applyFont="1" applyFill="1" applyBorder="1" applyAlignment="1">
      <alignment vertical="center"/>
    </xf>
    <xf numFmtId="0" fontId="13" fillId="12" borderId="7" xfId="0" quotePrefix="1" applyFont="1" applyFill="1" applyBorder="1" applyAlignment="1">
      <alignment vertical="center"/>
    </xf>
    <xf numFmtId="0" fontId="13" fillId="18" borderId="7" xfId="0" quotePrefix="1" applyFont="1" applyFill="1" applyBorder="1" applyAlignment="1">
      <alignment vertical="center"/>
    </xf>
    <xf numFmtId="0" fontId="13" fillId="25" borderId="7" xfId="0" quotePrefix="1" applyFont="1" applyFill="1" applyBorder="1" applyAlignment="1">
      <alignment vertical="center"/>
    </xf>
    <xf numFmtId="0" fontId="14" fillId="0" borderId="7" xfId="1" quotePrefix="1" applyFont="1" applyFill="1" applyBorder="1" applyAlignment="1">
      <alignment vertical="center"/>
    </xf>
    <xf numFmtId="0" fontId="13" fillId="0" borderId="7" xfId="0" quotePrefix="1" applyFont="1" applyBorder="1" applyAlignment="1">
      <alignment vertical="center"/>
    </xf>
    <xf numFmtId="0" fontId="13" fillId="11" borderId="1" xfId="0" quotePrefix="1" applyFont="1" applyFill="1" applyBorder="1" applyAlignment="1">
      <alignment vertical="center"/>
    </xf>
    <xf numFmtId="0" fontId="13" fillId="10" borderId="1" xfId="0" quotePrefix="1" applyFont="1" applyFill="1" applyBorder="1" applyAlignment="1">
      <alignment vertical="center"/>
    </xf>
    <xf numFmtId="0" fontId="13" fillId="12" borderId="1" xfId="0" quotePrefix="1" applyFont="1" applyFill="1" applyBorder="1" applyAlignment="1">
      <alignment vertical="center"/>
    </xf>
    <xf numFmtId="0" fontId="13" fillId="18" borderId="1" xfId="0" quotePrefix="1" applyFont="1" applyFill="1" applyBorder="1" applyAlignment="1">
      <alignment vertical="center"/>
    </xf>
    <xf numFmtId="0" fontId="13" fillId="25" borderId="1" xfId="0" quotePrefix="1" applyFont="1" applyFill="1" applyBorder="1" applyAlignment="1">
      <alignment vertical="center"/>
    </xf>
    <xf numFmtId="0" fontId="14" fillId="0" borderId="1" xfId="1" quotePrefix="1" applyFont="1" applyFill="1" applyBorder="1" applyAlignment="1">
      <alignment vertical="center"/>
    </xf>
    <xf numFmtId="0" fontId="13" fillId="0" borderId="1" xfId="0" quotePrefix="1" applyFont="1" applyBorder="1" applyAlignment="1">
      <alignment vertical="center"/>
    </xf>
    <xf numFmtId="0" fontId="18" fillId="19" borderId="47" xfId="0" applyFont="1" applyFill="1" applyBorder="1" applyAlignment="1">
      <alignment vertical="center" wrapText="1"/>
    </xf>
    <xf numFmtId="0" fontId="26" fillId="17" borderId="1" xfId="0" applyFont="1" applyFill="1" applyBorder="1" applyAlignment="1">
      <alignment vertical="center" wrapText="1"/>
    </xf>
    <xf numFmtId="0" fontId="18" fillId="22" borderId="45" xfId="0" applyFont="1" applyFill="1" applyBorder="1" applyAlignment="1">
      <alignment vertical="center" wrapText="1"/>
    </xf>
    <xf numFmtId="0" fontId="18" fillId="19" borderId="7" xfId="0" applyFont="1" applyFill="1" applyBorder="1" applyAlignment="1">
      <alignment vertical="center" wrapText="1"/>
    </xf>
    <xf numFmtId="0" fontId="26" fillId="17" borderId="7" xfId="0" applyFont="1" applyFill="1" applyBorder="1" applyAlignment="1">
      <alignment vertical="center" wrapText="1"/>
    </xf>
    <xf numFmtId="0" fontId="3" fillId="23" borderId="44" xfId="0" applyFont="1" applyFill="1" applyBorder="1" applyAlignment="1">
      <alignment vertical="center" wrapText="1"/>
    </xf>
    <xf numFmtId="0" fontId="3" fillId="23" borderId="42" xfId="0" applyFont="1" applyFill="1" applyBorder="1" applyAlignment="1">
      <alignment vertical="center" wrapText="1"/>
    </xf>
    <xf numFmtId="0" fontId="13" fillId="23" borderId="43" xfId="0" applyFont="1" applyFill="1" applyBorder="1" applyAlignment="1">
      <alignment vertical="center"/>
    </xf>
    <xf numFmtId="0" fontId="18" fillId="22" borderId="9" xfId="0" applyFont="1" applyFill="1" applyBorder="1" applyAlignment="1">
      <alignment vertical="center" wrapText="1"/>
    </xf>
    <xf numFmtId="0" fontId="3" fillId="27" borderId="44" xfId="0" applyFont="1" applyFill="1" applyBorder="1" applyAlignment="1">
      <alignment vertical="center" wrapText="1"/>
    </xf>
    <xf numFmtId="0" fontId="3" fillId="27" borderId="42" xfId="0" applyFont="1" applyFill="1" applyBorder="1" applyAlignment="1">
      <alignment vertical="center" wrapText="1"/>
    </xf>
    <xf numFmtId="0" fontId="13" fillId="27" borderId="43" xfId="0" applyFont="1" applyFill="1" applyBorder="1" applyAlignment="1">
      <alignment vertical="center"/>
    </xf>
    <xf numFmtId="0" fontId="13" fillId="27" borderId="41" xfId="0" applyFont="1" applyFill="1" applyBorder="1" applyAlignment="1">
      <alignment vertical="center"/>
    </xf>
    <xf numFmtId="0" fontId="13" fillId="27" borderId="42" xfId="0" applyFont="1" applyFill="1" applyBorder="1" applyAlignment="1">
      <alignment horizontal="center" vertical="center"/>
    </xf>
    <xf numFmtId="0" fontId="13" fillId="27" borderId="42" xfId="0" applyFont="1" applyFill="1" applyBorder="1" applyAlignment="1">
      <alignment vertical="center"/>
    </xf>
    <xf numFmtId="0" fontId="13" fillId="27" borderId="44" xfId="0" applyFont="1" applyFill="1" applyBorder="1" applyAlignment="1">
      <alignment vertical="center" wrapText="1"/>
    </xf>
    <xf numFmtId="0" fontId="13" fillId="27" borderId="42" xfId="0" applyFont="1" applyFill="1" applyBorder="1" applyAlignment="1">
      <alignment vertical="center" wrapText="1"/>
    </xf>
    <xf numFmtId="0" fontId="18" fillId="19" borderId="11" xfId="0" applyFont="1" applyFill="1" applyBorder="1" applyAlignment="1">
      <alignment vertical="center" wrapText="1"/>
    </xf>
    <xf numFmtId="0" fontId="18" fillId="22" borderId="12" xfId="0" applyFont="1" applyFill="1" applyBorder="1" applyAlignment="1">
      <alignment vertical="center" wrapText="1"/>
    </xf>
    <xf numFmtId="0" fontId="13" fillId="23" borderId="41" xfId="0" applyFont="1" applyFill="1" applyBorder="1" applyAlignment="1">
      <alignment vertical="center"/>
    </xf>
    <xf numFmtId="0" fontId="13" fillId="23" borderId="42" xfId="0" applyFont="1" applyFill="1" applyBorder="1" applyAlignment="1">
      <alignment horizontal="center" vertical="center"/>
    </xf>
    <xf numFmtId="0" fontId="13" fillId="23" borderId="42" xfId="0" applyFont="1" applyFill="1" applyBorder="1" applyAlignment="1">
      <alignment vertical="center"/>
    </xf>
    <xf numFmtId="0" fontId="13" fillId="23" borderId="44" xfId="0" applyFont="1" applyFill="1" applyBorder="1" applyAlignment="1">
      <alignment vertical="center" wrapText="1"/>
    </xf>
    <xf numFmtId="0" fontId="13" fillId="23" borderId="42" xfId="0" applyFont="1" applyFill="1" applyBorder="1" applyAlignment="1">
      <alignment vertical="center" wrapText="1"/>
    </xf>
    <xf numFmtId="0" fontId="13" fillId="0" borderId="11" xfId="0" quotePrefix="1" applyFont="1" applyBorder="1" applyAlignment="1">
      <alignment horizontal="center" vertical="center"/>
    </xf>
    <xf numFmtId="0" fontId="3" fillId="25" borderId="7" xfId="0" applyFont="1" applyFill="1" applyBorder="1" applyAlignment="1">
      <alignment horizontal="center" textRotation="90" wrapText="1"/>
    </xf>
    <xf numFmtId="0" fontId="23" fillId="25" borderId="22" xfId="0" applyFont="1" applyFill="1" applyBorder="1" applyAlignment="1">
      <alignment horizontal="center" vertical="center" wrapText="1"/>
    </xf>
    <xf numFmtId="0" fontId="23" fillId="25" borderId="43" xfId="0" applyFont="1" applyFill="1" applyBorder="1" applyAlignment="1">
      <alignment horizontal="center" vertical="center" wrapText="1"/>
    </xf>
    <xf numFmtId="0" fontId="13" fillId="25" borderId="35" xfId="0" applyFont="1" applyFill="1" applyBorder="1" applyAlignment="1">
      <alignment vertical="center"/>
    </xf>
    <xf numFmtId="0" fontId="13" fillId="25" borderId="10" xfId="0" applyFont="1" applyFill="1" applyBorder="1" applyAlignment="1">
      <alignment vertical="center"/>
    </xf>
    <xf numFmtId="0" fontId="11" fillId="25" borderId="4" xfId="0" applyFont="1" applyFill="1" applyBorder="1" applyAlignment="1">
      <alignment horizontal="center" vertical="center" wrapText="1"/>
    </xf>
    <xf numFmtId="0" fontId="23" fillId="25" borderId="42" xfId="0" applyFont="1" applyFill="1" applyBorder="1" applyAlignment="1">
      <alignment horizontal="center" vertical="center" wrapText="1"/>
    </xf>
    <xf numFmtId="0" fontId="13" fillId="25" borderId="22" xfId="0" applyFont="1" applyFill="1" applyBorder="1" applyAlignment="1">
      <alignment vertical="center"/>
    </xf>
    <xf numFmtId="0" fontId="13" fillId="25" borderId="7" xfId="0" applyFont="1" applyFill="1" applyBorder="1" applyAlignment="1">
      <alignment vertical="center"/>
    </xf>
    <xf numFmtId="0" fontId="13" fillId="25" borderId="13" xfId="0" applyFont="1" applyFill="1" applyBorder="1" applyAlignment="1">
      <alignment vertical="center"/>
    </xf>
    <xf numFmtId="0" fontId="13" fillId="25" borderId="36" xfId="0" applyFont="1" applyFill="1" applyBorder="1" applyAlignment="1">
      <alignment vertical="center"/>
    </xf>
    <xf numFmtId="0" fontId="13" fillId="25" borderId="9" xfId="0" applyFont="1" applyFill="1" applyBorder="1" applyAlignment="1">
      <alignment vertical="center"/>
    </xf>
    <xf numFmtId="0" fontId="13" fillId="25" borderId="3" xfId="0" applyFont="1" applyFill="1" applyBorder="1" applyAlignment="1">
      <alignment vertical="center"/>
    </xf>
    <xf numFmtId="0" fontId="11" fillId="25" borderId="3" xfId="0" applyFont="1" applyFill="1" applyBorder="1" applyAlignment="1">
      <alignment horizontal="center" vertical="center" wrapText="1"/>
    </xf>
    <xf numFmtId="0" fontId="23" fillId="25" borderId="44" xfId="0" applyFont="1" applyFill="1" applyBorder="1" applyAlignment="1">
      <alignment horizontal="center" vertical="center" wrapText="1"/>
    </xf>
    <xf numFmtId="0" fontId="0" fillId="29" borderId="0" xfId="0" applyFill="1"/>
    <xf numFmtId="0" fontId="0" fillId="29" borderId="0" xfId="0" applyFill="1" applyAlignment="1">
      <alignment horizontal="center" vertical="center"/>
    </xf>
    <xf numFmtId="1" fontId="13" fillId="13" borderId="4" xfId="0" applyNumberFormat="1" applyFont="1" applyFill="1" applyBorder="1" applyAlignment="1">
      <alignment vertical="center"/>
    </xf>
    <xf numFmtId="0" fontId="0" fillId="0" borderId="0" xfId="0" applyAlignment="1">
      <alignment horizontal="right" wrapText="1"/>
    </xf>
    <xf numFmtId="0" fontId="14" fillId="14" borderId="7" xfId="1" applyNumberFormat="1" applyFont="1" applyFill="1" applyBorder="1" applyAlignment="1">
      <alignment vertical="center"/>
    </xf>
    <xf numFmtId="0" fontId="30" fillId="0" borderId="59" xfId="0" applyFont="1" applyBorder="1" applyAlignment="1">
      <alignment vertical="center" wrapText="1"/>
    </xf>
    <xf numFmtId="0" fontId="30" fillId="0" borderId="53" xfId="0" applyFont="1" applyBorder="1" applyAlignment="1">
      <alignment horizontal="center" vertical="center"/>
    </xf>
    <xf numFmtId="0" fontId="31" fillId="31" borderId="53" xfId="0" applyFont="1" applyFill="1" applyBorder="1" applyAlignment="1">
      <alignment horizontal="center" vertical="center"/>
    </xf>
    <xf numFmtId="0" fontId="30" fillId="0" borderId="60" xfId="0" applyFont="1" applyBorder="1" applyAlignment="1">
      <alignment vertical="center" wrapText="1"/>
    </xf>
    <xf numFmtId="0" fontId="30" fillId="0" borderId="48" xfId="0" applyFont="1" applyBorder="1" applyAlignment="1">
      <alignment horizontal="center" vertical="center"/>
    </xf>
    <xf numFmtId="0" fontId="31" fillId="31" borderId="48" xfId="0" applyFont="1" applyFill="1" applyBorder="1" applyAlignment="1">
      <alignment horizontal="center" vertical="center"/>
    </xf>
    <xf numFmtId="0" fontId="31" fillId="32" borderId="60" xfId="0" applyFont="1" applyFill="1" applyBorder="1" applyAlignment="1">
      <alignment vertical="center" wrapText="1"/>
    </xf>
    <xf numFmtId="0" fontId="31" fillId="33" borderId="60" xfId="0" applyFont="1" applyFill="1" applyBorder="1" applyAlignment="1">
      <alignment vertical="center" wrapText="1"/>
    </xf>
    <xf numFmtId="0" fontId="5" fillId="28" borderId="59" xfId="0" applyFont="1" applyFill="1" applyBorder="1" applyAlignment="1">
      <alignment horizontal="right" vertical="center"/>
    </xf>
    <xf numFmtId="0" fontId="30" fillId="28" borderId="53" xfId="0" applyFont="1" applyFill="1" applyBorder="1" applyAlignment="1">
      <alignment horizontal="center" vertical="center"/>
    </xf>
    <xf numFmtId="0" fontId="5" fillId="34" borderId="60" xfId="0" applyFont="1" applyFill="1" applyBorder="1" applyAlignment="1">
      <alignment horizontal="right" vertical="center"/>
    </xf>
    <xf numFmtId="0" fontId="30" fillId="34" borderId="48" xfId="0" applyFont="1" applyFill="1" applyBorder="1" applyAlignment="1">
      <alignment horizontal="center" vertical="center"/>
    </xf>
    <xf numFmtId="0" fontId="30" fillId="0" borderId="0" xfId="0" applyFont="1" applyAlignment="1">
      <alignment vertical="center" wrapText="1"/>
    </xf>
    <xf numFmtId="0" fontId="5" fillId="0" borderId="61" xfId="0" applyFont="1" applyBorder="1" applyAlignment="1">
      <alignment vertical="center" wrapText="1"/>
    </xf>
    <xf numFmtId="0" fontId="32" fillId="31" borderId="37" xfId="0" applyFont="1" applyFill="1" applyBorder="1" applyAlignment="1">
      <alignment horizontal="center" vertical="center"/>
    </xf>
    <xf numFmtId="0" fontId="5" fillId="0" borderId="60" xfId="0" applyFont="1" applyBorder="1" applyAlignment="1">
      <alignment horizontal="center" vertical="center" wrapText="1"/>
    </xf>
    <xf numFmtId="0" fontId="32" fillId="31" borderId="48" xfId="0" applyFont="1" applyFill="1" applyBorder="1" applyAlignment="1">
      <alignment horizontal="center" vertical="center"/>
    </xf>
    <xf numFmtId="0" fontId="30" fillId="0" borderId="0" xfId="0" applyFont="1" applyAlignment="1">
      <alignment wrapText="1"/>
    </xf>
    <xf numFmtId="0" fontId="30" fillId="0" borderId="61" xfId="0" applyFont="1" applyBorder="1" applyAlignment="1">
      <alignment wrapText="1"/>
    </xf>
    <xf numFmtId="0" fontId="30" fillId="0" borderId="62" xfId="0" applyFont="1" applyBorder="1" applyAlignment="1">
      <alignment wrapText="1"/>
    </xf>
    <xf numFmtId="0" fontId="30" fillId="0" borderId="60" xfId="0" applyFont="1" applyBorder="1" applyAlignment="1">
      <alignment wrapText="1"/>
    </xf>
    <xf numFmtId="0" fontId="30" fillId="0" borderId="59" xfId="0" applyFont="1" applyBorder="1" applyAlignment="1">
      <alignment wrapText="1"/>
    </xf>
    <xf numFmtId="0" fontId="30" fillId="0" borderId="37" xfId="0" applyFont="1" applyBorder="1" applyAlignment="1">
      <alignment vertical="center" wrapText="1"/>
    </xf>
    <xf numFmtId="0" fontId="30" fillId="0" borderId="63" xfId="0" applyFont="1" applyBorder="1" applyAlignment="1">
      <alignment horizontal="center" vertical="center" wrapText="1"/>
    </xf>
    <xf numFmtId="0" fontId="0" fillId="0" borderId="48" xfId="0" applyBorder="1" applyAlignment="1">
      <alignment vertical="center" wrapText="1"/>
    </xf>
    <xf numFmtId="0" fontId="30" fillId="0" borderId="48" xfId="0" applyFont="1" applyBorder="1" applyAlignment="1">
      <alignment vertical="center" wrapText="1"/>
    </xf>
    <xf numFmtId="0" fontId="31" fillId="32" borderId="48" xfId="0" applyFont="1" applyFill="1" applyBorder="1" applyAlignment="1">
      <alignment vertical="center" wrapText="1"/>
    </xf>
    <xf numFmtId="0" fontId="31" fillId="33" borderId="48" xfId="0" applyFont="1" applyFill="1" applyBorder="1" applyAlignment="1">
      <alignment vertical="center" wrapText="1"/>
    </xf>
    <xf numFmtId="0" fontId="31" fillId="31" borderId="37" xfId="0" applyFont="1" applyFill="1" applyBorder="1" applyAlignment="1">
      <alignment horizontal="center" vertical="center" wrapText="1"/>
    </xf>
    <xf numFmtId="0" fontId="30" fillId="0" borderId="37" xfId="0" applyFont="1" applyBorder="1" applyAlignment="1">
      <alignment horizontal="center" vertical="center" wrapText="1"/>
    </xf>
    <xf numFmtId="0" fontId="31" fillId="31" borderId="63" xfId="0" applyFont="1" applyFill="1" applyBorder="1" applyAlignment="1">
      <alignment horizontal="center" vertical="center" wrapText="1"/>
    </xf>
    <xf numFmtId="0" fontId="0" fillId="31" borderId="48" xfId="0" applyFill="1" applyBorder="1" applyAlignment="1">
      <alignment vertical="center" wrapText="1"/>
    </xf>
    <xf numFmtId="0" fontId="30" fillId="0" borderId="48" xfId="0" applyFont="1" applyBorder="1" applyAlignment="1">
      <alignment horizontal="center" vertical="center" wrapText="1"/>
    </xf>
    <xf numFmtId="0" fontId="30" fillId="0" borderId="60" xfId="0" applyFont="1" applyBorder="1" applyAlignment="1">
      <alignment horizontal="right" vertical="center" wrapText="1"/>
    </xf>
    <xf numFmtId="0" fontId="31" fillId="31" borderId="48" xfId="0" applyFont="1" applyFill="1" applyBorder="1" applyAlignment="1">
      <alignment horizontal="center" vertical="center" wrapText="1"/>
    </xf>
    <xf numFmtId="0" fontId="30" fillId="0" borderId="48" xfId="0" applyFont="1" applyBorder="1" applyAlignment="1">
      <alignment horizontal="right" vertical="center" wrapText="1"/>
    </xf>
    <xf numFmtId="0" fontId="30" fillId="34" borderId="48" xfId="0" applyFont="1" applyFill="1" applyBorder="1" applyAlignment="1">
      <alignment horizontal="center" vertical="center" wrapText="1"/>
    </xf>
    <xf numFmtId="0" fontId="30" fillId="34" borderId="48" xfId="0" applyFont="1" applyFill="1" applyBorder="1" applyAlignment="1">
      <alignment horizontal="right" vertical="center" wrapText="1"/>
    </xf>
    <xf numFmtId="0" fontId="30" fillId="8" borderId="48" xfId="0" applyFont="1" applyFill="1" applyBorder="1" applyAlignment="1">
      <alignment horizontal="center" vertical="center" wrapText="1"/>
    </xf>
    <xf numFmtId="0" fontId="30" fillId="8" borderId="48" xfId="0" applyFont="1" applyFill="1" applyBorder="1" applyAlignment="1">
      <alignment horizontal="right" vertical="center" wrapText="1"/>
    </xf>
    <xf numFmtId="0" fontId="13" fillId="29" borderId="4" xfId="0" applyFont="1" applyFill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3" fillId="0" borderId="45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13" fillId="24" borderId="4" xfId="0" applyFont="1" applyFill="1" applyBorder="1" applyAlignment="1">
      <alignment vertical="center" wrapText="1"/>
    </xf>
    <xf numFmtId="0" fontId="10" fillId="0" borderId="7" xfId="0" applyFont="1" applyBorder="1" applyAlignment="1">
      <alignment wrapText="1"/>
    </xf>
    <xf numFmtId="0" fontId="27" fillId="0" borderId="7" xfId="0" applyFont="1" applyBorder="1"/>
    <xf numFmtId="0" fontId="3" fillId="0" borderId="13" xfId="0" applyFont="1" applyBorder="1" applyAlignment="1">
      <alignment vertical="center" wrapText="1"/>
    </xf>
    <xf numFmtId="0" fontId="3" fillId="0" borderId="13" xfId="0" applyFont="1" applyBorder="1" applyAlignment="1">
      <alignment vertical="center"/>
    </xf>
    <xf numFmtId="0" fontId="10" fillId="0" borderId="7" xfId="0" applyFont="1" applyBorder="1" applyAlignment="1">
      <alignment horizontal="right"/>
    </xf>
    <xf numFmtId="0" fontId="10" fillId="0" borderId="7" xfId="0" applyFont="1" applyBorder="1" applyAlignment="1">
      <alignment horizontal="right" vertical="center" wrapText="1"/>
    </xf>
    <xf numFmtId="0" fontId="13" fillId="26" borderId="28" xfId="0" applyFont="1" applyFill="1" applyBorder="1" applyAlignment="1">
      <alignment vertical="center"/>
    </xf>
    <xf numFmtId="0" fontId="13" fillId="6" borderId="28" xfId="0" applyFont="1" applyFill="1" applyBorder="1" applyAlignment="1">
      <alignment vertical="center"/>
    </xf>
    <xf numFmtId="0" fontId="13" fillId="23" borderId="28" xfId="0" applyFont="1" applyFill="1" applyBorder="1" applyAlignment="1">
      <alignment vertical="center"/>
    </xf>
    <xf numFmtId="0" fontId="13" fillId="27" borderId="28" xfId="0" applyFont="1" applyFill="1" applyBorder="1" applyAlignment="1">
      <alignment vertical="center"/>
    </xf>
    <xf numFmtId="0" fontId="13" fillId="26" borderId="41" xfId="0" applyFont="1" applyFill="1" applyBorder="1" applyAlignment="1">
      <alignment vertical="center"/>
    </xf>
    <xf numFmtId="0" fontId="13" fillId="26" borderId="48" xfId="0" applyFont="1" applyFill="1" applyBorder="1" applyAlignment="1">
      <alignment vertical="center"/>
    </xf>
    <xf numFmtId="0" fontId="13" fillId="6" borderId="41" xfId="0" applyFont="1" applyFill="1" applyBorder="1" applyAlignment="1">
      <alignment vertical="center"/>
    </xf>
    <xf numFmtId="0" fontId="13" fillId="6" borderId="48" xfId="0" applyFont="1" applyFill="1" applyBorder="1" applyAlignment="1">
      <alignment vertical="center"/>
    </xf>
    <xf numFmtId="0" fontId="13" fillId="23" borderId="48" xfId="0" applyFont="1" applyFill="1" applyBorder="1" applyAlignment="1">
      <alignment vertical="center"/>
    </xf>
    <xf numFmtId="0" fontId="13" fillId="27" borderId="48" xfId="0" applyFont="1" applyFill="1" applyBorder="1" applyAlignment="1">
      <alignment vertical="center"/>
    </xf>
    <xf numFmtId="2" fontId="18" fillId="0" borderId="7" xfId="0" applyNumberFormat="1" applyFont="1" applyBorder="1" applyAlignment="1">
      <alignment vertical="center"/>
    </xf>
    <xf numFmtId="0" fontId="18" fillId="11" borderId="7" xfId="0" applyFont="1" applyFill="1" applyBorder="1" applyAlignment="1">
      <alignment vertical="center"/>
    </xf>
    <xf numFmtId="0" fontId="18" fillId="12" borderId="7" xfId="0" applyFont="1" applyFill="1" applyBorder="1" applyAlignment="1">
      <alignment vertical="center"/>
    </xf>
    <xf numFmtId="0" fontId="18" fillId="25" borderId="7" xfId="0" applyFont="1" applyFill="1" applyBorder="1" applyAlignment="1">
      <alignment vertical="center"/>
    </xf>
    <xf numFmtId="1" fontId="18" fillId="0" borderId="7" xfId="0" applyNumberFormat="1" applyFont="1" applyBorder="1" applyAlignment="1">
      <alignment vertical="center"/>
    </xf>
    <xf numFmtId="1" fontId="18" fillId="13" borderId="7" xfId="0" applyNumberFormat="1" applyFont="1" applyFill="1" applyBorder="1" applyAlignment="1">
      <alignment vertical="center"/>
    </xf>
    <xf numFmtId="0" fontId="0" fillId="0" borderId="0" xfId="0" applyAlignment="1">
      <alignment horizontal="right"/>
    </xf>
    <xf numFmtId="0" fontId="34" fillId="0" borderId="61" xfId="0" applyFont="1" applyBorder="1" applyAlignment="1">
      <alignment vertical="center" textRotation="90" wrapText="1"/>
    </xf>
    <xf numFmtId="0" fontId="34" fillId="35" borderId="48" xfId="0" applyFont="1" applyFill="1" applyBorder="1" applyAlignment="1">
      <alignment vertical="center" textRotation="90" wrapText="1"/>
    </xf>
    <xf numFmtId="0" fontId="34" fillId="0" borderId="60" xfId="0" applyFont="1" applyBorder="1" applyAlignment="1">
      <alignment horizontal="right" vertical="center"/>
    </xf>
    <xf numFmtId="0" fontId="35" fillId="0" borderId="48" xfId="0" applyFont="1" applyBorder="1" applyAlignment="1">
      <alignment vertical="center" wrapText="1"/>
    </xf>
    <xf numFmtId="0" fontId="34" fillId="0" borderId="48" xfId="0" applyFont="1" applyBorder="1" applyAlignment="1">
      <alignment horizontal="right" vertical="center"/>
    </xf>
    <xf numFmtId="0" fontId="34" fillId="0" borderId="48" xfId="0" applyFont="1" applyBorder="1" applyAlignment="1">
      <alignment vertical="center"/>
    </xf>
    <xf numFmtId="0" fontId="34" fillId="0" borderId="28" xfId="0" applyFont="1" applyBorder="1" applyAlignment="1">
      <alignment horizontal="right" vertical="center"/>
    </xf>
    <xf numFmtId="0" fontId="34" fillId="0" borderId="28" xfId="0" applyFont="1" applyBorder="1" applyAlignment="1">
      <alignment vertical="center"/>
    </xf>
    <xf numFmtId="0" fontId="34" fillId="0" borderId="60" xfId="0" applyFont="1" applyBorder="1" applyAlignment="1">
      <alignment vertical="center"/>
    </xf>
    <xf numFmtId="0" fontId="34" fillId="35" borderId="48" xfId="0" applyFont="1" applyFill="1" applyBorder="1" applyAlignment="1">
      <alignment horizontal="right" vertical="center"/>
    </xf>
    <xf numFmtId="0" fontId="34" fillId="0" borderId="48" xfId="0" applyFont="1" applyBorder="1" applyAlignment="1">
      <alignment vertical="center" wrapText="1"/>
    </xf>
    <xf numFmtId="0" fontId="34" fillId="36" borderId="48" xfId="0" applyFont="1" applyFill="1" applyBorder="1" applyAlignment="1">
      <alignment vertical="center" wrapText="1"/>
    </xf>
    <xf numFmtId="0" fontId="30" fillId="0" borderId="28" xfId="0" applyFont="1" applyBorder="1" applyAlignment="1">
      <alignment vertical="center" wrapText="1"/>
    </xf>
    <xf numFmtId="0" fontId="34" fillId="0" borderId="62" xfId="0" applyFont="1" applyBorder="1" applyAlignment="1">
      <alignment horizontal="right" vertical="center"/>
    </xf>
    <xf numFmtId="0" fontId="34" fillId="0" borderId="59" xfId="0" applyFont="1" applyBorder="1" applyAlignment="1">
      <alignment horizontal="right" vertical="center"/>
    </xf>
    <xf numFmtId="0" fontId="34" fillId="0" borderId="63" xfId="0" applyFont="1" applyBorder="1" applyAlignment="1">
      <alignment vertical="center"/>
    </xf>
    <xf numFmtId="0" fontId="34" fillId="0" borderId="0" xfId="0" applyFont="1" applyAlignment="1">
      <alignment horizontal="right" vertical="center"/>
    </xf>
    <xf numFmtId="0" fontId="34" fillId="0" borderId="61" xfId="0" applyFont="1" applyBorder="1" applyAlignment="1">
      <alignment vertical="center"/>
    </xf>
    <xf numFmtId="0" fontId="34" fillId="0" borderId="37" xfId="0" applyFont="1" applyBorder="1" applyAlignment="1">
      <alignment vertical="center"/>
    </xf>
    <xf numFmtId="0" fontId="30" fillId="0" borderId="48" xfId="0" applyFont="1" applyBorder="1" applyAlignment="1">
      <alignment vertical="center"/>
    </xf>
    <xf numFmtId="0" fontId="34" fillId="0" borderId="55" xfId="0" applyFont="1" applyBorder="1" applyAlignment="1">
      <alignment vertical="center"/>
    </xf>
    <xf numFmtId="0" fontId="34" fillId="0" borderId="61" xfId="0" applyFont="1" applyBorder="1" applyAlignment="1">
      <alignment horizontal="right" vertical="center"/>
    </xf>
    <xf numFmtId="0" fontId="34" fillId="0" borderId="37" xfId="0" applyFont="1" applyBorder="1" applyAlignment="1">
      <alignment horizontal="right" vertical="center"/>
    </xf>
    <xf numFmtId="0" fontId="34" fillId="0" borderId="55" xfId="0" applyFont="1" applyBorder="1" applyAlignment="1">
      <alignment horizontal="right" vertical="center"/>
    </xf>
    <xf numFmtId="0" fontId="34" fillId="0" borderId="59" xfId="0" applyFont="1" applyBorder="1" applyAlignment="1">
      <alignment vertical="center"/>
    </xf>
    <xf numFmtId="0" fontId="34" fillId="0" borderId="53" xfId="0" applyFont="1" applyBorder="1" applyAlignment="1">
      <alignment vertical="center"/>
    </xf>
    <xf numFmtId="0" fontId="34" fillId="0" borderId="56" xfId="0" applyFont="1" applyBorder="1" applyAlignment="1">
      <alignment vertical="center"/>
    </xf>
    <xf numFmtId="0" fontId="34" fillId="25" borderId="48" xfId="0" applyFont="1" applyFill="1" applyBorder="1" applyAlignment="1">
      <alignment vertical="center" wrapText="1"/>
    </xf>
    <xf numFmtId="0" fontId="35" fillId="29" borderId="48" xfId="0" applyFont="1" applyFill="1" applyBorder="1" applyAlignment="1">
      <alignment vertical="center" wrapText="1"/>
    </xf>
    <xf numFmtId="0" fontId="34" fillId="37" borderId="48" xfId="0" applyFont="1" applyFill="1" applyBorder="1" applyAlignment="1">
      <alignment vertical="center"/>
    </xf>
    <xf numFmtId="0" fontId="34" fillId="37" borderId="48" xfId="0" applyFont="1" applyFill="1" applyBorder="1" applyAlignment="1">
      <alignment horizontal="right" vertical="center"/>
    </xf>
    <xf numFmtId="0" fontId="34" fillId="37" borderId="28" xfId="0" applyFont="1" applyFill="1" applyBorder="1" applyAlignment="1">
      <alignment vertical="center"/>
    </xf>
    <xf numFmtId="0" fontId="34" fillId="37" borderId="70" xfId="0" applyFont="1" applyFill="1" applyBorder="1" applyAlignment="1">
      <alignment vertical="center"/>
    </xf>
    <xf numFmtId="0" fontId="34" fillId="37" borderId="28" xfId="0" applyFont="1" applyFill="1" applyBorder="1" applyAlignment="1">
      <alignment horizontal="right" vertical="center"/>
    </xf>
    <xf numFmtId="0" fontId="34" fillId="37" borderId="70" xfId="0" applyFont="1" applyFill="1" applyBorder="1" applyAlignment="1">
      <alignment horizontal="right" vertical="center"/>
    </xf>
    <xf numFmtId="0" fontId="0" fillId="15" borderId="0" xfId="0" applyFill="1"/>
    <xf numFmtId="2" fontId="13" fillId="9" borderId="44" xfId="0" applyNumberFormat="1" applyFont="1" applyFill="1" applyBorder="1" applyAlignment="1">
      <alignment vertical="center" wrapText="1"/>
    </xf>
    <xf numFmtId="0" fontId="13" fillId="0" borderId="12" xfId="0" applyFont="1" applyBorder="1" applyAlignment="1">
      <alignment vertical="center"/>
    </xf>
    <xf numFmtId="1" fontId="13" fillId="13" borderId="31" xfId="0" applyNumberFormat="1" applyFont="1" applyFill="1" applyBorder="1" applyAlignment="1">
      <alignment vertical="center"/>
    </xf>
    <xf numFmtId="1" fontId="13" fillId="0" borderId="25" xfId="0" applyNumberFormat="1" applyFont="1" applyBorder="1" applyAlignment="1">
      <alignment vertical="center"/>
    </xf>
    <xf numFmtId="1" fontId="13" fillId="10" borderId="27" xfId="0" applyNumberFormat="1" applyFont="1" applyFill="1" applyBorder="1" applyAlignment="1">
      <alignment vertical="center"/>
    </xf>
    <xf numFmtId="1" fontId="13" fillId="0" borderId="6" xfId="0" applyNumberFormat="1" applyFont="1" applyBorder="1" applyAlignment="1">
      <alignment vertical="center"/>
    </xf>
    <xf numFmtId="1" fontId="13" fillId="10" borderId="8" xfId="0" applyNumberFormat="1" applyFont="1" applyFill="1" applyBorder="1" applyAlignment="1">
      <alignment vertical="center"/>
    </xf>
    <xf numFmtId="1" fontId="13" fillId="10" borderId="5" xfId="0" applyNumberFormat="1" applyFont="1" applyFill="1" applyBorder="1" applyAlignment="1">
      <alignment vertical="center"/>
    </xf>
    <xf numFmtId="1" fontId="13" fillId="0" borderId="58" xfId="0" applyNumberFormat="1" applyFont="1" applyBorder="1" applyAlignment="1">
      <alignment vertical="center"/>
    </xf>
    <xf numFmtId="0" fontId="13" fillId="11" borderId="43" xfId="0" applyFont="1" applyFill="1" applyBorder="1" applyAlignment="1">
      <alignment vertical="center"/>
    </xf>
    <xf numFmtId="0" fontId="13" fillId="10" borderId="42" xfId="0" applyFont="1" applyFill="1" applyBorder="1" applyAlignment="1">
      <alignment vertical="center"/>
    </xf>
    <xf numFmtId="0" fontId="13" fillId="12" borderId="43" xfId="0" applyFont="1" applyFill="1" applyBorder="1" applyAlignment="1">
      <alignment vertical="center"/>
    </xf>
    <xf numFmtId="0" fontId="13" fillId="25" borderId="43" xfId="0" applyFont="1" applyFill="1" applyBorder="1" applyAlignment="1">
      <alignment vertical="center"/>
    </xf>
    <xf numFmtId="0" fontId="14" fillId="14" borderId="42" xfId="1" applyFont="1" applyFill="1" applyBorder="1" applyAlignment="1">
      <alignment vertical="center"/>
    </xf>
    <xf numFmtId="1" fontId="10" fillId="6" borderId="50" xfId="0" applyNumberFormat="1" applyFont="1" applyFill="1" applyBorder="1" applyAlignment="1">
      <alignment vertical="center"/>
    </xf>
    <xf numFmtId="0" fontId="13" fillId="6" borderId="42" xfId="0" applyFont="1" applyFill="1" applyBorder="1" applyAlignment="1">
      <alignment horizontal="center" vertical="center"/>
    </xf>
    <xf numFmtId="0" fontId="13" fillId="6" borderId="42" xfId="0" applyFont="1" applyFill="1" applyBorder="1" applyAlignment="1">
      <alignment vertical="center"/>
    </xf>
    <xf numFmtId="0" fontId="13" fillId="6" borderId="44" xfId="0" applyFont="1" applyFill="1" applyBorder="1" applyAlignment="1">
      <alignment vertical="center" wrapText="1"/>
    </xf>
    <xf numFmtId="0" fontId="13" fillId="6" borderId="42" xfId="0" applyFont="1" applyFill="1" applyBorder="1" applyAlignment="1">
      <alignment vertical="center" wrapText="1"/>
    </xf>
    <xf numFmtId="0" fontId="3" fillId="0" borderId="65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4" fillId="0" borderId="70" xfId="0" applyFont="1" applyBorder="1" applyAlignment="1">
      <alignment vertical="center"/>
    </xf>
    <xf numFmtId="0" fontId="34" fillId="0" borderId="70" xfId="0" applyFont="1" applyBorder="1" applyAlignment="1">
      <alignment horizontal="right" vertical="center"/>
    </xf>
    <xf numFmtId="0" fontId="30" fillId="18" borderId="0" xfId="0" applyFont="1" applyFill="1" applyAlignment="1">
      <alignment wrapText="1"/>
    </xf>
    <xf numFmtId="0" fontId="0" fillId="18" borderId="0" xfId="0" applyFill="1"/>
    <xf numFmtId="0" fontId="34" fillId="18" borderId="60" xfId="0" applyFont="1" applyFill="1" applyBorder="1" applyAlignment="1">
      <alignment horizontal="right" vertical="center"/>
    </xf>
    <xf numFmtId="0" fontId="30" fillId="18" borderId="28" xfId="0" applyFont="1" applyFill="1" applyBorder="1" applyAlignment="1">
      <alignment vertical="center" wrapText="1"/>
    </xf>
    <xf numFmtId="0" fontId="34" fillId="18" borderId="48" xfId="0" applyFont="1" applyFill="1" applyBorder="1" applyAlignment="1">
      <alignment vertical="center"/>
    </xf>
    <xf numFmtId="0" fontId="34" fillId="18" borderId="48" xfId="0" applyFont="1" applyFill="1" applyBorder="1" applyAlignment="1">
      <alignment horizontal="right" vertical="center"/>
    </xf>
    <xf numFmtId="0" fontId="13" fillId="11" borderId="21" xfId="0" applyFont="1" applyFill="1" applyBorder="1" applyAlignment="1">
      <alignment vertical="center"/>
    </xf>
    <xf numFmtId="0" fontId="13" fillId="12" borderId="21" xfId="0" applyFont="1" applyFill="1" applyBorder="1" applyAlignment="1">
      <alignment vertical="center"/>
    </xf>
    <xf numFmtId="0" fontId="13" fillId="25" borderId="21" xfId="0" applyFont="1" applyFill="1" applyBorder="1" applyAlignment="1">
      <alignment vertical="center"/>
    </xf>
    <xf numFmtId="2" fontId="13" fillId="9" borderId="23" xfId="0" applyNumberFormat="1" applyFont="1" applyFill="1" applyBorder="1" applyAlignment="1">
      <alignment vertical="center" wrapText="1"/>
    </xf>
    <xf numFmtId="1" fontId="13" fillId="10" borderId="14" xfId="0" applyNumberFormat="1" applyFont="1" applyFill="1" applyBorder="1" applyAlignment="1">
      <alignment vertical="center"/>
    </xf>
    <xf numFmtId="0" fontId="3" fillId="26" borderId="50" xfId="0" applyFont="1" applyFill="1" applyBorder="1" applyAlignment="1">
      <alignment vertical="center" wrapText="1"/>
    </xf>
    <xf numFmtId="0" fontId="13" fillId="26" borderId="52" xfId="0" applyFont="1" applyFill="1" applyBorder="1" applyAlignment="1">
      <alignment vertical="center"/>
    </xf>
    <xf numFmtId="2" fontId="13" fillId="26" borderId="52" xfId="0" applyNumberFormat="1" applyFont="1" applyFill="1" applyBorder="1" applyAlignment="1">
      <alignment vertical="center"/>
    </xf>
    <xf numFmtId="1" fontId="13" fillId="26" borderId="52" xfId="0" applyNumberFormat="1" applyFont="1" applyFill="1" applyBorder="1" applyAlignment="1">
      <alignment vertical="center"/>
    </xf>
    <xf numFmtId="0" fontId="13" fillId="15" borderId="49" xfId="0" applyFont="1" applyFill="1" applyBorder="1" applyAlignment="1">
      <alignment vertical="center"/>
    </xf>
    <xf numFmtId="0" fontId="13" fillId="15" borderId="50" xfId="0" applyFont="1" applyFill="1" applyBorder="1" applyAlignment="1">
      <alignment horizontal="center" vertical="center"/>
    </xf>
    <xf numFmtId="0" fontId="13" fillId="15" borderId="50" xfId="0" applyFont="1" applyFill="1" applyBorder="1" applyAlignment="1">
      <alignment vertical="center"/>
    </xf>
    <xf numFmtId="0" fontId="13" fillId="15" borderId="50" xfId="0" applyFont="1" applyFill="1" applyBorder="1" applyAlignment="1">
      <alignment vertical="center" wrapText="1"/>
    </xf>
    <xf numFmtId="0" fontId="3" fillId="15" borderId="50" xfId="0" applyFont="1" applyFill="1" applyBorder="1" applyAlignment="1">
      <alignment vertical="center" wrapText="1"/>
    </xf>
    <xf numFmtId="0" fontId="13" fillId="15" borderId="52" xfId="0" applyFont="1" applyFill="1" applyBorder="1" applyAlignment="1">
      <alignment vertical="center"/>
    </xf>
    <xf numFmtId="1" fontId="13" fillId="13" borderId="26" xfId="0" applyNumberFormat="1" applyFont="1" applyFill="1" applyBorder="1" applyAlignment="1">
      <alignment vertical="center"/>
    </xf>
    <xf numFmtId="1" fontId="13" fillId="13" borderId="42" xfId="0" applyNumberFormat="1" applyFont="1" applyFill="1" applyBorder="1" applyAlignment="1">
      <alignment vertical="center"/>
    </xf>
    <xf numFmtId="0" fontId="0" fillId="0" borderId="30" xfId="0" applyBorder="1"/>
    <xf numFmtId="0" fontId="3" fillId="0" borderId="41" xfId="0" applyFont="1" applyBorder="1" applyAlignment="1">
      <alignment horizontal="center" vertical="center"/>
    </xf>
    <xf numFmtId="0" fontId="36" fillId="31" borderId="48" xfId="0" applyFont="1" applyFill="1" applyBorder="1" applyAlignment="1">
      <alignment vertical="center" textRotation="90" wrapText="1"/>
    </xf>
    <xf numFmtId="0" fontId="34" fillId="0" borderId="28" xfId="0" applyFont="1" applyBorder="1" applyAlignment="1">
      <alignment vertical="center" wrapText="1"/>
    </xf>
    <xf numFmtId="0" fontId="35" fillId="0" borderId="28" xfId="0" applyFont="1" applyBorder="1" applyAlignment="1">
      <alignment vertical="center" wrapText="1"/>
    </xf>
    <xf numFmtId="0" fontId="30" fillId="39" borderId="0" xfId="0" applyFont="1" applyFill="1" applyAlignment="1">
      <alignment wrapText="1"/>
    </xf>
    <xf numFmtId="0" fontId="0" fillId="39" borderId="0" xfId="0" applyFill="1"/>
    <xf numFmtId="0" fontId="34" fillId="39" borderId="48" xfId="0" applyFont="1" applyFill="1" applyBorder="1" applyAlignment="1">
      <alignment horizontal="right" vertical="center"/>
    </xf>
    <xf numFmtId="0" fontId="30" fillId="29" borderId="0" xfId="0" applyFont="1" applyFill="1" applyAlignment="1">
      <alignment wrapText="1"/>
    </xf>
    <xf numFmtId="1" fontId="34" fillId="0" borderId="60" xfId="0" applyNumberFormat="1" applyFont="1" applyBorder="1" applyAlignment="1">
      <alignment vertical="center"/>
    </xf>
    <xf numFmtId="1" fontId="34" fillId="0" borderId="48" xfId="0" applyNumberFormat="1" applyFont="1" applyBorder="1" applyAlignment="1">
      <alignment vertical="center"/>
    </xf>
    <xf numFmtId="1" fontId="30" fillId="0" borderId="48" xfId="0" applyNumberFormat="1" applyFont="1" applyBorder="1" applyAlignment="1">
      <alignment vertical="center"/>
    </xf>
    <xf numFmtId="1" fontId="34" fillId="0" borderId="28" xfId="0" applyNumberFormat="1" applyFont="1" applyBorder="1" applyAlignment="1">
      <alignment vertical="center"/>
    </xf>
    <xf numFmtId="1" fontId="34" fillId="0" borderId="48" xfId="0" applyNumberFormat="1" applyFont="1" applyBorder="1" applyAlignment="1">
      <alignment horizontal="right" vertical="center"/>
    </xf>
    <xf numFmtId="1" fontId="34" fillId="0" borderId="28" xfId="0" applyNumberFormat="1" applyFont="1" applyBorder="1" applyAlignment="1">
      <alignment horizontal="right" vertical="center"/>
    </xf>
    <xf numFmtId="1" fontId="34" fillId="0" borderId="60" xfId="0" applyNumberFormat="1" applyFont="1" applyBorder="1" applyAlignment="1">
      <alignment horizontal="right" vertical="center"/>
    </xf>
    <xf numFmtId="1" fontId="34" fillId="31" borderId="48" xfId="0" applyNumberFormat="1" applyFont="1" applyFill="1" applyBorder="1" applyAlignment="1">
      <alignment horizontal="right" vertical="center"/>
    </xf>
    <xf numFmtId="1" fontId="35" fillId="0" borderId="28" xfId="0" applyNumberFormat="1" applyFont="1" applyBorder="1" applyAlignment="1">
      <alignment vertical="center"/>
    </xf>
    <xf numFmtId="1" fontId="35" fillId="0" borderId="28" xfId="0" applyNumberFormat="1" applyFont="1" applyBorder="1" applyAlignment="1">
      <alignment horizontal="right" vertical="center"/>
    </xf>
    <xf numFmtId="1" fontId="35" fillId="0" borderId="48" xfId="0" applyNumberFormat="1" applyFont="1" applyBorder="1" applyAlignment="1">
      <alignment vertical="center"/>
    </xf>
    <xf numFmtId="1" fontId="34" fillId="35" borderId="48" xfId="0" applyNumberFormat="1" applyFont="1" applyFill="1" applyBorder="1" applyAlignment="1">
      <alignment horizontal="right" vertical="center"/>
    </xf>
    <xf numFmtId="1" fontId="35" fillId="0" borderId="48" xfId="0" applyNumberFormat="1" applyFont="1" applyBorder="1" applyAlignment="1">
      <alignment horizontal="right" vertical="center"/>
    </xf>
    <xf numFmtId="0" fontId="30" fillId="2" borderId="0" xfId="0" applyFont="1" applyFill="1" applyAlignment="1">
      <alignment wrapText="1"/>
    </xf>
    <xf numFmtId="0" fontId="34" fillId="2" borderId="48" xfId="0" applyFont="1" applyFill="1" applyBorder="1" applyAlignment="1">
      <alignment horizontal="right" vertical="center"/>
    </xf>
    <xf numFmtId="0" fontId="34" fillId="2" borderId="48" xfId="0" applyFont="1" applyFill="1" applyBorder="1" applyAlignment="1">
      <alignment vertical="center"/>
    </xf>
    <xf numFmtId="0" fontId="37" fillId="0" borderId="48" xfId="0" applyFont="1" applyBorder="1" applyAlignment="1">
      <alignment horizontal="right" vertical="center"/>
    </xf>
    <xf numFmtId="0" fontId="37" fillId="35" borderId="48" xfId="0" applyFont="1" applyFill="1" applyBorder="1" applyAlignment="1">
      <alignment horizontal="right" vertical="center"/>
    </xf>
    <xf numFmtId="0" fontId="30" fillId="0" borderId="60" xfId="0" applyFont="1" applyBorder="1" applyAlignment="1">
      <alignment horizontal="right" vertical="center"/>
    </xf>
    <xf numFmtId="0" fontId="34" fillId="28" borderId="48" xfId="0" applyFont="1" applyFill="1" applyBorder="1" applyAlignment="1">
      <alignment vertical="center" wrapText="1"/>
    </xf>
    <xf numFmtId="0" fontId="34" fillId="0" borderId="62" xfId="0" applyFont="1" applyBorder="1" applyAlignment="1">
      <alignment vertical="center"/>
    </xf>
    <xf numFmtId="0" fontId="34" fillId="40" borderId="63" xfId="0" applyFont="1" applyFill="1" applyBorder="1" applyAlignment="1">
      <alignment vertical="center" wrapText="1"/>
    </xf>
    <xf numFmtId="0" fontId="34" fillId="35" borderId="63" xfId="0" applyFont="1" applyFill="1" applyBorder="1" applyAlignment="1">
      <alignment horizontal="right" vertical="center"/>
    </xf>
    <xf numFmtId="0" fontId="34" fillId="40" borderId="53" xfId="0" applyFont="1" applyFill="1" applyBorder="1" applyAlignment="1">
      <alignment vertical="center" wrapText="1"/>
    </xf>
    <xf numFmtId="0" fontId="34" fillId="35" borderId="53" xfId="0" applyFont="1" applyFill="1" applyBorder="1" applyAlignment="1">
      <alignment horizontal="right" vertical="center"/>
    </xf>
    <xf numFmtId="0" fontId="34" fillId="40" borderId="48" xfId="0" applyFont="1" applyFill="1" applyBorder="1" applyAlignment="1">
      <alignment vertical="center" wrapText="1"/>
    </xf>
    <xf numFmtId="0" fontId="34" fillId="35" borderId="37" xfId="0" applyFont="1" applyFill="1" applyBorder="1" applyAlignment="1">
      <alignment horizontal="right" vertical="center"/>
    </xf>
    <xf numFmtId="0" fontId="34" fillId="30" borderId="48" xfId="0" applyFont="1" applyFill="1" applyBorder="1" applyAlignment="1">
      <alignment vertical="center"/>
    </xf>
    <xf numFmtId="0" fontId="30" fillId="30" borderId="48" xfId="0" applyFont="1" applyFill="1" applyBorder="1" applyAlignment="1">
      <alignment vertical="center"/>
    </xf>
    <xf numFmtId="0" fontId="34" fillId="30" borderId="28" xfId="0" applyFont="1" applyFill="1" applyBorder="1" applyAlignment="1">
      <alignment vertical="center"/>
    </xf>
    <xf numFmtId="0" fontId="34" fillId="30" borderId="70" xfId="0" applyFont="1" applyFill="1" applyBorder="1" applyAlignment="1">
      <alignment vertical="center"/>
    </xf>
    <xf numFmtId="0" fontId="34" fillId="30" borderId="48" xfId="0" applyFont="1" applyFill="1" applyBorder="1" applyAlignment="1">
      <alignment horizontal="right" vertical="center"/>
    </xf>
    <xf numFmtId="0" fontId="34" fillId="30" borderId="70" xfId="0" applyFont="1" applyFill="1" applyBorder="1" applyAlignment="1">
      <alignment horizontal="right" vertical="center"/>
    </xf>
    <xf numFmtId="0" fontId="34" fillId="30" borderId="28" xfId="0" applyFont="1" applyFill="1" applyBorder="1" applyAlignment="1">
      <alignment horizontal="right" vertical="center"/>
    </xf>
    <xf numFmtId="0" fontId="34" fillId="30" borderId="60" xfId="0" applyFont="1" applyFill="1" applyBorder="1" applyAlignment="1">
      <alignment horizontal="right" vertical="center"/>
    </xf>
    <xf numFmtId="0" fontId="34" fillId="3" borderId="60" xfId="0" applyFont="1" applyFill="1" applyBorder="1" applyAlignment="1">
      <alignment horizontal="right" vertical="center"/>
    </xf>
    <xf numFmtId="0" fontId="34" fillId="3" borderId="48" xfId="0" applyFont="1" applyFill="1" applyBorder="1" applyAlignment="1">
      <alignment vertical="center"/>
    </xf>
    <xf numFmtId="0" fontId="34" fillId="3" borderId="48" xfId="0" applyFont="1" applyFill="1" applyBorder="1" applyAlignment="1">
      <alignment horizontal="right" vertical="center"/>
    </xf>
    <xf numFmtId="0" fontId="34" fillId="3" borderId="28" xfId="0" applyFont="1" applyFill="1" applyBorder="1" applyAlignment="1">
      <alignment horizontal="right" vertical="center"/>
    </xf>
    <xf numFmtId="0" fontId="34" fillId="3" borderId="60" xfId="0" applyFont="1" applyFill="1" applyBorder="1" applyAlignment="1">
      <alignment vertical="center"/>
    </xf>
    <xf numFmtId="0" fontId="30" fillId="3" borderId="48" xfId="0" applyFont="1" applyFill="1" applyBorder="1" applyAlignment="1">
      <alignment vertical="center"/>
    </xf>
    <xf numFmtId="0" fontId="34" fillId="3" borderId="28" xfId="0" applyFont="1" applyFill="1" applyBorder="1" applyAlignment="1">
      <alignment vertical="center"/>
    </xf>
    <xf numFmtId="0" fontId="34" fillId="3" borderId="62" xfId="0" applyFont="1" applyFill="1" applyBorder="1" applyAlignment="1">
      <alignment horizontal="right" vertical="center"/>
    </xf>
    <xf numFmtId="0" fontId="34" fillId="3" borderId="63" xfId="0" applyFont="1" applyFill="1" applyBorder="1" applyAlignment="1">
      <alignment vertical="center"/>
    </xf>
    <xf numFmtId="0" fontId="34" fillId="3" borderId="63" xfId="0" applyFont="1" applyFill="1" applyBorder="1" applyAlignment="1">
      <alignment horizontal="right" vertical="center"/>
    </xf>
    <xf numFmtId="0" fontId="34" fillId="3" borderId="0" xfId="0" applyFont="1" applyFill="1" applyAlignment="1">
      <alignment horizontal="right" vertical="center"/>
    </xf>
    <xf numFmtId="0" fontId="34" fillId="3" borderId="59" xfId="0" applyFont="1" applyFill="1" applyBorder="1" applyAlignment="1">
      <alignment vertical="center"/>
    </xf>
    <xf numFmtId="0" fontId="34" fillId="3" borderId="53" xfId="0" applyFont="1" applyFill="1" applyBorder="1" applyAlignment="1">
      <alignment vertical="center"/>
    </xf>
    <xf numFmtId="0" fontId="34" fillId="3" borderId="56" xfId="0" applyFont="1" applyFill="1" applyBorder="1" applyAlignment="1">
      <alignment vertical="center"/>
    </xf>
    <xf numFmtId="0" fontId="34" fillId="30" borderId="63" xfId="0" applyFont="1" applyFill="1" applyBorder="1" applyAlignment="1">
      <alignment vertical="center"/>
    </xf>
    <xf numFmtId="0" fontId="34" fillId="30" borderId="63" xfId="0" applyFont="1" applyFill="1" applyBorder="1" applyAlignment="1">
      <alignment horizontal="right" vertical="center"/>
    </xf>
    <xf numFmtId="0" fontId="34" fillId="30" borderId="0" xfId="0" applyFont="1" applyFill="1" applyAlignment="1">
      <alignment horizontal="right" vertical="center"/>
    </xf>
    <xf numFmtId="0" fontId="34" fillId="30" borderId="64" xfId="0" applyFont="1" applyFill="1" applyBorder="1" applyAlignment="1">
      <alignment horizontal="right" vertical="center"/>
    </xf>
    <xf numFmtId="0" fontId="34" fillId="30" borderId="53" xfId="0" applyFont="1" applyFill="1" applyBorder="1" applyAlignment="1">
      <alignment horizontal="right" vertical="center"/>
    </xf>
    <xf numFmtId="0" fontId="34" fillId="30" borderId="53" xfId="0" applyFont="1" applyFill="1" applyBorder="1" applyAlignment="1">
      <alignment vertical="center"/>
    </xf>
    <xf numFmtId="0" fontId="34" fillId="30" borderId="56" xfId="0" applyFont="1" applyFill="1" applyBorder="1" applyAlignment="1">
      <alignment horizontal="right" vertical="center"/>
    </xf>
    <xf numFmtId="0" fontId="34" fillId="30" borderId="57" xfId="0" applyFont="1" applyFill="1" applyBorder="1" applyAlignment="1">
      <alignment horizontal="right" vertical="center"/>
    </xf>
    <xf numFmtId="0" fontId="30" fillId="30" borderId="63" xfId="0" applyFont="1" applyFill="1" applyBorder="1" applyAlignment="1">
      <alignment vertical="center"/>
    </xf>
    <xf numFmtId="0" fontId="34" fillId="30" borderId="37" xfId="0" applyFont="1" applyFill="1" applyBorder="1" applyAlignment="1">
      <alignment horizontal="right" vertical="center"/>
    </xf>
    <xf numFmtId="0" fontId="30" fillId="30" borderId="53" xfId="0" applyFont="1" applyFill="1" applyBorder="1" applyAlignment="1">
      <alignment vertical="center"/>
    </xf>
    <xf numFmtId="0" fontId="34" fillId="30" borderId="56" xfId="0" applyFont="1" applyFill="1" applyBorder="1" applyAlignment="1">
      <alignment vertical="center"/>
    </xf>
    <xf numFmtId="0" fontId="34" fillId="30" borderId="57" xfId="0" applyFont="1" applyFill="1" applyBorder="1" applyAlignment="1">
      <alignment vertical="center"/>
    </xf>
    <xf numFmtId="0" fontId="34" fillId="3" borderId="62" xfId="0" applyFont="1" applyFill="1" applyBorder="1" applyAlignment="1">
      <alignment vertical="center"/>
    </xf>
    <xf numFmtId="0" fontId="34" fillId="3" borderId="0" xfId="0" applyFont="1" applyFill="1" applyAlignment="1">
      <alignment vertical="center"/>
    </xf>
    <xf numFmtId="0" fontId="34" fillId="3" borderId="53" xfId="0" applyFont="1" applyFill="1" applyBorder="1" applyAlignment="1">
      <alignment horizontal="right" vertical="center"/>
    </xf>
    <xf numFmtId="0" fontId="30" fillId="3" borderId="37" xfId="0" applyFont="1" applyFill="1" applyBorder="1" applyAlignment="1">
      <alignment vertical="center"/>
    </xf>
    <xf numFmtId="0" fontId="34" fillId="3" borderId="59" xfId="0" applyFont="1" applyFill="1" applyBorder="1" applyAlignment="1">
      <alignment horizontal="right" vertical="center"/>
    </xf>
    <xf numFmtId="0" fontId="34" fillId="3" borderId="56" xfId="0" applyFont="1" applyFill="1" applyBorder="1" applyAlignment="1">
      <alignment horizontal="right" vertical="center"/>
    </xf>
    <xf numFmtId="0" fontId="34" fillId="41" borderId="48" xfId="0" applyFont="1" applyFill="1" applyBorder="1" applyAlignment="1">
      <alignment horizontal="right" vertical="center"/>
    </xf>
    <xf numFmtId="0" fontId="34" fillId="41" borderId="28" xfId="0" applyFont="1" applyFill="1" applyBorder="1" applyAlignment="1">
      <alignment horizontal="right" vertical="center"/>
    </xf>
    <xf numFmtId="0" fontId="34" fillId="41" borderId="60" xfId="0" applyFont="1" applyFill="1" applyBorder="1" applyAlignment="1">
      <alignment horizontal="right" vertical="center"/>
    </xf>
    <xf numFmtId="0" fontId="34" fillId="41" borderId="48" xfId="0" applyFont="1" applyFill="1" applyBorder="1" applyAlignment="1">
      <alignment vertical="center"/>
    </xf>
    <xf numFmtId="0" fontId="34" fillId="18" borderId="28" xfId="0" applyFont="1" applyFill="1" applyBorder="1" applyAlignment="1">
      <alignment horizontal="right" vertical="center"/>
    </xf>
    <xf numFmtId="0" fontId="33" fillId="0" borderId="0" xfId="0" applyFont="1" applyAlignment="1">
      <alignment vertical="center" wrapText="1"/>
    </xf>
    <xf numFmtId="0" fontId="34" fillId="28" borderId="63" xfId="0" applyFont="1" applyFill="1" applyBorder="1" applyAlignment="1">
      <alignment vertical="center" wrapText="1"/>
    </xf>
    <xf numFmtId="0" fontId="34" fillId="28" borderId="53" xfId="0" applyFont="1" applyFill="1" applyBorder="1" applyAlignment="1">
      <alignment vertical="center" wrapText="1"/>
    </xf>
    <xf numFmtId="0" fontId="35" fillId="30" borderId="48" xfId="0" applyFont="1" applyFill="1" applyBorder="1" applyAlignment="1">
      <alignment horizontal="right" vertical="center"/>
    </xf>
    <xf numFmtId="0" fontId="35" fillId="30" borderId="48" xfId="0" applyFont="1" applyFill="1" applyBorder="1" applyAlignment="1">
      <alignment vertical="center"/>
    </xf>
    <xf numFmtId="0" fontId="35" fillId="30" borderId="63" xfId="0" applyFont="1" applyFill="1" applyBorder="1" applyAlignment="1">
      <alignment horizontal="right" vertical="center"/>
    </xf>
    <xf numFmtId="0" fontId="35" fillId="30" borderId="63" xfId="0" applyFont="1" applyFill="1" applyBorder="1" applyAlignment="1">
      <alignment vertical="center"/>
    </xf>
    <xf numFmtId="0" fontId="35" fillId="30" borderId="0" xfId="0" applyFont="1" applyFill="1" applyAlignment="1">
      <alignment horizontal="right" vertical="center"/>
    </xf>
    <xf numFmtId="0" fontId="35" fillId="30" borderId="64" xfId="0" applyFont="1" applyFill="1" applyBorder="1" applyAlignment="1">
      <alignment horizontal="right" vertical="center"/>
    </xf>
    <xf numFmtId="0" fontId="35" fillId="30" borderId="53" xfId="0" applyFont="1" applyFill="1" applyBorder="1" applyAlignment="1">
      <alignment horizontal="right" vertical="center"/>
    </xf>
    <xf numFmtId="0" fontId="35" fillId="30" borderId="53" xfId="0" applyFont="1" applyFill="1" applyBorder="1" applyAlignment="1">
      <alignment vertical="center"/>
    </xf>
    <xf numFmtId="0" fontId="35" fillId="30" borderId="56" xfId="0" applyFont="1" applyFill="1" applyBorder="1" applyAlignment="1">
      <alignment horizontal="right" vertical="center"/>
    </xf>
    <xf numFmtId="0" fontId="35" fillId="30" borderId="57" xfId="0" applyFont="1" applyFill="1" applyBorder="1" applyAlignment="1">
      <alignment horizontal="right" vertical="center"/>
    </xf>
    <xf numFmtId="0" fontId="35" fillId="3" borderId="48" xfId="0" applyFont="1" applyFill="1" applyBorder="1" applyAlignment="1">
      <alignment vertical="center"/>
    </xf>
    <xf numFmtId="0" fontId="35" fillId="3" borderId="48" xfId="0" applyFont="1" applyFill="1" applyBorder="1" applyAlignment="1">
      <alignment horizontal="right" vertical="center"/>
    </xf>
    <xf numFmtId="0" fontId="35" fillId="3" borderId="62" xfId="0" applyFont="1" applyFill="1" applyBorder="1" applyAlignment="1">
      <alignment vertical="center"/>
    </xf>
    <xf numFmtId="0" fontId="35" fillId="3" borderId="63" xfId="0" applyFont="1" applyFill="1" applyBorder="1" applyAlignment="1">
      <alignment vertical="center"/>
    </xf>
    <xf numFmtId="0" fontId="35" fillId="3" borderId="63" xfId="0" applyFont="1" applyFill="1" applyBorder="1" applyAlignment="1">
      <alignment horizontal="right" vertical="center"/>
    </xf>
    <xf numFmtId="0" fontId="35" fillId="3" borderId="0" xfId="0" applyFont="1" applyFill="1" applyAlignment="1">
      <alignment vertical="center"/>
    </xf>
    <xf numFmtId="0" fontId="35" fillId="3" borderId="59" xfId="0" applyFont="1" applyFill="1" applyBorder="1" applyAlignment="1">
      <alignment vertical="center"/>
    </xf>
    <xf numFmtId="0" fontId="35" fillId="3" borderId="53" xfId="0" applyFont="1" applyFill="1" applyBorder="1" applyAlignment="1">
      <alignment vertical="center"/>
    </xf>
    <xf numFmtId="0" fontId="35" fillId="3" borderId="53" xfId="0" applyFont="1" applyFill="1" applyBorder="1" applyAlignment="1">
      <alignment horizontal="right" vertical="center"/>
    </xf>
    <xf numFmtId="0" fontId="30" fillId="3" borderId="0" xfId="0" applyFont="1" applyFill="1" applyAlignment="1">
      <alignment wrapText="1"/>
    </xf>
    <xf numFmtId="0" fontId="0" fillId="3" borderId="0" xfId="0" applyFill="1"/>
    <xf numFmtId="0" fontId="39" fillId="0" borderId="0" xfId="0" applyFont="1" applyAlignment="1">
      <alignment wrapText="1"/>
    </xf>
    <xf numFmtId="0" fontId="2" fillId="0" borderId="0" xfId="0" applyFont="1"/>
    <xf numFmtId="0" fontId="2" fillId="41" borderId="0" xfId="0" applyFont="1" applyFill="1"/>
    <xf numFmtId="0" fontId="2" fillId="18" borderId="0" xfId="0" applyFont="1" applyFill="1"/>
    <xf numFmtId="0" fontId="39" fillId="0" borderId="28" xfId="0" applyFont="1" applyBorder="1" applyAlignment="1">
      <alignment vertical="center" wrapText="1"/>
    </xf>
    <xf numFmtId="0" fontId="3" fillId="0" borderId="42" xfId="0" applyFont="1" applyBorder="1" applyAlignment="1">
      <alignment horizontal="center" vertical="center"/>
    </xf>
    <xf numFmtId="0" fontId="3" fillId="0" borderId="44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0" fillId="0" borderId="37" xfId="0" applyFont="1" applyBorder="1" applyAlignment="1">
      <alignment horizontal="center" vertical="center"/>
    </xf>
    <xf numFmtId="0" fontId="31" fillId="31" borderId="37" xfId="0" applyFont="1" applyFill="1" applyBorder="1" applyAlignment="1">
      <alignment horizontal="center" vertical="center"/>
    </xf>
    <xf numFmtId="0" fontId="31" fillId="31" borderId="63" xfId="0" applyFont="1" applyFill="1" applyBorder="1" applyAlignment="1">
      <alignment horizontal="center" vertical="center"/>
    </xf>
    <xf numFmtId="0" fontId="0" fillId="31" borderId="48" xfId="0" applyFill="1" applyBorder="1" applyAlignment="1">
      <alignment vertical="center"/>
    </xf>
    <xf numFmtId="0" fontId="30" fillId="0" borderId="63" xfId="0" applyFont="1" applyBorder="1" applyAlignment="1">
      <alignment horizontal="center" vertical="center"/>
    </xf>
    <xf numFmtId="0" fontId="30" fillId="0" borderId="48" xfId="0" applyFont="1" applyBorder="1" applyAlignment="1">
      <alignment horizontal="right" vertical="center"/>
    </xf>
    <xf numFmtId="0" fontId="30" fillId="0" borderId="75" xfId="0" applyFont="1" applyBorder="1" applyAlignment="1">
      <alignment horizontal="center" vertical="center"/>
    </xf>
    <xf numFmtId="0" fontId="31" fillId="31" borderId="76" xfId="0" applyFont="1" applyFill="1" applyBorder="1" applyAlignment="1">
      <alignment horizontal="center" vertical="center"/>
    </xf>
    <xf numFmtId="0" fontId="10" fillId="27" borderId="51" xfId="0" applyFont="1" applyFill="1" applyBorder="1" applyAlignment="1">
      <alignment vertical="center"/>
    </xf>
    <xf numFmtId="0" fontId="10" fillId="27" borderId="49" xfId="0" applyFont="1" applyFill="1" applyBorder="1" applyAlignment="1">
      <alignment vertical="center"/>
    </xf>
    <xf numFmtId="0" fontId="10" fillId="27" borderId="54" xfId="0" applyFont="1" applyFill="1" applyBorder="1" applyAlignment="1">
      <alignment vertical="center"/>
    </xf>
    <xf numFmtId="2" fontId="10" fillId="27" borderId="50" xfId="0" applyNumberFormat="1" applyFont="1" applyFill="1" applyBorder="1" applyAlignment="1">
      <alignment vertical="center"/>
    </xf>
    <xf numFmtId="0" fontId="3" fillId="41" borderId="6" xfId="0" applyFont="1" applyFill="1" applyBorder="1" applyAlignment="1">
      <alignment horizontal="center" vertical="center"/>
    </xf>
    <xf numFmtId="0" fontId="3" fillId="41" borderId="7" xfId="0" applyFont="1" applyFill="1" applyBorder="1" applyAlignment="1">
      <alignment horizontal="center" vertical="center"/>
    </xf>
    <xf numFmtId="0" fontId="3" fillId="41" borderId="9" xfId="0" applyFont="1" applyFill="1" applyBorder="1" applyAlignment="1">
      <alignment horizontal="center" vertical="center"/>
    </xf>
    <xf numFmtId="0" fontId="3" fillId="41" borderId="16" xfId="0" applyFont="1" applyFill="1" applyBorder="1" applyAlignment="1">
      <alignment horizontal="center" vertical="center"/>
    </xf>
    <xf numFmtId="0" fontId="3" fillId="41" borderId="13" xfId="0" applyFont="1" applyFill="1" applyBorder="1" applyAlignment="1">
      <alignment horizontal="center" vertical="center"/>
    </xf>
    <xf numFmtId="0" fontId="3" fillId="41" borderId="23" xfId="0" applyFont="1" applyFill="1" applyBorder="1" applyAlignment="1">
      <alignment horizontal="center" vertical="center"/>
    </xf>
    <xf numFmtId="0" fontId="3" fillId="41" borderId="14" xfId="0" applyFont="1" applyFill="1" applyBorder="1" applyAlignment="1">
      <alignment horizontal="center" vertical="center"/>
    </xf>
    <xf numFmtId="0" fontId="3" fillId="41" borderId="8" xfId="0" applyFont="1" applyFill="1" applyBorder="1" applyAlignment="1">
      <alignment horizontal="center" vertical="center"/>
    </xf>
    <xf numFmtId="0" fontId="13" fillId="41" borderId="7" xfId="0" applyFont="1" applyFill="1" applyBorder="1" applyAlignment="1">
      <alignment vertical="center"/>
    </xf>
    <xf numFmtId="0" fontId="13" fillId="41" borderId="4" xfId="0" quotePrefix="1" applyFont="1" applyFill="1" applyBorder="1" applyAlignment="1">
      <alignment horizontal="center" vertical="center"/>
    </xf>
    <xf numFmtId="0" fontId="13" fillId="41" borderId="4" xfId="0" quotePrefix="1" applyFont="1" applyFill="1" applyBorder="1" applyAlignment="1">
      <alignment vertical="center"/>
    </xf>
    <xf numFmtId="0" fontId="13" fillId="41" borderId="4" xfId="0" applyFont="1" applyFill="1" applyBorder="1" applyAlignment="1">
      <alignment vertical="center"/>
    </xf>
    <xf numFmtId="0" fontId="13" fillId="41" borderId="4" xfId="0" applyFont="1" applyFill="1" applyBorder="1" applyAlignment="1">
      <alignment vertical="center" wrapText="1"/>
    </xf>
    <xf numFmtId="0" fontId="13" fillId="34" borderId="13" xfId="0" applyFont="1" applyFill="1" applyBorder="1" applyAlignment="1">
      <alignment vertical="center"/>
    </xf>
    <xf numFmtId="0" fontId="13" fillId="34" borderId="7" xfId="0" applyFont="1" applyFill="1" applyBorder="1" applyAlignment="1">
      <alignment vertical="center"/>
    </xf>
    <xf numFmtId="0" fontId="13" fillId="8" borderId="13" xfId="0" applyFont="1" applyFill="1" applyBorder="1" applyAlignment="1">
      <alignment vertical="center"/>
    </xf>
    <xf numFmtId="0" fontId="13" fillId="8" borderId="7" xfId="0" applyFont="1" applyFill="1" applyBorder="1" applyAlignment="1">
      <alignment vertical="center"/>
    </xf>
    <xf numFmtId="0" fontId="10" fillId="6" borderId="51" xfId="0" applyFont="1" applyFill="1" applyBorder="1" applyAlignment="1">
      <alignment vertical="center"/>
    </xf>
    <xf numFmtId="1" fontId="13" fillId="26" borderId="56" xfId="0" applyNumberFormat="1" applyFont="1" applyFill="1" applyBorder="1" applyAlignment="1">
      <alignment vertical="center"/>
    </xf>
    <xf numFmtId="1" fontId="10" fillId="23" borderId="54" xfId="0" applyNumberFormat="1" applyFont="1" applyFill="1" applyBorder="1" applyAlignment="1">
      <alignment vertical="center"/>
    </xf>
    <xf numFmtId="0" fontId="40" fillId="29" borderId="13" xfId="0" applyFont="1" applyFill="1" applyBorder="1" applyAlignment="1">
      <alignment vertical="center" wrapText="1"/>
    </xf>
    <xf numFmtId="0" fontId="10" fillId="2" borderId="0" xfId="0" applyFont="1" applyFill="1" applyAlignment="1">
      <alignment horizontal="center" vertical="center" textRotation="90" wrapText="1"/>
    </xf>
    <xf numFmtId="0" fontId="41" fillId="0" borderId="13" xfId="0" applyFont="1" applyBorder="1" applyAlignment="1">
      <alignment vertical="center" wrapText="1"/>
    </xf>
    <xf numFmtId="0" fontId="40" fillId="0" borderId="13" xfId="0" applyFont="1" applyBorder="1" applyAlignment="1">
      <alignment vertical="center" wrapText="1"/>
    </xf>
    <xf numFmtId="0" fontId="40" fillId="25" borderId="13" xfId="0" applyFont="1" applyFill="1" applyBorder="1" applyAlignment="1">
      <alignment vertical="center" wrapText="1"/>
    </xf>
    <xf numFmtId="0" fontId="41" fillId="25" borderId="13" xfId="0" applyFont="1" applyFill="1" applyBorder="1" applyAlignment="1">
      <alignment vertical="center" wrapText="1"/>
    </xf>
    <xf numFmtId="0" fontId="40" fillId="15" borderId="39" xfId="0" applyFont="1" applyFill="1" applyBorder="1" applyAlignment="1">
      <alignment vertical="center" wrapText="1"/>
    </xf>
    <xf numFmtId="0" fontId="10" fillId="20" borderId="7" xfId="0" applyFont="1" applyFill="1" applyBorder="1" applyAlignment="1">
      <alignment horizontal="center" vertical="center"/>
    </xf>
    <xf numFmtId="0" fontId="43" fillId="19" borderId="16" xfId="0" applyFont="1" applyFill="1" applyBorder="1" applyAlignment="1">
      <alignment vertical="center" textRotation="90" wrapText="1"/>
    </xf>
    <xf numFmtId="0" fontId="43" fillId="0" borderId="7" xfId="0" applyFont="1" applyBorder="1" applyAlignment="1">
      <alignment vertical="center" wrapText="1"/>
    </xf>
    <xf numFmtId="0" fontId="44" fillId="0" borderId="0" xfId="0" applyFont="1"/>
    <xf numFmtId="0" fontId="40" fillId="15" borderId="78" xfId="0" applyFont="1" applyFill="1" applyBorder="1" applyAlignment="1">
      <alignment vertical="center" wrapText="1"/>
    </xf>
    <xf numFmtId="0" fontId="10" fillId="23" borderId="7" xfId="0" applyFont="1" applyFill="1" applyBorder="1" applyAlignment="1">
      <alignment horizontal="center" vertical="center"/>
    </xf>
    <xf numFmtId="0" fontId="27" fillId="15" borderId="7" xfId="0" applyFont="1" applyFill="1" applyBorder="1" applyAlignment="1">
      <alignment vertical="center" wrapText="1"/>
    </xf>
    <xf numFmtId="0" fontId="13" fillId="26" borderId="7" xfId="0" applyFont="1" applyFill="1" applyBorder="1" applyAlignment="1">
      <alignment vertical="center"/>
    </xf>
    <xf numFmtId="0" fontId="13" fillId="6" borderId="7" xfId="0" applyFont="1" applyFill="1" applyBorder="1" applyAlignment="1">
      <alignment vertical="center"/>
    </xf>
    <xf numFmtId="0" fontId="13" fillId="23" borderId="7" xfId="0" applyFont="1" applyFill="1" applyBorder="1" applyAlignment="1">
      <alignment vertical="center"/>
    </xf>
    <xf numFmtId="0" fontId="10" fillId="2" borderId="13" xfId="0" applyFont="1" applyFill="1" applyBorder="1" applyAlignment="1">
      <alignment horizontal="center" vertical="top" wrapText="1"/>
    </xf>
    <xf numFmtId="0" fontId="40" fillId="15" borderId="13" xfId="0" applyFont="1" applyFill="1" applyBorder="1" applyAlignment="1">
      <alignment vertical="center" wrapText="1"/>
    </xf>
    <xf numFmtId="0" fontId="41" fillId="30" borderId="13" xfId="0" applyFont="1" applyFill="1" applyBorder="1" applyAlignment="1">
      <alignment vertical="center" wrapText="1"/>
    </xf>
    <xf numFmtId="0" fontId="41" fillId="29" borderId="13" xfId="0" applyFont="1" applyFill="1" applyBorder="1" applyAlignment="1">
      <alignment vertical="center" wrapText="1"/>
    </xf>
    <xf numFmtId="0" fontId="40" fillId="8" borderId="13" xfId="0" applyFont="1" applyFill="1" applyBorder="1" applyAlignment="1">
      <alignment vertical="center" wrapText="1"/>
    </xf>
    <xf numFmtId="0" fontId="40" fillId="0" borderId="39" xfId="0" applyFont="1" applyBorder="1" applyAlignment="1">
      <alignment vertical="center" wrapText="1"/>
    </xf>
    <xf numFmtId="0" fontId="40" fillId="0" borderId="1" xfId="0" applyFont="1" applyBorder="1" applyAlignment="1">
      <alignment vertical="center" wrapText="1"/>
    </xf>
    <xf numFmtId="0" fontId="41" fillId="15" borderId="1" xfId="0" applyFont="1" applyFill="1" applyBorder="1" applyAlignment="1">
      <alignment vertical="center" wrapText="1"/>
    </xf>
    <xf numFmtId="0" fontId="41" fillId="28" borderId="13" xfId="0" applyFont="1" applyFill="1" applyBorder="1" applyAlignment="1">
      <alignment vertical="center" wrapText="1"/>
    </xf>
    <xf numFmtId="0" fontId="40" fillId="28" borderId="13" xfId="0" applyFont="1" applyFill="1" applyBorder="1" applyAlignment="1">
      <alignment vertical="center" wrapText="1"/>
    </xf>
    <xf numFmtId="0" fontId="40" fillId="26" borderId="39" xfId="0" applyFont="1" applyFill="1" applyBorder="1" applyAlignment="1">
      <alignment vertical="center" wrapText="1"/>
    </xf>
    <xf numFmtId="0" fontId="41" fillId="0" borderId="39" xfId="0" applyFont="1" applyBorder="1" applyAlignment="1">
      <alignment vertical="center" wrapText="1"/>
    </xf>
    <xf numFmtId="0" fontId="40" fillId="38" borderId="13" xfId="0" applyFont="1" applyFill="1" applyBorder="1" applyAlignment="1">
      <alignment vertical="center" wrapText="1"/>
    </xf>
    <xf numFmtId="0" fontId="41" fillId="8" borderId="13" xfId="0" applyFont="1" applyFill="1" applyBorder="1" applyAlignment="1">
      <alignment vertical="center" wrapText="1"/>
    </xf>
    <xf numFmtId="0" fontId="40" fillId="18" borderId="1" xfId="0" applyFont="1" applyFill="1" applyBorder="1" applyAlignment="1">
      <alignment vertical="center" wrapText="1"/>
    </xf>
    <xf numFmtId="0" fontId="40" fillId="6" borderId="39" xfId="0" applyFont="1" applyFill="1" applyBorder="1" applyAlignment="1">
      <alignment vertical="center" wrapText="1"/>
    </xf>
    <xf numFmtId="0" fontId="40" fillId="23" borderId="39" xfId="0" applyFont="1" applyFill="1" applyBorder="1" applyAlignment="1">
      <alignment vertical="center" wrapText="1"/>
    </xf>
    <xf numFmtId="0" fontId="0" fillId="0" borderId="4" xfId="0" applyBorder="1"/>
    <xf numFmtId="0" fontId="43" fillId="4" borderId="7" xfId="0" applyFont="1" applyFill="1" applyBorder="1" applyAlignment="1">
      <alignment vertical="center" wrapText="1"/>
    </xf>
    <xf numFmtId="0" fontId="25" fillId="23" borderId="7" xfId="0" applyFont="1" applyFill="1" applyBorder="1" applyAlignment="1">
      <alignment horizontal="center" vertical="center"/>
    </xf>
    <xf numFmtId="0" fontId="3" fillId="42" borderId="7" xfId="0" applyFont="1" applyFill="1" applyBorder="1" applyAlignment="1">
      <alignment horizontal="center" vertical="center"/>
    </xf>
    <xf numFmtId="0" fontId="10" fillId="15" borderId="7" xfId="0" applyFont="1" applyFill="1" applyBorder="1" applyAlignment="1">
      <alignment horizontal="center" vertical="center"/>
    </xf>
    <xf numFmtId="0" fontId="1" fillId="0" borderId="4" xfId="0" applyFont="1" applyBorder="1" applyAlignment="1">
      <alignment vertical="center" wrapText="1"/>
    </xf>
    <xf numFmtId="0" fontId="18" fillId="0" borderId="7" xfId="0" applyFont="1" applyFill="1" applyBorder="1" applyAlignment="1">
      <alignment vertical="center" wrapText="1"/>
    </xf>
    <xf numFmtId="0" fontId="18" fillId="0" borderId="13" xfId="0" applyFont="1" applyFill="1" applyBorder="1" applyAlignment="1">
      <alignment vertical="center" wrapText="1"/>
    </xf>
    <xf numFmtId="0" fontId="13" fillId="0" borderId="8" xfId="0" applyFont="1" applyFill="1" applyBorder="1" applyAlignment="1">
      <alignment vertical="center"/>
    </xf>
    <xf numFmtId="0" fontId="13" fillId="0" borderId="14" xfId="0" applyFont="1" applyFill="1" applyBorder="1" applyAlignment="1">
      <alignment vertical="center"/>
    </xf>
    <xf numFmtId="0" fontId="13" fillId="0" borderId="31" xfId="0" applyFont="1" applyBorder="1" applyAlignment="1">
      <alignment vertical="center"/>
    </xf>
    <xf numFmtId="0" fontId="10" fillId="23" borderId="42" xfId="0" applyFont="1" applyFill="1" applyBorder="1" applyAlignment="1">
      <alignment vertical="center"/>
    </xf>
    <xf numFmtId="0" fontId="0" fillId="0" borderId="7" xfId="0" applyBorder="1" applyAlignment="1">
      <alignment horizontal="left" wrapText="1"/>
    </xf>
    <xf numFmtId="0" fontId="1" fillId="0" borderId="7" xfId="0" applyFont="1" applyBorder="1" applyAlignment="1">
      <alignment vertical="center"/>
    </xf>
    <xf numFmtId="0" fontId="13" fillId="0" borderId="0" xfId="0" applyFont="1" applyBorder="1" applyAlignment="1">
      <alignment vertical="center"/>
    </xf>
    <xf numFmtId="1" fontId="18" fillId="10" borderId="8" xfId="0" applyNumberFormat="1" applyFont="1" applyFill="1" applyBorder="1" applyAlignment="1">
      <alignment vertical="center"/>
    </xf>
    <xf numFmtId="0" fontId="10" fillId="6" borderId="49" xfId="0" applyFont="1" applyFill="1" applyBorder="1" applyAlignment="1">
      <alignment vertical="center"/>
    </xf>
    <xf numFmtId="0" fontId="10" fillId="6" borderId="54" xfId="0" applyFont="1" applyFill="1" applyBorder="1" applyAlignment="1">
      <alignment vertical="center"/>
    </xf>
    <xf numFmtId="0" fontId="10" fillId="23" borderId="49" xfId="0" applyFont="1" applyFill="1" applyBorder="1" applyAlignment="1">
      <alignment vertical="center"/>
    </xf>
    <xf numFmtId="0" fontId="13" fillId="0" borderId="7" xfId="0" applyFont="1" applyFill="1" applyBorder="1" applyAlignment="1">
      <alignment vertical="center"/>
    </xf>
    <xf numFmtId="0" fontId="13" fillId="0" borderId="26" xfId="0" applyFont="1" applyFill="1" applyBorder="1" applyAlignment="1">
      <alignment vertical="center"/>
    </xf>
    <xf numFmtId="0" fontId="18" fillId="0" borderId="7" xfId="0" applyFont="1" applyFill="1" applyBorder="1" applyAlignment="1">
      <alignment vertical="center"/>
    </xf>
    <xf numFmtId="0" fontId="18" fillId="0" borderId="26" xfId="0" applyFont="1" applyFill="1" applyBorder="1" applyAlignment="1">
      <alignment horizontal="center" vertical="center"/>
    </xf>
    <xf numFmtId="0" fontId="18" fillId="0" borderId="4" xfId="0" applyFont="1" applyFill="1" applyBorder="1" applyAlignment="1">
      <alignment vertical="center"/>
    </xf>
    <xf numFmtId="0" fontId="18" fillId="0" borderId="26" xfId="0" applyFont="1" applyFill="1" applyBorder="1" applyAlignment="1">
      <alignment vertical="center"/>
    </xf>
    <xf numFmtId="0" fontId="18" fillId="0" borderId="26" xfId="0" applyFont="1" applyFill="1" applyBorder="1" applyAlignment="1">
      <alignment vertical="center" wrapText="1"/>
    </xf>
    <xf numFmtId="0" fontId="18" fillId="0" borderId="4" xfId="0" applyFont="1" applyFill="1" applyBorder="1" applyAlignment="1">
      <alignment vertical="center" wrapText="1"/>
    </xf>
    <xf numFmtId="0" fontId="18" fillId="0" borderId="4" xfId="0" applyFont="1" applyFill="1" applyBorder="1" applyAlignment="1">
      <alignment horizontal="center" vertical="center"/>
    </xf>
    <xf numFmtId="0" fontId="18" fillId="0" borderId="7" xfId="0" applyFont="1" applyFill="1" applyBorder="1" applyAlignment="1">
      <alignment horizontal="center" vertical="center"/>
    </xf>
    <xf numFmtId="0" fontId="18" fillId="0" borderId="25" xfId="0" applyFont="1" applyFill="1" applyBorder="1" applyAlignment="1">
      <alignment vertical="center"/>
    </xf>
    <xf numFmtId="0" fontId="18" fillId="0" borderId="6" xfId="0" applyFont="1" applyFill="1" applyBorder="1" applyAlignment="1">
      <alignment vertical="center"/>
    </xf>
    <xf numFmtId="0" fontId="18" fillId="0" borderId="13" xfId="0" applyFont="1" applyFill="1" applyBorder="1" applyAlignment="1">
      <alignment horizontal="center" vertical="center"/>
    </xf>
    <xf numFmtId="0" fontId="18" fillId="0" borderId="13" xfId="0" applyFont="1" applyFill="1" applyBorder="1" applyAlignment="1">
      <alignment vertical="center"/>
    </xf>
    <xf numFmtId="0" fontId="18" fillId="0" borderId="1" xfId="0" applyFont="1" applyFill="1" applyBorder="1" applyAlignment="1">
      <alignment vertical="center"/>
    </xf>
    <xf numFmtId="0" fontId="18" fillId="0" borderId="42" xfId="0" applyFont="1" applyFill="1" applyBorder="1" applyAlignment="1">
      <alignment horizontal="center" vertical="center"/>
    </xf>
    <xf numFmtId="0" fontId="18" fillId="0" borderId="42" xfId="0" applyFont="1" applyFill="1" applyBorder="1" applyAlignment="1">
      <alignment vertical="center"/>
    </xf>
    <xf numFmtId="0" fontId="18" fillId="0" borderId="42" xfId="0" applyFont="1" applyFill="1" applyBorder="1" applyAlignment="1">
      <alignment vertical="center" wrapText="1"/>
    </xf>
    <xf numFmtId="1" fontId="0" fillId="0" borderId="0" xfId="0" applyNumberFormat="1" applyAlignment="1">
      <alignment wrapText="1"/>
    </xf>
    <xf numFmtId="1" fontId="7" fillId="0" borderId="0" xfId="0" applyNumberFormat="1" applyFont="1" applyAlignment="1">
      <alignment wrapText="1"/>
    </xf>
    <xf numFmtId="1" fontId="0" fillId="0" borderId="0" xfId="0" applyNumberFormat="1" applyAlignment="1">
      <alignment horizontal="left" wrapText="1"/>
    </xf>
    <xf numFmtId="1" fontId="5" fillId="16" borderId="4" xfId="0" applyNumberFormat="1" applyFont="1" applyFill="1" applyBorder="1" applyAlignment="1">
      <alignment textRotation="90" wrapText="1"/>
    </xf>
    <xf numFmtId="1" fontId="23" fillId="3" borderId="7" xfId="0" applyNumberFormat="1" applyFont="1" applyFill="1" applyBorder="1" applyAlignment="1">
      <alignment horizontal="center" vertical="center" wrapText="1"/>
    </xf>
    <xf numFmtId="1" fontId="23" fillId="3" borderId="11" xfId="0" applyNumberFormat="1" applyFont="1" applyFill="1" applyBorder="1" applyAlignment="1">
      <alignment horizontal="center" vertical="center" wrapText="1"/>
    </xf>
    <xf numFmtId="1" fontId="13" fillId="3" borderId="4" xfId="0" applyNumberFormat="1" applyFont="1" applyFill="1" applyBorder="1" applyAlignment="1">
      <alignment vertical="center"/>
    </xf>
    <xf numFmtId="1" fontId="13" fillId="3" borderId="7" xfId="0" applyNumberFormat="1" applyFont="1" applyFill="1" applyBorder="1" applyAlignment="1">
      <alignment vertical="center"/>
    </xf>
    <xf numFmtId="1" fontId="13" fillId="15" borderId="52" xfId="0" applyNumberFormat="1" applyFont="1" applyFill="1" applyBorder="1" applyAlignment="1">
      <alignment vertical="center"/>
    </xf>
    <xf numFmtId="1" fontId="13" fillId="3" borderId="26" xfId="0" applyNumberFormat="1" applyFont="1" applyFill="1" applyBorder="1" applyAlignment="1">
      <alignment vertical="center"/>
    </xf>
    <xf numFmtId="1" fontId="13" fillId="3" borderId="13" xfId="0" applyNumberFormat="1" applyFont="1" applyFill="1" applyBorder="1" applyAlignment="1">
      <alignment vertical="center"/>
    </xf>
    <xf numFmtId="1" fontId="13" fillId="3" borderId="42" xfId="0" applyNumberFormat="1" applyFont="1" applyFill="1" applyBorder="1" applyAlignment="1">
      <alignment vertical="center"/>
    </xf>
    <xf numFmtId="1" fontId="10" fillId="27" borderId="50" xfId="0" applyNumberFormat="1" applyFont="1" applyFill="1" applyBorder="1" applyAlignment="1">
      <alignment vertical="center"/>
    </xf>
    <xf numFmtId="1" fontId="11" fillId="24" borderId="42" xfId="0" applyNumberFormat="1" applyFont="1" applyFill="1" applyBorder="1" applyAlignment="1">
      <alignment vertical="center"/>
    </xf>
    <xf numFmtId="1" fontId="13" fillId="0" borderId="26" xfId="0" applyNumberFormat="1" applyFont="1" applyFill="1" applyBorder="1" applyAlignment="1">
      <alignment vertical="center"/>
    </xf>
    <xf numFmtId="1" fontId="13" fillId="0" borderId="7" xfId="0" applyNumberFormat="1" applyFont="1" applyFill="1" applyBorder="1" applyAlignment="1">
      <alignment vertical="center"/>
    </xf>
    <xf numFmtId="0" fontId="13" fillId="0" borderId="0" xfId="0" applyFont="1" applyFill="1" applyBorder="1" applyAlignment="1">
      <alignment vertical="center"/>
    </xf>
    <xf numFmtId="1" fontId="13" fillId="0" borderId="11" xfId="0" applyNumberFormat="1" applyFont="1" applyFill="1" applyBorder="1" applyAlignment="1">
      <alignment vertical="center"/>
    </xf>
    <xf numFmtId="1" fontId="13" fillId="0" borderId="35" xfId="0" applyNumberFormat="1" applyFont="1" applyFill="1" applyBorder="1" applyAlignment="1">
      <alignment vertical="center"/>
    </xf>
    <xf numFmtId="1" fontId="13" fillId="0" borderId="10" xfId="0" applyNumberFormat="1" applyFont="1" applyFill="1" applyBorder="1" applyAlignment="1">
      <alignment vertical="center"/>
    </xf>
    <xf numFmtId="1" fontId="13" fillId="0" borderId="22" xfId="0" applyNumberFormat="1" applyFont="1" applyFill="1" applyBorder="1" applyAlignment="1">
      <alignment vertical="center"/>
    </xf>
    <xf numFmtId="1" fontId="13" fillId="0" borderId="4" xfId="0" applyNumberFormat="1" applyFont="1" applyFill="1" applyBorder="1" applyAlignment="1">
      <alignment vertical="center"/>
    </xf>
    <xf numFmtId="1" fontId="13" fillId="0" borderId="21" xfId="0" applyNumberFormat="1" applyFont="1" applyFill="1" applyBorder="1" applyAlignment="1">
      <alignment vertical="center"/>
    </xf>
    <xf numFmtId="1" fontId="13" fillId="0" borderId="13" xfId="0" applyNumberFormat="1" applyFont="1" applyFill="1" applyBorder="1" applyAlignment="1">
      <alignment vertical="center"/>
    </xf>
    <xf numFmtId="1" fontId="13" fillId="0" borderId="42" xfId="0" applyNumberFormat="1" applyFont="1" applyFill="1" applyBorder="1" applyAlignment="1">
      <alignment vertical="center"/>
    </xf>
    <xf numFmtId="0" fontId="13" fillId="15" borderId="56" xfId="0" applyFont="1" applyFill="1" applyBorder="1" applyAlignment="1">
      <alignment vertical="center"/>
    </xf>
    <xf numFmtId="0" fontId="13" fillId="25" borderId="23" xfId="0" applyFont="1" applyFill="1" applyBorder="1" applyAlignment="1">
      <alignment vertical="center"/>
    </xf>
    <xf numFmtId="0" fontId="13" fillId="26" borderId="56" xfId="0" applyFont="1" applyFill="1" applyBorder="1" applyAlignment="1">
      <alignment vertical="center"/>
    </xf>
    <xf numFmtId="0" fontId="13" fillId="25" borderId="17" xfId="0" applyFont="1" applyFill="1" applyBorder="1" applyAlignment="1">
      <alignment vertical="center"/>
    </xf>
    <xf numFmtId="0" fontId="10" fillId="23" borderId="51" xfId="0" applyFont="1" applyFill="1" applyBorder="1" applyAlignment="1">
      <alignment vertical="center"/>
    </xf>
    <xf numFmtId="0" fontId="13" fillId="15" borderId="53" xfId="0" applyFont="1" applyFill="1" applyBorder="1" applyAlignment="1">
      <alignment vertical="center"/>
    </xf>
    <xf numFmtId="1" fontId="13" fillId="0" borderId="2" xfId="0" applyNumberFormat="1" applyFont="1" applyBorder="1" applyAlignment="1">
      <alignment vertical="center"/>
    </xf>
    <xf numFmtId="1" fontId="13" fillId="0" borderId="16" xfId="0" applyNumberFormat="1" applyFont="1" applyBorder="1" applyAlignment="1">
      <alignment vertical="center"/>
    </xf>
    <xf numFmtId="1" fontId="13" fillId="26" borderId="49" xfId="0" applyNumberFormat="1" applyFont="1" applyFill="1" applyBorder="1" applyAlignment="1">
      <alignment vertical="center"/>
    </xf>
    <xf numFmtId="1" fontId="13" fillId="26" borderId="53" xfId="0" applyNumberFormat="1" applyFont="1" applyFill="1" applyBorder="1" applyAlignment="1">
      <alignment vertical="center"/>
    </xf>
    <xf numFmtId="1" fontId="10" fillId="6" borderId="49" xfId="0" applyNumberFormat="1" applyFont="1" applyFill="1" applyBorder="1" applyAlignment="1">
      <alignment vertical="center"/>
    </xf>
    <xf numFmtId="1" fontId="13" fillId="0" borderId="41" xfId="0" applyNumberFormat="1" applyFont="1" applyBorder="1" applyAlignment="1">
      <alignment vertical="center"/>
    </xf>
    <xf numFmtId="1" fontId="13" fillId="10" borderId="17" xfId="0" applyNumberFormat="1" applyFont="1" applyFill="1" applyBorder="1" applyAlignment="1">
      <alignment vertical="center"/>
    </xf>
    <xf numFmtId="1" fontId="13" fillId="10" borderId="77" xfId="0" applyNumberFormat="1" applyFont="1" applyFill="1" applyBorder="1" applyAlignment="1">
      <alignment vertical="center"/>
    </xf>
    <xf numFmtId="1" fontId="13" fillId="10" borderId="44" xfId="0" applyNumberFormat="1" applyFont="1" applyFill="1" applyBorder="1" applyAlignment="1">
      <alignment vertical="center"/>
    </xf>
    <xf numFmtId="0" fontId="11" fillId="24" borderId="44" xfId="0" applyFont="1" applyFill="1" applyBorder="1" applyAlignment="1">
      <alignment vertical="center"/>
    </xf>
    <xf numFmtId="0" fontId="11" fillId="24" borderId="33" xfId="0" applyFont="1" applyFill="1" applyBorder="1" applyAlignment="1">
      <alignment vertical="center"/>
    </xf>
    <xf numFmtId="1" fontId="18" fillId="0" borderId="7" xfId="0" applyNumberFormat="1" applyFont="1" applyFill="1" applyBorder="1" applyAlignment="1">
      <alignment vertical="center"/>
    </xf>
    <xf numFmtId="0" fontId="0" fillId="0" borderId="0" xfId="0" applyFill="1" applyAlignment="1">
      <alignment wrapText="1"/>
    </xf>
    <xf numFmtId="2" fontId="13" fillId="15" borderId="52" xfId="0" applyNumberFormat="1" applyFont="1" applyFill="1" applyBorder="1" applyAlignment="1">
      <alignment vertical="center"/>
    </xf>
    <xf numFmtId="2" fontId="10" fillId="6" borderId="50" xfId="0" applyNumberFormat="1" applyFont="1" applyFill="1" applyBorder="1" applyAlignment="1">
      <alignment vertical="center"/>
    </xf>
    <xf numFmtId="2" fontId="10" fillId="23" borderId="50" xfId="0" applyNumberFormat="1" applyFont="1" applyFill="1" applyBorder="1" applyAlignment="1">
      <alignment vertical="center"/>
    </xf>
    <xf numFmtId="2" fontId="11" fillId="24" borderId="42" xfId="0" applyNumberFormat="1" applyFont="1" applyFill="1" applyBorder="1" applyAlignment="1">
      <alignment vertical="center"/>
    </xf>
    <xf numFmtId="1" fontId="11" fillId="7" borderId="13" xfId="0" applyNumberFormat="1" applyFont="1" applyFill="1" applyBorder="1" applyAlignment="1">
      <alignment horizontal="center" vertical="top" wrapText="1"/>
    </xf>
    <xf numFmtId="1" fontId="11" fillId="7" borderId="42" xfId="0" applyNumberFormat="1" applyFont="1" applyFill="1" applyBorder="1" applyAlignment="1">
      <alignment horizontal="center" vertical="top" wrapText="1"/>
    </xf>
    <xf numFmtId="0" fontId="11" fillId="7" borderId="16" xfId="0" applyFont="1" applyFill="1" applyBorder="1" applyAlignment="1">
      <alignment horizontal="center" vertical="top" wrapText="1"/>
    </xf>
    <xf numFmtId="0" fontId="11" fillId="7" borderId="41" xfId="0" applyFont="1" applyFill="1" applyBorder="1" applyAlignment="1">
      <alignment horizontal="center" vertical="top" wrapText="1"/>
    </xf>
    <xf numFmtId="0" fontId="11" fillId="7" borderId="23" xfId="0" applyFont="1" applyFill="1" applyBorder="1" applyAlignment="1">
      <alignment horizontal="center" vertical="top" wrapText="1"/>
    </xf>
    <xf numFmtId="0" fontId="11" fillId="7" borderId="44" xfId="0" applyFont="1" applyFill="1" applyBorder="1" applyAlignment="1">
      <alignment horizontal="center" vertical="top" wrapText="1"/>
    </xf>
    <xf numFmtId="0" fontId="3" fillId="7" borderId="14" xfId="0" applyFont="1" applyFill="1" applyBorder="1" applyAlignment="1">
      <alignment horizontal="center" textRotation="90" wrapText="1"/>
    </xf>
    <xf numFmtId="0" fontId="3" fillId="7" borderId="5" xfId="0" applyFont="1" applyFill="1" applyBorder="1" applyAlignment="1">
      <alignment horizontal="center" textRotation="90" wrapText="1"/>
    </xf>
    <xf numFmtId="0" fontId="3" fillId="12" borderId="13" xfId="0" applyFont="1" applyFill="1" applyBorder="1" applyAlignment="1">
      <alignment horizontal="center" textRotation="90" wrapText="1"/>
    </xf>
    <xf numFmtId="0" fontId="3" fillId="12" borderId="4" xfId="0" applyFont="1" applyFill="1" applyBorder="1" applyAlignment="1">
      <alignment horizontal="center" textRotation="90" wrapText="1"/>
    </xf>
    <xf numFmtId="1" fontId="3" fillId="10" borderId="23" xfId="0" applyNumberFormat="1" applyFont="1" applyFill="1" applyBorder="1" applyAlignment="1">
      <alignment horizontal="center" textRotation="90" wrapText="1"/>
    </xf>
    <xf numFmtId="1" fontId="3" fillId="10" borderId="3" xfId="0" applyNumberFormat="1" applyFont="1" applyFill="1" applyBorder="1" applyAlignment="1">
      <alignment horizontal="center" textRotation="90" wrapText="1"/>
    </xf>
    <xf numFmtId="1" fontId="11" fillId="10" borderId="34" xfId="0" applyNumberFormat="1" applyFont="1" applyFill="1" applyBorder="1" applyAlignment="1">
      <alignment horizontal="center" vertical="top" wrapText="1"/>
    </xf>
    <xf numFmtId="1" fontId="11" fillId="10" borderId="48" xfId="0" applyNumberFormat="1" applyFont="1" applyFill="1" applyBorder="1" applyAlignment="1">
      <alignment horizontal="center" vertical="top" wrapText="1"/>
    </xf>
    <xf numFmtId="0" fontId="11" fillId="7" borderId="21" xfId="0" applyFont="1" applyFill="1" applyBorder="1" applyAlignment="1">
      <alignment horizontal="center" vertical="top" wrapText="1"/>
    </xf>
    <xf numFmtId="0" fontId="11" fillId="7" borderId="43" xfId="0" applyFont="1" applyFill="1" applyBorder="1" applyAlignment="1">
      <alignment horizontal="center" vertical="top" wrapText="1"/>
    </xf>
    <xf numFmtId="0" fontId="3" fillId="2" borderId="18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center"/>
    </xf>
    <xf numFmtId="1" fontId="3" fillId="7" borderId="13" xfId="0" applyNumberFormat="1" applyFont="1" applyFill="1" applyBorder="1" applyAlignment="1">
      <alignment horizontal="center" textRotation="90" wrapText="1"/>
    </xf>
    <xf numFmtId="1" fontId="3" fillId="7" borderId="4" xfId="0" applyNumberFormat="1" applyFont="1" applyFill="1" applyBorder="1" applyAlignment="1">
      <alignment horizontal="center" textRotation="90" wrapText="1"/>
    </xf>
    <xf numFmtId="0" fontId="3" fillId="7" borderId="23" xfId="0" applyFont="1" applyFill="1" applyBorder="1" applyAlignment="1">
      <alignment horizontal="center" textRotation="90" wrapText="1"/>
    </xf>
    <xf numFmtId="0" fontId="3" fillId="7" borderId="3" xfId="0" applyFont="1" applyFill="1" applyBorder="1" applyAlignment="1">
      <alignment horizontal="center" textRotation="90" wrapText="1"/>
    </xf>
    <xf numFmtId="0" fontId="3" fillId="7" borderId="21" xfId="0" applyFont="1" applyFill="1" applyBorder="1" applyAlignment="1">
      <alignment horizontal="center" textRotation="90" wrapText="1"/>
    </xf>
    <xf numFmtId="0" fontId="3" fillId="7" borderId="22" xfId="0" applyFont="1" applyFill="1" applyBorder="1" applyAlignment="1">
      <alignment horizontal="center" textRotation="90" wrapText="1"/>
    </xf>
    <xf numFmtId="0" fontId="3" fillId="25" borderId="13" xfId="0" applyFont="1" applyFill="1" applyBorder="1" applyAlignment="1">
      <alignment horizontal="center" textRotation="90" wrapText="1"/>
    </xf>
    <xf numFmtId="0" fontId="3" fillId="25" borderId="4" xfId="0" applyFont="1" applyFill="1" applyBorder="1" applyAlignment="1">
      <alignment horizontal="center" textRotation="90" wrapText="1"/>
    </xf>
    <xf numFmtId="1" fontId="12" fillId="7" borderId="31" xfId="0" applyNumberFormat="1" applyFont="1" applyFill="1" applyBorder="1" applyAlignment="1">
      <alignment horizontal="center" wrapText="1"/>
    </xf>
    <xf numFmtId="1" fontId="12" fillId="7" borderId="10" xfId="0" applyNumberFormat="1" applyFont="1" applyFill="1" applyBorder="1" applyAlignment="1">
      <alignment horizontal="center" wrapText="1"/>
    </xf>
    <xf numFmtId="1" fontId="3" fillId="10" borderId="34" xfId="0" applyNumberFormat="1" applyFont="1" applyFill="1" applyBorder="1" applyAlignment="1">
      <alignment horizontal="center" textRotation="90" wrapText="1"/>
    </xf>
    <xf numFmtId="1" fontId="3" fillId="10" borderId="32" xfId="0" applyNumberFormat="1" applyFont="1" applyFill="1" applyBorder="1" applyAlignment="1">
      <alignment horizontal="center" textRotation="90" wrapText="1"/>
    </xf>
    <xf numFmtId="1" fontId="3" fillId="7" borderId="23" xfId="0" applyNumberFormat="1" applyFont="1" applyFill="1" applyBorder="1" applyAlignment="1">
      <alignment horizontal="center" wrapText="1"/>
    </xf>
    <xf numFmtId="1" fontId="3" fillId="7" borderId="29" xfId="0" applyNumberFormat="1" applyFont="1" applyFill="1" applyBorder="1" applyAlignment="1">
      <alignment horizontal="center" wrapText="1"/>
    </xf>
    <xf numFmtId="1" fontId="3" fillId="7" borderId="21" xfId="0" applyNumberFormat="1" applyFont="1" applyFill="1" applyBorder="1" applyAlignment="1">
      <alignment horizontal="center" wrapText="1"/>
    </xf>
    <xf numFmtId="0" fontId="3" fillId="7" borderId="16" xfId="0" applyFont="1" applyFill="1" applyBorder="1" applyAlignment="1">
      <alignment horizontal="center" textRotation="90" wrapText="1"/>
    </xf>
    <xf numFmtId="0" fontId="3" fillId="7" borderId="2" xfId="0" applyFont="1" applyFill="1" applyBorder="1" applyAlignment="1">
      <alignment horizontal="center" textRotation="90" wrapText="1"/>
    </xf>
    <xf numFmtId="0" fontId="3" fillId="11" borderId="13" xfId="0" applyFont="1" applyFill="1" applyBorder="1" applyAlignment="1">
      <alignment horizontal="center" textRotation="90" wrapText="1"/>
    </xf>
    <xf numFmtId="0" fontId="3" fillId="11" borderId="4" xfId="0" applyFont="1" applyFill="1" applyBorder="1" applyAlignment="1">
      <alignment horizontal="center" textRotation="90" wrapText="1"/>
    </xf>
    <xf numFmtId="1" fontId="12" fillId="7" borderId="13" xfId="0" applyNumberFormat="1" applyFont="1" applyFill="1" applyBorder="1" applyAlignment="1">
      <alignment horizontal="center" textRotation="90" wrapText="1"/>
    </xf>
    <xf numFmtId="1" fontId="12" fillId="7" borderId="4" xfId="0" applyNumberFormat="1" applyFont="1" applyFill="1" applyBorder="1" applyAlignment="1">
      <alignment horizontal="center" textRotation="90" wrapText="1"/>
    </xf>
    <xf numFmtId="0" fontId="3" fillId="2" borderId="38" xfId="0" applyFont="1" applyFill="1" applyBorder="1" applyAlignment="1">
      <alignment horizontal="center" vertical="center"/>
    </xf>
    <xf numFmtId="0" fontId="3" fillId="2" borderId="40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top" wrapText="1"/>
    </xf>
    <xf numFmtId="0" fontId="3" fillId="2" borderId="42" xfId="0" applyFont="1" applyFill="1" applyBorder="1" applyAlignment="1">
      <alignment horizontal="center" vertical="top" wrapText="1"/>
    </xf>
    <xf numFmtId="0" fontId="3" fillId="2" borderId="40" xfId="0" applyFont="1" applyFill="1" applyBorder="1" applyAlignment="1">
      <alignment horizontal="center" vertical="top"/>
    </xf>
    <xf numFmtId="0" fontId="3" fillId="2" borderId="39" xfId="0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textRotation="90" wrapText="1"/>
    </xf>
    <xf numFmtId="1" fontId="11" fillId="7" borderId="21" xfId="0" applyNumberFormat="1" applyFont="1" applyFill="1" applyBorder="1" applyAlignment="1">
      <alignment horizontal="center" vertical="top"/>
    </xf>
    <xf numFmtId="1" fontId="11" fillId="7" borderId="43" xfId="0" applyNumberFormat="1" applyFont="1" applyFill="1" applyBorder="1" applyAlignment="1">
      <alignment horizontal="center" vertical="top"/>
    </xf>
    <xf numFmtId="1" fontId="11" fillId="7" borderId="13" xfId="0" applyNumberFormat="1" applyFont="1" applyFill="1" applyBorder="1" applyAlignment="1">
      <alignment horizontal="center" vertical="top"/>
    </xf>
    <xf numFmtId="1" fontId="11" fillId="7" borderId="42" xfId="0" applyNumberFormat="1" applyFont="1" applyFill="1" applyBorder="1" applyAlignment="1">
      <alignment horizontal="center" vertical="top"/>
    </xf>
    <xf numFmtId="0" fontId="3" fillId="2" borderId="19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1" fontId="11" fillId="10" borderId="23" xfId="0" applyNumberFormat="1" applyFont="1" applyFill="1" applyBorder="1" applyAlignment="1">
      <alignment horizontal="center" vertical="top" wrapText="1"/>
    </xf>
    <xf numFmtId="1" fontId="11" fillId="10" borderId="44" xfId="0" applyNumberFormat="1" applyFont="1" applyFill="1" applyBorder="1" applyAlignment="1">
      <alignment horizontal="center" vertical="top" wrapText="1"/>
    </xf>
    <xf numFmtId="0" fontId="3" fillId="2" borderId="42" xfId="0" applyFont="1" applyFill="1" applyBorder="1" applyAlignment="1">
      <alignment horizontal="center" vertical="center" textRotation="90" wrapText="1"/>
    </xf>
    <xf numFmtId="1" fontId="11" fillId="7" borderId="21" xfId="0" applyNumberFormat="1" applyFont="1" applyFill="1" applyBorder="1" applyAlignment="1">
      <alignment horizontal="center" vertical="top" wrapText="1"/>
    </xf>
    <xf numFmtId="1" fontId="11" fillId="7" borderId="43" xfId="0" applyNumberFormat="1" applyFont="1" applyFill="1" applyBorder="1" applyAlignment="1">
      <alignment horizontal="center" vertical="top" wrapText="1"/>
    </xf>
    <xf numFmtId="0" fontId="3" fillId="14" borderId="9" xfId="0" applyFont="1" applyFill="1" applyBorder="1" applyAlignment="1">
      <alignment horizontal="center" vertical="center" wrapText="1"/>
    </xf>
    <xf numFmtId="0" fontId="3" fillId="14" borderId="31" xfId="0" applyFont="1" applyFill="1" applyBorder="1" applyAlignment="1">
      <alignment horizontal="center" vertical="center" wrapText="1"/>
    </xf>
    <xf numFmtId="0" fontId="3" fillId="11" borderId="29" xfId="0" applyFont="1" applyFill="1" applyBorder="1" applyAlignment="1">
      <alignment horizontal="center" vertical="center" wrapText="1"/>
    </xf>
    <xf numFmtId="0" fontId="3" fillId="11" borderId="21" xfId="0" applyFont="1" applyFill="1" applyBorder="1" applyAlignment="1">
      <alignment horizontal="center" vertical="center" wrapText="1"/>
    </xf>
    <xf numFmtId="0" fontId="5" fillId="7" borderId="14" xfId="0" applyFont="1" applyFill="1" applyBorder="1" applyAlignment="1">
      <alignment horizontal="center" vertical="top" wrapText="1"/>
    </xf>
    <xf numFmtId="0" fontId="5" fillId="7" borderId="33" xfId="0" applyFont="1" applyFill="1" applyBorder="1" applyAlignment="1">
      <alignment horizontal="center" vertical="top" wrapText="1"/>
    </xf>
    <xf numFmtId="0" fontId="28" fillId="19" borderId="7" xfId="0" applyFont="1" applyFill="1" applyBorder="1" applyAlignment="1">
      <alignment horizontal="center" vertical="center"/>
    </xf>
    <xf numFmtId="0" fontId="29" fillId="17" borderId="7" xfId="0" applyFont="1" applyFill="1" applyBorder="1" applyAlignment="1">
      <alignment horizontal="center" vertical="center"/>
    </xf>
    <xf numFmtId="0" fontId="28" fillId="22" borderId="7" xfId="0" applyFont="1" applyFill="1" applyBorder="1" applyAlignment="1">
      <alignment horizontal="center" vertical="center"/>
    </xf>
    <xf numFmtId="0" fontId="10" fillId="0" borderId="7" xfId="0" applyFont="1" applyBorder="1" applyAlignment="1">
      <alignment horizontal="center" vertical="center" wrapText="1"/>
    </xf>
    <xf numFmtId="0" fontId="10" fillId="2" borderId="39" xfId="0" applyFont="1" applyFill="1" applyBorder="1" applyAlignment="1">
      <alignment horizontal="center" vertical="center" textRotation="90" wrapText="1"/>
    </xf>
    <xf numFmtId="0" fontId="10" fillId="2" borderId="1" xfId="0" applyFont="1" applyFill="1" applyBorder="1" applyAlignment="1">
      <alignment horizontal="center" vertical="center" textRotation="90" wrapText="1"/>
    </xf>
    <xf numFmtId="0" fontId="10" fillId="2" borderId="38" xfId="0" applyFont="1" applyFill="1" applyBorder="1" applyAlignment="1">
      <alignment horizontal="center" vertical="center"/>
    </xf>
    <xf numFmtId="0" fontId="10" fillId="2" borderId="40" xfId="0" applyFont="1" applyFill="1" applyBorder="1" applyAlignment="1">
      <alignment horizontal="center" vertical="center"/>
    </xf>
    <xf numFmtId="0" fontId="10" fillId="5" borderId="55" xfId="0" applyFont="1" applyFill="1" applyBorder="1" applyAlignment="1">
      <alignment horizontal="center"/>
    </xf>
    <xf numFmtId="0" fontId="10" fillId="5" borderId="37" xfId="0" applyFont="1" applyFill="1" applyBorder="1" applyAlignment="1">
      <alignment horizontal="center"/>
    </xf>
    <xf numFmtId="0" fontId="10" fillId="0" borderId="13" xfId="0" applyFont="1" applyBorder="1" applyAlignment="1">
      <alignment horizontal="center" vertical="center" textRotation="90" wrapText="1"/>
    </xf>
    <xf numFmtId="0" fontId="10" fillId="0" borderId="1" xfId="0" applyFont="1" applyBorder="1" applyAlignment="1">
      <alignment horizontal="center" vertical="center" textRotation="90" wrapText="1"/>
    </xf>
    <xf numFmtId="0" fontId="10" fillId="0" borderId="42" xfId="0" applyFont="1" applyBorder="1" applyAlignment="1">
      <alignment horizontal="center" vertical="center" textRotation="90" wrapText="1"/>
    </xf>
    <xf numFmtId="0" fontId="10" fillId="0" borderId="14" xfId="0" applyFont="1" applyBorder="1" applyAlignment="1">
      <alignment horizontal="center" textRotation="90" wrapText="1"/>
    </xf>
    <xf numFmtId="0" fontId="10" fillId="0" borderId="15" xfId="0" applyFont="1" applyBorder="1" applyAlignment="1">
      <alignment horizontal="center" textRotation="90" wrapText="1"/>
    </xf>
    <xf numFmtId="0" fontId="10" fillId="0" borderId="33" xfId="0" applyFont="1" applyBorder="1" applyAlignment="1">
      <alignment horizontal="center" textRotation="90" wrapText="1"/>
    </xf>
    <xf numFmtId="0" fontId="27" fillId="19" borderId="16" xfId="0" applyFont="1" applyFill="1" applyBorder="1" applyAlignment="1">
      <alignment horizontal="center" vertical="center" textRotation="90" wrapText="1"/>
    </xf>
    <xf numFmtId="0" fontId="27" fillId="19" borderId="41" xfId="0" applyFont="1" applyFill="1" applyBorder="1" applyAlignment="1">
      <alignment horizontal="center" vertical="center" textRotation="90" wrapText="1"/>
    </xf>
    <xf numFmtId="0" fontId="25" fillId="17" borderId="13" xfId="0" applyFont="1" applyFill="1" applyBorder="1" applyAlignment="1">
      <alignment horizontal="center" vertical="center" textRotation="90" wrapText="1"/>
    </xf>
    <xf numFmtId="0" fontId="25" fillId="17" borderId="42" xfId="0" applyFont="1" applyFill="1" applyBorder="1" applyAlignment="1">
      <alignment horizontal="center" vertical="center" textRotation="90" wrapText="1"/>
    </xf>
    <xf numFmtId="0" fontId="27" fillId="22" borderId="23" xfId="0" applyFont="1" applyFill="1" applyBorder="1" applyAlignment="1">
      <alignment horizontal="center" vertical="center" textRotation="90" wrapText="1"/>
    </xf>
    <xf numFmtId="0" fontId="27" fillId="22" borderId="44" xfId="0" applyFont="1" applyFill="1" applyBorder="1" applyAlignment="1">
      <alignment horizontal="center" vertical="center" textRotation="90" wrapText="1"/>
    </xf>
    <xf numFmtId="0" fontId="9" fillId="21" borderId="25" xfId="0" applyFont="1" applyFill="1" applyBorder="1" applyAlignment="1">
      <alignment horizontal="center" vertical="center" wrapText="1"/>
    </xf>
    <xf numFmtId="0" fontId="9" fillId="21" borderId="26" xfId="0" applyFont="1" applyFill="1" applyBorder="1" applyAlignment="1">
      <alignment horizontal="center" vertical="center" wrapText="1"/>
    </xf>
    <xf numFmtId="0" fontId="9" fillId="21" borderId="27" xfId="0" applyFont="1" applyFill="1" applyBorder="1" applyAlignment="1">
      <alignment horizontal="center" vertical="center" wrapText="1"/>
    </xf>
    <xf numFmtId="0" fontId="9" fillId="21" borderId="6" xfId="0" applyFont="1" applyFill="1" applyBorder="1" applyAlignment="1">
      <alignment horizontal="center" vertical="center" wrapText="1"/>
    </xf>
    <xf numFmtId="0" fontId="9" fillId="21" borderId="7" xfId="0" applyFont="1" applyFill="1" applyBorder="1" applyAlignment="1">
      <alignment horizontal="center" vertical="center" wrapText="1"/>
    </xf>
    <xf numFmtId="0" fontId="9" fillId="21" borderId="8" xfId="0" applyFont="1" applyFill="1" applyBorder="1" applyAlignment="1">
      <alignment horizontal="center" vertical="center" wrapText="1"/>
    </xf>
    <xf numFmtId="0" fontId="10" fillId="2" borderId="19" xfId="0" applyFont="1" applyFill="1" applyBorder="1" applyAlignment="1">
      <alignment horizontal="center" vertical="center" wrapText="1"/>
    </xf>
    <xf numFmtId="0" fontId="10" fillId="2" borderId="20" xfId="0" applyFont="1" applyFill="1" applyBorder="1" applyAlignment="1">
      <alignment horizontal="center" vertical="center" wrapText="1"/>
    </xf>
    <xf numFmtId="0" fontId="13" fillId="10" borderId="13" xfId="0" applyFont="1" applyFill="1" applyBorder="1" applyAlignment="1">
      <alignment horizontal="center" textRotation="90" wrapText="1"/>
    </xf>
    <xf numFmtId="0" fontId="13" fillId="10" borderId="42" xfId="0" applyFont="1" applyFill="1" applyBorder="1" applyAlignment="1">
      <alignment horizontal="center" textRotation="90" wrapText="1"/>
    </xf>
    <xf numFmtId="0" fontId="29" fillId="17" borderId="46" xfId="0" applyFont="1" applyFill="1" applyBorder="1" applyAlignment="1">
      <alignment horizontal="center" vertical="center"/>
    </xf>
    <xf numFmtId="0" fontId="29" fillId="17" borderId="55" xfId="0" applyFont="1" applyFill="1" applyBorder="1" applyAlignment="1">
      <alignment horizontal="center" vertical="center"/>
    </xf>
    <xf numFmtId="0" fontId="28" fillId="22" borderId="46" xfId="0" applyFont="1" applyFill="1" applyBorder="1" applyAlignment="1">
      <alignment horizontal="center" vertical="center"/>
    </xf>
    <xf numFmtId="0" fontId="28" fillId="22" borderId="55" xfId="0" applyFont="1" applyFill="1" applyBorder="1" applyAlignment="1">
      <alignment horizontal="center" vertical="center"/>
    </xf>
    <xf numFmtId="0" fontId="28" fillId="22" borderId="37" xfId="0" applyFont="1" applyFill="1" applyBorder="1" applyAlignment="1">
      <alignment horizontal="center" vertical="center"/>
    </xf>
    <xf numFmtId="0" fontId="10" fillId="11" borderId="31" xfId="0" applyFont="1" applyFill="1" applyBorder="1" applyAlignment="1">
      <alignment horizontal="center" vertical="center" wrapText="1"/>
    </xf>
    <xf numFmtId="0" fontId="10" fillId="11" borderId="10" xfId="0" applyFont="1" applyFill="1" applyBorder="1" applyAlignment="1">
      <alignment horizontal="center" vertical="center" wrapText="1"/>
    </xf>
    <xf numFmtId="0" fontId="24" fillId="0" borderId="0" xfId="0" applyFont="1" applyAlignment="1">
      <alignment horizontal="center"/>
    </xf>
    <xf numFmtId="0" fontId="10" fillId="12" borderId="13" xfId="0" applyFont="1" applyFill="1" applyBorder="1" applyAlignment="1">
      <alignment horizontal="center" textRotation="90" wrapText="1"/>
    </xf>
    <xf numFmtId="0" fontId="10" fillId="12" borderId="42" xfId="0" applyFont="1" applyFill="1" applyBorder="1" applyAlignment="1">
      <alignment horizontal="center" textRotation="90" wrapText="1"/>
    </xf>
    <xf numFmtId="0" fontId="10" fillId="18" borderId="13" xfId="0" applyFont="1" applyFill="1" applyBorder="1" applyAlignment="1">
      <alignment horizontal="center" textRotation="90" wrapText="1"/>
    </xf>
    <xf numFmtId="0" fontId="10" fillId="18" borderId="42" xfId="0" applyFont="1" applyFill="1" applyBorder="1" applyAlignment="1">
      <alignment horizontal="center" textRotation="90" wrapText="1"/>
    </xf>
    <xf numFmtId="0" fontId="10" fillId="11" borderId="21" xfId="0" applyFont="1" applyFill="1" applyBorder="1" applyAlignment="1">
      <alignment horizontal="center" textRotation="90" wrapText="1"/>
    </xf>
    <xf numFmtId="0" fontId="10" fillId="11" borderId="43" xfId="0" applyFont="1" applyFill="1" applyBorder="1" applyAlignment="1">
      <alignment horizontal="center" textRotation="90" wrapText="1"/>
    </xf>
    <xf numFmtId="0" fontId="10" fillId="25" borderId="13" xfId="0" applyFont="1" applyFill="1" applyBorder="1" applyAlignment="1">
      <alignment horizontal="center" textRotation="90" wrapText="1"/>
    </xf>
    <xf numFmtId="0" fontId="10" fillId="25" borderId="42" xfId="0" applyFont="1" applyFill="1" applyBorder="1" applyAlignment="1">
      <alignment horizontal="center" textRotation="90" wrapText="1"/>
    </xf>
    <xf numFmtId="0" fontId="28" fillId="19" borderId="57" xfId="0" applyFont="1" applyFill="1" applyBorder="1" applyAlignment="1">
      <alignment horizontal="center" vertical="center"/>
    </xf>
    <xf numFmtId="0" fontId="28" fillId="19" borderId="56" xfId="0" applyFont="1" applyFill="1" applyBorder="1" applyAlignment="1">
      <alignment horizontal="center" vertical="center"/>
    </xf>
    <xf numFmtId="0" fontId="34" fillId="0" borderId="62" xfId="0" applyFont="1" applyBorder="1" applyAlignment="1">
      <alignment vertical="center" textRotation="90" wrapText="1"/>
    </xf>
    <xf numFmtId="0" fontId="34" fillId="0" borderId="66" xfId="0" applyFont="1" applyBorder="1" applyAlignment="1">
      <alignment vertical="center" textRotation="90" wrapText="1"/>
    </xf>
    <xf numFmtId="0" fontId="34" fillId="0" borderId="61" xfId="0" applyFont="1" applyBorder="1" applyAlignment="1">
      <alignment vertical="center" textRotation="90" wrapText="1"/>
    </xf>
    <xf numFmtId="0" fontId="34" fillId="0" borderId="57" xfId="0" applyFont="1" applyBorder="1" applyAlignment="1">
      <alignment horizontal="center" vertical="center" wrapText="1"/>
    </xf>
    <xf numFmtId="0" fontId="34" fillId="0" borderId="68" xfId="0" applyFont="1" applyBorder="1" applyAlignment="1">
      <alignment horizontal="center" vertical="center" wrapText="1"/>
    </xf>
    <xf numFmtId="0" fontId="34" fillId="35" borderId="57" xfId="0" applyFont="1" applyFill="1" applyBorder="1" applyAlignment="1">
      <alignment horizontal="center" vertical="center" wrapText="1"/>
    </xf>
    <xf numFmtId="0" fontId="34" fillId="35" borderId="56" xfId="0" applyFont="1" applyFill="1" applyBorder="1" applyAlignment="1">
      <alignment horizontal="center" vertical="center" wrapText="1"/>
    </xf>
    <xf numFmtId="0" fontId="34" fillId="35" borderId="68" xfId="0" applyFont="1" applyFill="1" applyBorder="1" applyAlignment="1">
      <alignment horizontal="center" vertical="center" wrapText="1"/>
    </xf>
    <xf numFmtId="0" fontId="34" fillId="35" borderId="37" xfId="0" applyFont="1" applyFill="1" applyBorder="1" applyAlignment="1">
      <alignment vertical="center" textRotation="90" wrapText="1"/>
    </xf>
    <xf numFmtId="0" fontId="34" fillId="35" borderId="67" xfId="0" applyFont="1" applyFill="1" applyBorder="1" applyAlignment="1">
      <alignment vertical="center" textRotation="90" wrapText="1"/>
    </xf>
    <xf numFmtId="0" fontId="35" fillId="0" borderId="61" xfId="0" applyFont="1" applyBorder="1" applyAlignment="1">
      <alignment vertical="center" textRotation="90" wrapText="1"/>
    </xf>
    <xf numFmtId="0" fontId="35" fillId="0" borderId="66" xfId="0" applyFont="1" applyBorder="1" applyAlignment="1">
      <alignment vertical="center" textRotation="90" wrapText="1"/>
    </xf>
    <xf numFmtId="0" fontId="34" fillId="37" borderId="61" xfId="0" applyFont="1" applyFill="1" applyBorder="1" applyAlignment="1">
      <alignment vertical="center" textRotation="90" wrapText="1"/>
    </xf>
    <xf numFmtId="0" fontId="34" fillId="37" borderId="66" xfId="0" applyFont="1" applyFill="1" applyBorder="1" applyAlignment="1">
      <alignment vertical="center" textRotation="90" wrapText="1"/>
    </xf>
    <xf numFmtId="0" fontId="34" fillId="0" borderId="61" xfId="0" applyFont="1" applyBorder="1" applyAlignment="1">
      <alignment horizontal="center" vertical="center" textRotation="90" wrapText="1"/>
    </xf>
    <xf numFmtId="0" fontId="34" fillId="0" borderId="62" xfId="0" applyFont="1" applyBorder="1" applyAlignment="1">
      <alignment horizontal="center" vertical="center" textRotation="90" wrapText="1"/>
    </xf>
    <xf numFmtId="0" fontId="34" fillId="0" borderId="66" xfId="0" applyFont="1" applyBorder="1" applyAlignment="1">
      <alignment horizontal="center" vertical="center" textRotation="90" wrapText="1"/>
    </xf>
    <xf numFmtId="0" fontId="34" fillId="0" borderId="61" xfId="0" applyFont="1" applyBorder="1" applyAlignment="1">
      <alignment vertical="center" wrapText="1"/>
    </xf>
    <xf numFmtId="0" fontId="34" fillId="0" borderId="62" xfId="0" applyFont="1" applyBorder="1" applyAlignment="1">
      <alignment vertical="center" wrapText="1"/>
    </xf>
    <xf numFmtId="0" fontId="34" fillId="0" borderId="66" xfId="0" applyFont="1" applyBorder="1" applyAlignment="1">
      <alignment vertical="center" wrapText="1"/>
    </xf>
    <xf numFmtId="0" fontId="34" fillId="0" borderId="56" xfId="0" applyFont="1" applyBorder="1" applyAlignment="1">
      <alignment horizontal="center" vertical="center" wrapText="1"/>
    </xf>
    <xf numFmtId="0" fontId="34" fillId="0" borderId="71" xfId="0" applyFont="1" applyBorder="1" applyAlignment="1">
      <alignment horizontal="center" vertical="center"/>
    </xf>
    <xf numFmtId="0" fontId="34" fillId="0" borderId="56" xfId="0" applyFont="1" applyBorder="1" applyAlignment="1">
      <alignment horizontal="center" vertical="center"/>
    </xf>
    <xf numFmtId="0" fontId="34" fillId="0" borderId="68" xfId="0" applyFont="1" applyBorder="1" applyAlignment="1">
      <alignment horizontal="center" vertical="center"/>
    </xf>
    <xf numFmtId="0" fontId="34" fillId="0" borderId="71" xfId="0" applyFont="1" applyBorder="1" applyAlignment="1">
      <alignment horizontal="center" vertical="center" wrapText="1"/>
    </xf>
    <xf numFmtId="0" fontId="34" fillId="0" borderId="53" xfId="0" applyFont="1" applyBorder="1" applyAlignment="1">
      <alignment horizontal="center" vertical="center" wrapText="1"/>
    </xf>
    <xf numFmtId="0" fontId="35" fillId="37" borderId="61" xfId="0" applyFont="1" applyFill="1" applyBorder="1" applyAlignment="1">
      <alignment vertical="center" textRotation="90" wrapText="1"/>
    </xf>
    <xf numFmtId="0" fontId="35" fillId="37" borderId="66" xfId="0" applyFont="1" applyFill="1" applyBorder="1" applyAlignment="1">
      <alignment vertical="center" textRotation="90" wrapText="1"/>
    </xf>
    <xf numFmtId="0" fontId="5" fillId="34" borderId="57" xfId="0" applyFont="1" applyFill="1" applyBorder="1" applyAlignment="1">
      <alignment horizontal="right" vertical="center" wrapText="1"/>
    </xf>
    <xf numFmtId="0" fontId="5" fillId="34" borderId="53" xfId="0" applyFont="1" applyFill="1" applyBorder="1" applyAlignment="1">
      <alignment horizontal="right" vertical="center" wrapText="1"/>
    </xf>
    <xf numFmtId="0" fontId="30" fillId="0" borderId="61" xfId="0" applyFont="1" applyBorder="1" applyAlignment="1">
      <alignment horizontal="center" vertical="center" wrapText="1"/>
    </xf>
    <xf numFmtId="0" fontId="30" fillId="0" borderId="62" xfId="0" applyFont="1" applyBorder="1" applyAlignment="1">
      <alignment horizontal="center" vertical="center" wrapText="1"/>
    </xf>
    <xf numFmtId="0" fontId="30" fillId="0" borderId="60" xfId="0" applyFont="1" applyBorder="1" applyAlignment="1">
      <alignment horizontal="center" vertical="center" wrapText="1"/>
    </xf>
    <xf numFmtId="0" fontId="30" fillId="0" borderId="61" xfId="0" applyFont="1" applyBorder="1" applyAlignment="1">
      <alignment vertical="center" wrapText="1"/>
    </xf>
    <xf numFmtId="0" fontId="30" fillId="0" borderId="62" xfId="0" applyFont="1" applyBorder="1" applyAlignment="1">
      <alignment vertical="center" wrapText="1"/>
    </xf>
    <xf numFmtId="0" fontId="30" fillId="0" borderId="60" xfId="0" applyFont="1" applyBorder="1" applyAlignment="1">
      <alignment vertical="center" wrapText="1"/>
    </xf>
    <xf numFmtId="0" fontId="34" fillId="0" borderId="37" xfId="0" applyFont="1" applyBorder="1" applyAlignment="1">
      <alignment vertical="center" textRotation="90" wrapText="1"/>
    </xf>
    <xf numFmtId="0" fontId="34" fillId="0" borderId="63" xfId="0" applyFont="1" applyBorder="1" applyAlignment="1">
      <alignment vertical="center" textRotation="90" wrapText="1"/>
    </xf>
    <xf numFmtId="0" fontId="34" fillId="0" borderId="67" xfId="0" applyFont="1" applyBorder="1" applyAlignment="1">
      <alignment vertical="center" textRotation="90" wrapText="1"/>
    </xf>
    <xf numFmtId="0" fontId="34" fillId="35" borderId="55" xfId="0" applyFont="1" applyFill="1" applyBorder="1" applyAlignment="1">
      <alignment vertical="center" textRotation="90" wrapText="1"/>
    </xf>
    <xf numFmtId="0" fontId="34" fillId="35" borderId="69" xfId="0" applyFont="1" applyFill="1" applyBorder="1" applyAlignment="1">
      <alignment vertical="center" textRotation="90" wrapText="1"/>
    </xf>
    <xf numFmtId="0" fontId="5" fillId="0" borderId="61" xfId="0" applyFont="1" applyBorder="1" applyAlignment="1">
      <alignment horizontal="center" vertical="center"/>
    </xf>
    <xf numFmtId="0" fontId="5" fillId="0" borderId="60" xfId="0" applyFont="1" applyBorder="1" applyAlignment="1">
      <alignment horizontal="center" vertical="center"/>
    </xf>
    <xf numFmtId="0" fontId="30" fillId="0" borderId="64" xfId="0" applyFont="1" applyBorder="1" applyAlignment="1">
      <alignment vertical="center" wrapText="1"/>
    </xf>
    <xf numFmtId="0" fontId="5" fillId="8" borderId="57" xfId="0" applyFont="1" applyFill="1" applyBorder="1" applyAlignment="1">
      <alignment horizontal="right" vertical="center" wrapText="1"/>
    </xf>
    <xf numFmtId="0" fontId="5" fillId="8" borderId="53" xfId="0" applyFont="1" applyFill="1" applyBorder="1" applyAlignment="1">
      <alignment horizontal="right" vertical="center" wrapText="1"/>
    </xf>
    <xf numFmtId="0" fontId="34" fillId="0" borderId="61" xfId="0" applyFont="1" applyBorder="1" applyAlignment="1">
      <alignment horizontal="center" vertical="center" wrapText="1"/>
    </xf>
    <xf numFmtId="0" fontId="34" fillId="0" borderId="62" xfId="0" applyFont="1" applyBorder="1" applyAlignment="1">
      <alignment horizontal="center" vertical="center" wrapText="1"/>
    </xf>
    <xf numFmtId="0" fontId="34" fillId="0" borderId="66" xfId="0" applyFont="1" applyBorder="1" applyAlignment="1">
      <alignment horizontal="center" vertical="center" wrapText="1"/>
    </xf>
    <xf numFmtId="0" fontId="34" fillId="31" borderId="57" xfId="0" applyFont="1" applyFill="1" applyBorder="1" applyAlignment="1">
      <alignment horizontal="center" vertical="center" wrapText="1"/>
    </xf>
    <xf numFmtId="0" fontId="34" fillId="31" borderId="56" xfId="0" applyFont="1" applyFill="1" applyBorder="1" applyAlignment="1">
      <alignment horizontal="center" vertical="center" wrapText="1"/>
    </xf>
    <xf numFmtId="0" fontId="34" fillId="31" borderId="68" xfId="0" applyFont="1" applyFill="1" applyBorder="1" applyAlignment="1">
      <alignment horizontal="center" vertical="center" wrapText="1"/>
    </xf>
    <xf numFmtId="0" fontId="34" fillId="31" borderId="37" xfId="0" applyFont="1" applyFill="1" applyBorder="1" applyAlignment="1">
      <alignment vertical="center" textRotation="90" wrapText="1"/>
    </xf>
    <xf numFmtId="0" fontId="34" fillId="31" borderId="67" xfId="0" applyFont="1" applyFill="1" applyBorder="1" applyAlignment="1">
      <alignment vertical="center" textRotation="90" wrapText="1"/>
    </xf>
    <xf numFmtId="0" fontId="34" fillId="39" borderId="57" xfId="0" applyFont="1" applyFill="1" applyBorder="1" applyAlignment="1">
      <alignment horizontal="center" vertical="center" wrapText="1"/>
    </xf>
    <xf numFmtId="0" fontId="34" fillId="39" borderId="53" xfId="0" applyFont="1" applyFill="1" applyBorder="1" applyAlignment="1">
      <alignment horizontal="center" vertical="center" wrapText="1"/>
    </xf>
    <xf numFmtId="0" fontId="35" fillId="30" borderId="61" xfId="0" applyFont="1" applyFill="1" applyBorder="1" applyAlignment="1">
      <alignment vertical="center" textRotation="90" wrapText="1"/>
    </xf>
    <xf numFmtId="0" fontId="35" fillId="30" borderId="66" xfId="0" applyFont="1" applyFill="1" applyBorder="1" applyAlignment="1">
      <alignment vertical="center" textRotation="90" wrapText="1"/>
    </xf>
    <xf numFmtId="0" fontId="34" fillId="30" borderId="61" xfId="0" applyFont="1" applyFill="1" applyBorder="1" applyAlignment="1">
      <alignment vertical="center" textRotation="90" wrapText="1"/>
    </xf>
    <xf numFmtId="0" fontId="34" fillId="30" borderId="66" xfId="0" applyFont="1" applyFill="1" applyBorder="1" applyAlignment="1">
      <alignment vertical="center" textRotation="90" wrapText="1"/>
    </xf>
    <xf numFmtId="0" fontId="35" fillId="3" borderId="61" xfId="0" applyFont="1" applyFill="1" applyBorder="1" applyAlignment="1">
      <alignment vertical="center" textRotation="90" wrapText="1"/>
    </xf>
    <xf numFmtId="0" fontId="35" fillId="3" borderId="66" xfId="0" applyFont="1" applyFill="1" applyBorder="1" applyAlignment="1">
      <alignment vertical="center" textRotation="90" wrapText="1"/>
    </xf>
    <xf numFmtId="0" fontId="34" fillId="3" borderId="61" xfId="0" applyFont="1" applyFill="1" applyBorder="1" applyAlignment="1">
      <alignment vertical="center" textRotation="90" wrapText="1"/>
    </xf>
    <xf numFmtId="0" fontId="34" fillId="3" borderId="66" xfId="0" applyFont="1" applyFill="1" applyBorder="1" applyAlignment="1">
      <alignment vertical="center" textRotation="90" wrapText="1"/>
    </xf>
    <xf numFmtId="0" fontId="34" fillId="2" borderId="57" xfId="0" applyFont="1" applyFill="1" applyBorder="1" applyAlignment="1">
      <alignment horizontal="center" vertical="center" wrapText="1"/>
    </xf>
    <xf numFmtId="0" fontId="34" fillId="2" borderId="53" xfId="0" applyFont="1" applyFill="1" applyBorder="1" applyAlignment="1">
      <alignment horizontal="center" vertical="center" wrapText="1"/>
    </xf>
    <xf numFmtId="0" fontId="37" fillId="0" borderId="57" xfId="0" applyFont="1" applyBorder="1" applyAlignment="1">
      <alignment horizontal="center" vertical="center" wrapText="1"/>
    </xf>
    <xf numFmtId="0" fontId="37" fillId="0" borderId="53" xfId="0" applyFont="1" applyBorder="1" applyAlignment="1">
      <alignment horizontal="center" vertical="center" wrapText="1"/>
    </xf>
    <xf numFmtId="0" fontId="34" fillId="0" borderId="61" xfId="0" applyFont="1" applyBorder="1" applyAlignment="1">
      <alignment horizontal="justify" vertical="center" textRotation="90" wrapText="1"/>
    </xf>
    <xf numFmtId="0" fontId="34" fillId="0" borderId="62" xfId="0" applyFont="1" applyBorder="1" applyAlignment="1">
      <alignment horizontal="justify" vertical="center" textRotation="90" wrapText="1"/>
    </xf>
    <xf numFmtId="0" fontId="34" fillId="0" borderId="66" xfId="0" applyFont="1" applyBorder="1" applyAlignment="1">
      <alignment horizontal="justify" vertical="center" textRotation="90" wrapText="1"/>
    </xf>
    <xf numFmtId="0" fontId="34" fillId="41" borderId="57" xfId="0" applyFont="1" applyFill="1" applyBorder="1" applyAlignment="1">
      <alignment horizontal="center" vertical="center"/>
    </xf>
    <xf numFmtId="0" fontId="34" fillId="41" borderId="68" xfId="0" applyFont="1" applyFill="1" applyBorder="1" applyAlignment="1">
      <alignment horizontal="center" vertical="center"/>
    </xf>
    <xf numFmtId="0" fontId="34" fillId="18" borderId="57" xfId="0" applyFont="1" applyFill="1" applyBorder="1" applyAlignment="1">
      <alignment horizontal="center" vertical="center"/>
    </xf>
    <xf numFmtId="0" fontId="34" fillId="18" borderId="68" xfId="0" applyFont="1" applyFill="1" applyBorder="1" applyAlignment="1">
      <alignment horizontal="center" vertical="center"/>
    </xf>
    <xf numFmtId="0" fontId="38" fillId="41" borderId="57" xfId="0" applyFont="1" applyFill="1" applyBorder="1" applyAlignment="1">
      <alignment horizontal="center" vertical="center"/>
    </xf>
    <xf numFmtId="0" fontId="38" fillId="41" borderId="68" xfId="0" applyFont="1" applyFill="1" applyBorder="1" applyAlignment="1">
      <alignment horizontal="center" vertical="center"/>
    </xf>
    <xf numFmtId="0" fontId="38" fillId="18" borderId="57" xfId="0" applyFont="1" applyFill="1" applyBorder="1" applyAlignment="1">
      <alignment horizontal="center" vertical="center"/>
    </xf>
    <xf numFmtId="0" fontId="38" fillId="18" borderId="68" xfId="0" applyFont="1" applyFill="1" applyBorder="1" applyAlignment="1">
      <alignment horizontal="center" vertical="center"/>
    </xf>
    <xf numFmtId="0" fontId="34" fillId="0" borderId="53" xfId="0" applyFont="1" applyBorder="1" applyAlignment="1">
      <alignment horizontal="center" vertical="center"/>
    </xf>
    <xf numFmtId="0" fontId="34" fillId="0" borderId="46" xfId="0" applyFont="1" applyBorder="1" applyAlignment="1">
      <alignment horizontal="center" vertical="center" textRotation="90" wrapText="1"/>
    </xf>
    <xf numFmtId="0" fontId="34" fillId="0" borderId="37" xfId="0" applyFont="1" applyBorder="1" applyAlignment="1">
      <alignment horizontal="center" vertical="center" textRotation="90" wrapText="1"/>
    </xf>
    <xf numFmtId="0" fontId="34" fillId="35" borderId="53" xfId="0" applyFont="1" applyFill="1" applyBorder="1" applyAlignment="1">
      <alignment horizontal="center" vertical="center" wrapText="1"/>
    </xf>
    <xf numFmtId="0" fontId="34" fillId="35" borderId="61" xfId="0" applyFont="1" applyFill="1" applyBorder="1" applyAlignment="1">
      <alignment vertical="center" textRotation="90" wrapText="1"/>
    </xf>
    <xf numFmtId="0" fontId="34" fillId="35" borderId="66" xfId="0" applyFont="1" applyFill="1" applyBorder="1" applyAlignment="1">
      <alignment vertical="center" textRotation="90" wrapText="1"/>
    </xf>
    <xf numFmtId="0" fontId="34" fillId="0" borderId="64" xfId="0" applyFont="1" applyBorder="1" applyAlignment="1">
      <alignment vertical="center" textRotation="90" wrapText="1"/>
    </xf>
    <xf numFmtId="0" fontId="34" fillId="0" borderId="72" xfId="0" applyFont="1" applyBorder="1" applyAlignment="1">
      <alignment vertical="center" textRotation="90" wrapText="1"/>
    </xf>
    <xf numFmtId="0" fontId="34" fillId="35" borderId="57" xfId="0" applyFont="1" applyFill="1" applyBorder="1" applyAlignment="1">
      <alignment vertical="center" textRotation="90" wrapText="1"/>
    </xf>
    <xf numFmtId="0" fontId="34" fillId="35" borderId="53" xfId="0" applyFont="1" applyFill="1" applyBorder="1" applyAlignment="1">
      <alignment vertical="center" textRotation="90" wrapText="1"/>
    </xf>
    <xf numFmtId="0" fontId="34" fillId="35" borderId="57" xfId="0" applyFont="1" applyFill="1" applyBorder="1" applyAlignment="1">
      <alignment horizontal="right" vertical="center"/>
    </xf>
    <xf numFmtId="0" fontId="34" fillId="35" borderId="53" xfId="0" applyFont="1" applyFill="1" applyBorder="1" applyAlignment="1">
      <alignment horizontal="right" vertical="center"/>
    </xf>
    <xf numFmtId="0" fontId="34" fillId="0" borderId="73" xfId="0" applyFont="1" applyBorder="1" applyAlignment="1">
      <alignment vertical="center"/>
    </xf>
    <xf numFmtId="0" fontId="34" fillId="0" borderId="74" xfId="0" applyFont="1" applyBorder="1" applyAlignment="1">
      <alignment vertical="center"/>
    </xf>
    <xf numFmtId="0" fontId="34" fillId="0" borderId="57" xfId="0" applyFont="1" applyBorder="1" applyAlignment="1">
      <alignment vertical="center"/>
    </xf>
    <xf numFmtId="0" fontId="34" fillId="0" borderId="53" xfId="0" applyFont="1" applyBorder="1" applyAlignment="1">
      <alignment vertical="center"/>
    </xf>
    <xf numFmtId="0" fontId="35" fillId="0" borderId="57" xfId="0" applyFont="1" applyBorder="1" applyAlignment="1">
      <alignment vertical="center"/>
    </xf>
    <xf numFmtId="0" fontId="35" fillId="0" borderId="53" xfId="0" applyFont="1" applyBorder="1" applyAlignment="1">
      <alignment vertical="center"/>
    </xf>
    <xf numFmtId="0" fontId="37" fillId="0" borderId="57" xfId="0" applyFont="1" applyBorder="1" applyAlignment="1">
      <alignment vertical="center"/>
    </xf>
    <xf numFmtId="0" fontId="37" fillId="0" borderId="53" xfId="0" applyFont="1" applyBorder="1" applyAlignment="1">
      <alignment vertical="center"/>
    </xf>
    <xf numFmtId="0" fontId="30" fillId="0" borderId="61" xfId="0" applyFont="1" applyBorder="1" applyAlignment="1">
      <alignment vertical="center"/>
    </xf>
    <xf numFmtId="0" fontId="30" fillId="0" borderId="62" xfId="0" applyFont="1" applyBorder="1" applyAlignment="1">
      <alignment vertical="center"/>
    </xf>
    <xf numFmtId="0" fontId="30" fillId="0" borderId="60" xfId="0" applyFont="1" applyBorder="1" applyAlignment="1">
      <alignment vertical="center"/>
    </xf>
    <xf numFmtId="0" fontId="30" fillId="0" borderId="61" xfId="0" applyFont="1" applyBorder="1" applyAlignment="1">
      <alignment horizontal="center" vertical="center"/>
    </xf>
    <xf numFmtId="0" fontId="30" fillId="0" borderId="62" xfId="0" applyFont="1" applyBorder="1" applyAlignment="1">
      <alignment horizontal="center" vertical="center"/>
    </xf>
    <xf numFmtId="0" fontId="30" fillId="0" borderId="60" xfId="0" applyFont="1" applyBorder="1" applyAlignment="1">
      <alignment horizontal="center" vertical="center"/>
    </xf>
    <xf numFmtId="0" fontId="5" fillId="0" borderId="57" xfId="0" applyFont="1" applyBorder="1" applyAlignment="1">
      <alignment horizontal="right" vertical="center"/>
    </xf>
    <xf numFmtId="0" fontId="5" fillId="0" borderId="53" xfId="0" applyFont="1" applyBorder="1" applyAlignment="1">
      <alignment horizontal="right" vertical="center"/>
    </xf>
  </cellXfs>
  <cellStyles count="2">
    <cellStyle name="Normalny" xfId="0" builtinId="0"/>
    <cellStyle name="Tekst ostrzeżenia" xfId="1" builtinId="11"/>
  </cellStyles>
  <dxfs count="41">
    <dxf>
      <font>
        <color auto="1"/>
      </font>
      <fill>
        <patternFill>
          <bgColor rgb="FFEAB200"/>
        </patternFill>
      </fill>
    </dxf>
    <dxf>
      <font>
        <color auto="1"/>
      </font>
      <fill>
        <patternFill>
          <bgColor rgb="FFEAB200"/>
        </patternFill>
      </fill>
    </dxf>
    <dxf>
      <font>
        <color auto="1"/>
      </font>
      <fill>
        <patternFill>
          <bgColor rgb="FFEAB200"/>
        </patternFill>
      </fill>
    </dxf>
    <dxf>
      <font>
        <color rgb="FFFFFF00"/>
      </font>
      <fill>
        <patternFill>
          <bgColor rgb="FF0070C0"/>
        </patternFill>
      </fill>
    </dxf>
    <dxf>
      <font>
        <color rgb="FFFFFF00"/>
      </font>
      <fill>
        <patternFill>
          <bgColor rgb="FF0070C0"/>
        </patternFill>
      </fill>
    </dxf>
    <dxf>
      <font>
        <color rgb="FFFFFF00"/>
      </font>
      <fill>
        <patternFill>
          <bgColor rgb="FF0070C0"/>
        </patternFill>
      </fill>
    </dxf>
    <dxf>
      <font>
        <color rgb="FFFFFF00"/>
      </font>
      <fill>
        <patternFill>
          <bgColor rgb="FF0070C0"/>
        </patternFill>
      </fill>
    </dxf>
    <dxf>
      <font>
        <color rgb="FFFFFF00"/>
      </font>
      <fill>
        <patternFill>
          <bgColor rgb="FF0070C0"/>
        </patternFill>
      </fill>
    </dxf>
    <dxf>
      <fill>
        <patternFill>
          <bgColor rgb="FF00B05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rgb="FFEAB200"/>
        </patternFill>
      </fill>
    </dxf>
    <dxf>
      <font>
        <color rgb="FFFFFF00"/>
      </font>
      <fill>
        <patternFill>
          <bgColor rgb="FF0070C0"/>
        </patternFill>
      </fill>
    </dxf>
    <dxf>
      <font>
        <color rgb="FFFFFF00"/>
      </font>
      <fill>
        <patternFill>
          <bgColor rgb="FF0070C0"/>
        </patternFill>
      </fill>
    </dxf>
    <dxf>
      <font>
        <color rgb="FFFFFF00"/>
      </font>
      <fill>
        <patternFill>
          <bgColor rgb="FF0070C0"/>
        </patternFill>
      </fill>
    </dxf>
    <dxf>
      <font>
        <color auto="1"/>
      </font>
      <fill>
        <patternFill>
          <bgColor rgb="FFEAB200"/>
        </patternFill>
      </fill>
    </dxf>
    <dxf>
      <font>
        <color auto="1"/>
      </font>
      <fill>
        <patternFill>
          <bgColor rgb="FFEAB200"/>
        </patternFill>
      </fill>
    </dxf>
    <dxf>
      <fill>
        <patternFill>
          <bgColor rgb="FF00B05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alignment horizontal="general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000000"/>
      <color rgb="FFC0ECF2"/>
      <color rgb="FF008FFA"/>
      <color rgb="FFF79709"/>
      <color rgb="FFD9E1F2"/>
      <color rgb="FFE9ABDC"/>
      <color rgb="FFA23636"/>
      <color rgb="FFC65911"/>
      <color rgb="FF0070C0"/>
      <color rgb="FF00B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500" b="1" i="0" u="none" strike="noStrike" kern="1200" baseline="0">
                <a:solidFill>
                  <a:sysClr val="windowText" lastClr="000000"/>
                </a:solidFill>
                <a:effectLst/>
                <a:latin typeface="+mn-lt"/>
                <a:ea typeface="+mn-ea"/>
                <a:cs typeface="+mn-cs"/>
              </a:defRPr>
            </a:pPr>
            <a:r>
              <a:rPr lang="pl-PL" sz="1500" b="1"/>
              <a:t>STOPIEŃ</a:t>
            </a:r>
            <a:r>
              <a:rPr lang="pl-PL" sz="1500" b="1" baseline="0"/>
              <a:t> WYSYCENIA EFEKTÓW W CYKLU KSZTAŁCENIA</a:t>
            </a:r>
            <a:endParaRPr lang="pl-PL" sz="1500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defRPr>
          </a:pPr>
          <a:endParaRPr lang="pl-PL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spPr>
            <a:gradFill>
              <a:gsLst>
                <a:gs pos="0">
                  <a:schemeClr val="accent2"/>
                </a:gs>
                <a:gs pos="100000">
                  <a:schemeClr val="accent2">
                    <a:lumMod val="84000"/>
                  </a:schemeClr>
                </a:gs>
              </a:gsLst>
              <a:lin ang="5400000" scaled="1"/>
            </a:gradFill>
            <a:ln>
              <a:noFill/>
            </a:ln>
            <a:effectLst>
              <a:outerShdw blurRad="76200" dir="18900000" sy="23000" kx="-1200000" algn="bl" rotWithShape="0">
                <a:prstClr val="black">
                  <a:alpha val="2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pl-PL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multiLvlStrRef>
              <c:f>Matryca_PZ!$T$18:$CC$19</c:f>
              <c:multiLvlStrCache>
                <c:ptCount val="50"/>
                <c:lvl>
                  <c:pt idx="0">
                    <c:v>K_W01</c:v>
                  </c:pt>
                  <c:pt idx="1">
                    <c:v>K_W02</c:v>
                  </c:pt>
                  <c:pt idx="2">
                    <c:v>K_W03</c:v>
                  </c:pt>
                  <c:pt idx="3">
                    <c:v>K_W04</c:v>
                  </c:pt>
                  <c:pt idx="4">
                    <c:v>K_W05</c:v>
                  </c:pt>
                  <c:pt idx="5">
                    <c:v>K_W06</c:v>
                  </c:pt>
                  <c:pt idx="6">
                    <c:v>K_W07</c:v>
                  </c:pt>
                  <c:pt idx="7">
                    <c:v>K_W08</c:v>
                  </c:pt>
                  <c:pt idx="8">
                    <c:v>K_W09</c:v>
                  </c:pt>
                  <c:pt idx="9">
                    <c:v>K_W10</c:v>
                  </c:pt>
                  <c:pt idx="10">
                    <c:v>K_W11</c:v>
                  </c:pt>
                  <c:pt idx="11">
                    <c:v>K_W12</c:v>
                  </c:pt>
                  <c:pt idx="12">
                    <c:v>K_U01</c:v>
                  </c:pt>
                  <c:pt idx="13">
                    <c:v>K_U02</c:v>
                  </c:pt>
                  <c:pt idx="14">
                    <c:v>K_U03</c:v>
                  </c:pt>
                  <c:pt idx="15">
                    <c:v>K_U04</c:v>
                  </c:pt>
                  <c:pt idx="16">
                    <c:v>K_U05</c:v>
                  </c:pt>
                  <c:pt idx="17">
                    <c:v>K_U06</c:v>
                  </c:pt>
                  <c:pt idx="18">
                    <c:v>K_U07</c:v>
                  </c:pt>
                  <c:pt idx="19">
                    <c:v>K_U08</c:v>
                  </c:pt>
                  <c:pt idx="20">
                    <c:v>K_U09</c:v>
                  </c:pt>
                  <c:pt idx="21">
                    <c:v>K_U10</c:v>
                  </c:pt>
                  <c:pt idx="22">
                    <c:v>K_U11</c:v>
                  </c:pt>
                  <c:pt idx="23">
                    <c:v>K_U12</c:v>
                  </c:pt>
                  <c:pt idx="24">
                    <c:v>K_U13</c:v>
                  </c:pt>
                  <c:pt idx="25">
                    <c:v>K_U14</c:v>
                  </c:pt>
                  <c:pt idx="26">
                    <c:v>K_U15</c:v>
                  </c:pt>
                  <c:pt idx="27">
                    <c:v>K_U16</c:v>
                  </c:pt>
                  <c:pt idx="28">
                    <c:v>K_U17</c:v>
                  </c:pt>
                  <c:pt idx="29">
                    <c:v>K_U18</c:v>
                  </c:pt>
                  <c:pt idx="30">
                    <c:v>K_U19</c:v>
                  </c:pt>
                  <c:pt idx="31">
                    <c:v>K_U20</c:v>
                  </c:pt>
                  <c:pt idx="32">
                    <c:v>K_U21</c:v>
                  </c:pt>
                  <c:pt idx="33">
                    <c:v>K_U22</c:v>
                  </c:pt>
                  <c:pt idx="34">
                    <c:v>K_U23</c:v>
                  </c:pt>
                  <c:pt idx="35">
                    <c:v>K_U24</c:v>
                  </c:pt>
                  <c:pt idx="36">
                    <c:v>K_U25</c:v>
                  </c:pt>
                  <c:pt idx="37">
                    <c:v>K_U26</c:v>
                  </c:pt>
                  <c:pt idx="38">
                    <c:v>K_U27</c:v>
                  </c:pt>
                  <c:pt idx="39">
                    <c:v>K_U28</c:v>
                  </c:pt>
                  <c:pt idx="40">
                    <c:v>K_K01</c:v>
                  </c:pt>
                  <c:pt idx="41">
                    <c:v>K_K02</c:v>
                  </c:pt>
                  <c:pt idx="42">
                    <c:v>K_K03</c:v>
                  </c:pt>
                  <c:pt idx="43">
                    <c:v>K_K04</c:v>
                  </c:pt>
                  <c:pt idx="44">
                    <c:v>K_K05</c:v>
                  </c:pt>
                  <c:pt idx="45">
                    <c:v>K_K06</c:v>
                  </c:pt>
                  <c:pt idx="46">
                    <c:v>K_K07</c:v>
                  </c:pt>
                  <c:pt idx="47">
                    <c:v>K_K08</c:v>
                  </c:pt>
                  <c:pt idx="48">
                    <c:v>K_K09</c:v>
                  </c:pt>
                </c:lvl>
                <c:lvl>
                  <c:pt idx="0">
                    <c:v>Wiedza</c:v>
                  </c:pt>
                  <c:pt idx="12">
                    <c:v>Umiejętności</c:v>
                  </c:pt>
                  <c:pt idx="40">
                    <c:v>Kompetencje społeczne</c:v>
                  </c:pt>
                  <c:pt idx="49">
                    <c:v>Proporcje poszczególnych kategorii efektów dla przedmiotu</c:v>
                  </c:pt>
                </c:lvl>
              </c:multiLvlStrCache>
            </c:multiLvlStrRef>
          </c:cat>
          <c:val>
            <c:numRef>
              <c:f>Matryca_PZ!$T$123:$BP$123</c:f>
              <c:numCache>
                <c:formatCode>General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200-4EFB-9B9A-F58CB4584E1F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41"/>
        <c:axId val="1764441167"/>
        <c:axId val="1764439503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spPr>
                  <a:gradFill>
                    <a:gsLst>
                      <a:gs pos="0">
                        <a:schemeClr val="accent1"/>
                      </a:gs>
                      <a:gs pos="100000">
                        <a:schemeClr val="accent1">
                          <a:lumMod val="84000"/>
                        </a:schemeClr>
                      </a:gs>
                    </a:gsLst>
                    <a:lin ang="5400000" scaled="1"/>
                  </a:gradFill>
                  <a:ln>
                    <a:noFill/>
                  </a:ln>
                  <a:effectLst>
                    <a:outerShdw blurRad="76200" dir="18900000" sy="23000" kx="-1200000" algn="bl" rotWithShape="0">
                      <a:prstClr val="black">
                        <a:alpha val="20000"/>
                      </a:prstClr>
                    </a:outerShdw>
                  </a:effectLst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1000" b="1" i="0" u="none" strike="noStrike" kern="1200" baseline="0">
                          <a:solidFill>
                            <a:sysClr val="windowText" lastClr="000000"/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pl-PL"/>
                    </a:p>
                  </c:txPr>
                  <c:dLblPos val="in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>
                    <c:ext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dk1">
                                <a:lumMod val="50000"/>
                                <a:lumOff val="50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multiLvlStrRef>
                    <c:extLst>
                      <c:ext uri="{02D57815-91ED-43cb-92C2-25804820EDAC}">
                        <c15:formulaRef>
                          <c15:sqref>Matryca_PZ!$T$18:$CC$19</c15:sqref>
                        </c15:formulaRef>
                      </c:ext>
                    </c:extLst>
                    <c:multiLvlStrCache>
                      <c:ptCount val="50"/>
                      <c:lvl>
                        <c:pt idx="0">
                          <c:v>K_W01</c:v>
                        </c:pt>
                        <c:pt idx="1">
                          <c:v>K_W02</c:v>
                        </c:pt>
                        <c:pt idx="2">
                          <c:v>K_W03</c:v>
                        </c:pt>
                        <c:pt idx="3">
                          <c:v>K_W04</c:v>
                        </c:pt>
                        <c:pt idx="4">
                          <c:v>K_W05</c:v>
                        </c:pt>
                        <c:pt idx="5">
                          <c:v>K_W06</c:v>
                        </c:pt>
                        <c:pt idx="6">
                          <c:v>K_W07</c:v>
                        </c:pt>
                        <c:pt idx="7">
                          <c:v>K_W08</c:v>
                        </c:pt>
                        <c:pt idx="8">
                          <c:v>K_W09</c:v>
                        </c:pt>
                        <c:pt idx="9">
                          <c:v>K_W10</c:v>
                        </c:pt>
                        <c:pt idx="10">
                          <c:v>K_W11</c:v>
                        </c:pt>
                        <c:pt idx="11">
                          <c:v>K_W12</c:v>
                        </c:pt>
                        <c:pt idx="12">
                          <c:v>K_U01</c:v>
                        </c:pt>
                        <c:pt idx="13">
                          <c:v>K_U02</c:v>
                        </c:pt>
                        <c:pt idx="14">
                          <c:v>K_U03</c:v>
                        </c:pt>
                        <c:pt idx="15">
                          <c:v>K_U04</c:v>
                        </c:pt>
                        <c:pt idx="16">
                          <c:v>K_U05</c:v>
                        </c:pt>
                        <c:pt idx="17">
                          <c:v>K_U06</c:v>
                        </c:pt>
                        <c:pt idx="18">
                          <c:v>K_U07</c:v>
                        </c:pt>
                        <c:pt idx="19">
                          <c:v>K_U08</c:v>
                        </c:pt>
                        <c:pt idx="20">
                          <c:v>K_U09</c:v>
                        </c:pt>
                        <c:pt idx="21">
                          <c:v>K_U10</c:v>
                        </c:pt>
                        <c:pt idx="22">
                          <c:v>K_U11</c:v>
                        </c:pt>
                        <c:pt idx="23">
                          <c:v>K_U12</c:v>
                        </c:pt>
                        <c:pt idx="24">
                          <c:v>K_U13</c:v>
                        </c:pt>
                        <c:pt idx="25">
                          <c:v>K_U14</c:v>
                        </c:pt>
                        <c:pt idx="26">
                          <c:v>K_U15</c:v>
                        </c:pt>
                        <c:pt idx="27">
                          <c:v>K_U16</c:v>
                        </c:pt>
                        <c:pt idx="28">
                          <c:v>K_U17</c:v>
                        </c:pt>
                        <c:pt idx="29">
                          <c:v>K_U18</c:v>
                        </c:pt>
                        <c:pt idx="30">
                          <c:v>K_U19</c:v>
                        </c:pt>
                        <c:pt idx="31">
                          <c:v>K_U20</c:v>
                        </c:pt>
                        <c:pt idx="32">
                          <c:v>K_U21</c:v>
                        </c:pt>
                        <c:pt idx="33">
                          <c:v>K_U22</c:v>
                        </c:pt>
                        <c:pt idx="34">
                          <c:v>K_U23</c:v>
                        </c:pt>
                        <c:pt idx="35">
                          <c:v>K_U24</c:v>
                        </c:pt>
                        <c:pt idx="36">
                          <c:v>K_U25</c:v>
                        </c:pt>
                        <c:pt idx="37">
                          <c:v>K_U26</c:v>
                        </c:pt>
                        <c:pt idx="38">
                          <c:v>K_U27</c:v>
                        </c:pt>
                        <c:pt idx="39">
                          <c:v>K_U28</c:v>
                        </c:pt>
                        <c:pt idx="40">
                          <c:v>K_K01</c:v>
                        </c:pt>
                        <c:pt idx="41">
                          <c:v>K_K02</c:v>
                        </c:pt>
                        <c:pt idx="42">
                          <c:v>K_K03</c:v>
                        </c:pt>
                        <c:pt idx="43">
                          <c:v>K_K04</c:v>
                        </c:pt>
                        <c:pt idx="44">
                          <c:v>K_K05</c:v>
                        </c:pt>
                        <c:pt idx="45">
                          <c:v>K_K06</c:v>
                        </c:pt>
                        <c:pt idx="46">
                          <c:v>K_K07</c:v>
                        </c:pt>
                        <c:pt idx="47">
                          <c:v>K_K08</c:v>
                        </c:pt>
                        <c:pt idx="48">
                          <c:v>K_K09</c:v>
                        </c:pt>
                      </c:lvl>
                      <c:lvl>
                        <c:pt idx="0">
                          <c:v>Wiedza</c:v>
                        </c:pt>
                        <c:pt idx="12">
                          <c:v>Umiejętności</c:v>
                        </c:pt>
                        <c:pt idx="40">
                          <c:v>Kompetencje społeczne</c:v>
                        </c:pt>
                        <c:pt idx="49">
                          <c:v>Proporcje poszczególnych kategorii efektów dla przedmiotu</c:v>
                        </c:pt>
                      </c:lvl>
                    </c:multiLvlStrCache>
                  </c:multiLvlStrRef>
                </c:cat>
                <c:val>
                  <c:numRef>
                    <c:extLst>
                      <c:ext uri="{02D57815-91ED-43cb-92C2-25804820EDAC}">
                        <c15:formulaRef>
                          <c15:sqref>Matryca_PZ!$T$19:$BP$19</c15:sqref>
                        </c15:formulaRef>
                      </c:ext>
                    </c:extLst>
                    <c:numCache>
                      <c:formatCode>General</c:formatCode>
                      <c:ptCount val="49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0</c:v>
                      </c:pt>
                      <c:pt idx="10">
                        <c:v>0</c:v>
                      </c:pt>
                      <c:pt idx="11">
                        <c:v>0</c:v>
                      </c:pt>
                      <c:pt idx="12">
                        <c:v>0</c:v>
                      </c:pt>
                      <c:pt idx="13">
                        <c:v>0</c:v>
                      </c:pt>
                      <c:pt idx="14">
                        <c:v>0</c:v>
                      </c:pt>
                      <c:pt idx="15">
                        <c:v>0</c:v>
                      </c:pt>
                      <c:pt idx="16">
                        <c:v>0</c:v>
                      </c:pt>
                      <c:pt idx="17">
                        <c:v>0</c:v>
                      </c:pt>
                      <c:pt idx="18">
                        <c:v>0</c:v>
                      </c:pt>
                      <c:pt idx="19">
                        <c:v>0</c:v>
                      </c:pt>
                      <c:pt idx="20">
                        <c:v>0</c:v>
                      </c:pt>
                      <c:pt idx="21">
                        <c:v>0</c:v>
                      </c:pt>
                      <c:pt idx="22">
                        <c:v>0</c:v>
                      </c:pt>
                      <c:pt idx="23">
                        <c:v>0</c:v>
                      </c:pt>
                      <c:pt idx="24">
                        <c:v>0</c:v>
                      </c:pt>
                      <c:pt idx="25">
                        <c:v>0</c:v>
                      </c:pt>
                      <c:pt idx="26">
                        <c:v>0</c:v>
                      </c:pt>
                      <c:pt idx="27">
                        <c:v>0</c:v>
                      </c:pt>
                      <c:pt idx="28">
                        <c:v>0</c:v>
                      </c:pt>
                      <c:pt idx="29">
                        <c:v>0</c:v>
                      </c:pt>
                      <c:pt idx="30">
                        <c:v>0</c:v>
                      </c:pt>
                      <c:pt idx="31">
                        <c:v>0</c:v>
                      </c:pt>
                      <c:pt idx="32">
                        <c:v>0</c:v>
                      </c:pt>
                      <c:pt idx="33">
                        <c:v>0</c:v>
                      </c:pt>
                      <c:pt idx="34">
                        <c:v>0</c:v>
                      </c:pt>
                      <c:pt idx="35">
                        <c:v>0</c:v>
                      </c:pt>
                      <c:pt idx="36">
                        <c:v>0</c:v>
                      </c:pt>
                      <c:pt idx="37">
                        <c:v>0</c:v>
                      </c:pt>
                      <c:pt idx="38">
                        <c:v>0</c:v>
                      </c:pt>
                      <c:pt idx="39">
                        <c:v>0</c:v>
                      </c:pt>
                      <c:pt idx="40">
                        <c:v>0</c:v>
                      </c:pt>
                      <c:pt idx="41">
                        <c:v>0</c:v>
                      </c:pt>
                      <c:pt idx="42">
                        <c:v>0</c:v>
                      </c:pt>
                      <c:pt idx="43">
                        <c:v>0</c:v>
                      </c:pt>
                      <c:pt idx="44">
                        <c:v>0</c:v>
                      </c:pt>
                      <c:pt idx="45">
                        <c:v>0</c:v>
                      </c:pt>
                      <c:pt idx="46">
                        <c:v>0</c:v>
                      </c:pt>
                      <c:pt idx="47">
                        <c:v>0</c:v>
                      </c:pt>
                      <c:pt idx="48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6200-4EFB-9B9A-F58CB4584E1F}"/>
                  </c:ext>
                </c:extLst>
              </c15:ser>
            </c15:filteredBarSeries>
          </c:ext>
        </c:extLst>
      </c:barChart>
      <c:catAx>
        <c:axId val="176444116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solidFill>
              <a:schemeClr val="accent1"/>
            </a:solidFill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1000" b="1" i="0" u="none" strike="noStrike" kern="1200" baseline="0">
                <a:solidFill>
                  <a:sysClr val="windowText" lastClr="000000"/>
                </a:solidFill>
                <a:effectLst/>
                <a:latin typeface="+mn-lt"/>
                <a:ea typeface="+mn-ea"/>
                <a:cs typeface="+mn-cs"/>
              </a:defRPr>
            </a:pPr>
            <a:endParaRPr lang="pl-PL"/>
          </a:p>
        </c:txPr>
        <c:crossAx val="1764439503"/>
        <c:crosses val="autoZero"/>
        <c:auto val="0"/>
        <c:lblAlgn val="ctr"/>
        <c:lblOffset val="100"/>
        <c:noMultiLvlLbl val="0"/>
      </c:catAx>
      <c:valAx>
        <c:axId val="1764439503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764441167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 flip="none" rotWithShape="1">
      <a:gsLst>
        <a:gs pos="0">
          <a:schemeClr val="lt1"/>
        </a:gs>
        <a:gs pos="68000">
          <a:schemeClr val="lt1">
            <a:lumMod val="85000"/>
          </a:schemeClr>
        </a:gs>
        <a:gs pos="100000">
          <a:schemeClr val="lt1"/>
        </a:gs>
      </a:gsLst>
      <a:lin ang="5400000" scaled="1"/>
      <a:tileRect/>
    </a:gra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pl-PL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1.6433240929192142E-2"/>
          <c:y val="6.074107131463456E-3"/>
          <c:w val="0.96713351814161574"/>
          <c:h val="0.99095211920282589"/>
        </c:manualLayout>
      </c:layout>
      <c:barChart>
        <c:barDir val="bar"/>
        <c:grouping val="percentStacked"/>
        <c:varyColors val="0"/>
        <c:ser>
          <c:idx val="0"/>
          <c:order val="0"/>
          <c:tx>
            <c:v>WIEDZA</c:v>
          </c:tx>
          <c:spPr>
            <a:solidFill>
              <a:srgbClr val="00B050"/>
            </a:solidFill>
            <a:ln>
              <a:noFill/>
            </a:ln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pl-PL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Matryca_PZ!$I$20:$I$123</c:f>
              <c:strCache>
                <c:ptCount val="104"/>
                <c:pt idx="0">
                  <c:v>Biologiczne uwarunkowania procesów psychicznych</c:v>
                </c:pt>
                <c:pt idx="1">
                  <c:v>Podejście evidence based w psychologii</c:v>
                </c:pt>
                <c:pt idx="2">
                  <c:v>Filozofia z logiką</c:v>
                </c:pt>
                <c:pt idx="3">
                  <c:v>Psychogenetyka</c:v>
                </c:pt>
                <c:pt idx="4">
                  <c:v>Kompetencje akademickie</c:v>
                </c:pt>
                <c:pt idx="5">
                  <c:v>Lektorat z języka angielskiego I</c:v>
                </c:pt>
                <c:pt idx="6">
                  <c:v>Lektorat z języka angielskiego II</c:v>
                </c:pt>
                <c:pt idx="7">
                  <c:v>Neurobiologia i mechanizmy zachowania</c:v>
                </c:pt>
                <c:pt idx="8">
                  <c:v>Podstawy neurofizjologii dla psychologów</c:v>
                </c:pt>
                <c:pt idx="9">
                  <c:v>Pierwsza pomoc medyczna</c:v>
                </c:pt>
                <c:pt idx="10">
                  <c:v>Podstawy technologii informacyjnej </c:v>
                </c:pt>
                <c:pt idx="11">
                  <c:v>Przedmiot fakultatywny 1: Rola organizacji pozarządowych w systemie ochrony zdrowia / Sport, umysł i granice ludzkich możliwości </c:v>
                </c:pt>
                <c:pt idx="12">
                  <c:v>Przedmiot fakultatywny 2: Społeczne przyczyny kryzysów psychicznych / Podstawy neurobiologii eksperymentalnej </c:v>
                </c:pt>
                <c:pt idx="13">
                  <c:v>#ADR!</c:v>
                </c:pt>
                <c:pt idx="14">
                  <c:v>Psychologia społeczna</c:v>
                </c:pt>
                <c:pt idx="15">
                  <c:v>#ADR!</c:v>
                </c:pt>
                <c:pt idx="16">
                  <c:v>Trening umiejętności interpersonalnych I</c:v>
                </c:pt>
                <c:pt idx="17">
                  <c:v>Wprowadzenie do neuroanatomii</c:v>
                </c:pt>
                <c:pt idx="18">
                  <c:v>Wprowadzenie do psychologii i historii myśli psychologicznej</c:v>
                </c:pt>
                <c:pt idx="19">
                  <c:v>Wprowadzenie do psychologii społecznej</c:v>
                </c:pt>
                <c:pt idx="20">
                  <c:v>Wychowanie fizyczne I</c:v>
                </c:pt>
                <c:pt idx="21">
                  <c:v>Wychowanie fizyczne II</c:v>
                </c:pt>
                <c:pt idx="22">
                  <c:v>sumy dla 1 roku</c:v>
                </c:pt>
                <c:pt idx="23">
                  <c:v>Etyka zawodu psychologa</c:v>
                </c:pt>
                <c:pt idx="24">
                  <c:v>Lektorat z języka angielskiego III</c:v>
                </c:pt>
                <c:pt idx="25">
                  <c:v>Lektorat z języka angielskiego IV</c:v>
                </c:pt>
                <c:pt idx="26">
                  <c:v>Metodologia badań psychologicznych I</c:v>
                </c:pt>
                <c:pt idx="27">
                  <c:v>Ochrona własności intelektualnej</c:v>
                </c:pt>
                <c:pt idx="28">
                  <c:v>Podstawy pomocy psychologicznej </c:v>
                </c:pt>
                <c:pt idx="29">
                  <c:v>Praktyki zawodowe w zakresie pomocy psychologicznej </c:v>
                </c:pt>
                <c:pt idx="30">
                  <c:v>Praktyki zawodowe w zakresie promocji i edukacji zdrowia</c:v>
                </c:pt>
                <c:pt idx="31">
                  <c:v>Przedmiot fakultatywny 4: Podstawy organizacji i zarządzania / Psychologia języka</c:v>
                </c:pt>
                <c:pt idx="32">
                  <c:v>#ADR!</c:v>
                </c:pt>
                <c:pt idx="33">
                  <c:v>Psychologia emocji i motywacji I</c:v>
                </c:pt>
                <c:pt idx="34">
                  <c:v>Psychologia emocji i motywacji II</c:v>
                </c:pt>
                <c:pt idx="35">
                  <c:v>Psychologia osobowości</c:v>
                </c:pt>
                <c:pt idx="36">
                  <c:v>Psychologia procesów poznawczych </c:v>
                </c:pt>
                <c:pt idx="37">
                  <c:v>Psychologia rozwoju człowieka</c:v>
                </c:pt>
                <c:pt idx="38">
                  <c:v>Psychologia różnic indywidualnych I</c:v>
                </c:pt>
                <c:pt idx="39">
                  <c:v>Psychologia różnic indywidualnych II</c:v>
                </c:pt>
                <c:pt idx="40">
                  <c:v>Socjologia</c:v>
                </c:pt>
                <c:pt idx="41">
                  <c:v>sumy dla 2 roku</c:v>
                </c:pt>
                <c:pt idx="42">
                  <c:v>Metodologia badań psychologicznych II</c:v>
                </c:pt>
                <c:pt idx="43">
                  <c:v>Neuropsychologia</c:v>
                </c:pt>
                <c:pt idx="44">
                  <c:v>Podstawy neurologii </c:v>
                </c:pt>
                <c:pt idx="45">
                  <c:v>Praktyki zawodowe w zakresie psychologicznej diagnozy i terapii chorób somatycznych</c:v>
                </c:pt>
                <c:pt idx="46">
                  <c:v>Praktyki zawodowe w zakresie klinicznej diagnozy psychologicznej dorosłych</c:v>
                </c:pt>
                <c:pt idx="47">
                  <c:v>Projekt badawczy grupowy- psychologia zdrowia / psychologia kliniczna</c:v>
                </c:pt>
                <c:pt idx="48">
                  <c:v>Przedmiot fakultatywny 5: Zaburzenia neurorozwojowe / Psychologia kryminalna</c:v>
                </c:pt>
                <c:pt idx="49">
                  <c:v>Przedmiot fakultatywny 6: Podstawy uczenia maszynowego i sieci neuronowych / Psychologia człowieka w świecie AI</c:v>
                </c:pt>
                <c:pt idx="50">
                  <c:v>Psychologia kliniczna dorosłych</c:v>
                </c:pt>
                <c:pt idx="51">
                  <c:v>Psychologia kliniczna dzieci i młodzieży</c:v>
                </c:pt>
                <c:pt idx="52">
                  <c:v>Psychologia środowiska</c:v>
                </c:pt>
                <c:pt idx="53">
                  <c:v>Psychologia zarządzania</c:v>
                </c:pt>
                <c:pt idx="54">
                  <c:v>Psychologia zdrowia</c:v>
                </c:pt>
                <c:pt idx="55">
                  <c:v>Psychometria</c:v>
                </c:pt>
                <c:pt idx="56">
                  <c:v>Psychopatologia</c:v>
                </c:pt>
                <c:pt idx="57">
                  <c:v>Statystyka I</c:v>
                </c:pt>
                <c:pt idx="58">
                  <c:v>Statystyka II</c:v>
                </c:pt>
                <c:pt idx="59">
                  <c:v>Wprowadzenie do psychologii klinicznej</c:v>
                </c:pt>
                <c:pt idx="60">
                  <c:v>sumy dla 3 roku</c:v>
                </c:pt>
                <c:pt idx="61">
                  <c:v>Psychiatria</c:v>
                </c:pt>
                <c:pt idx="62">
                  <c:v>Psychofarmakologia</c:v>
                </c:pt>
                <c:pt idx="63">
                  <c:v>#ADR!</c:v>
                </c:pt>
                <c:pt idx="64">
                  <c:v>#ADR!</c:v>
                </c:pt>
                <c:pt idx="65">
                  <c:v>#ADR!</c:v>
                </c:pt>
                <c:pt idx="66">
                  <c:v>Praktyki zawodowe w zakresie klinicznej diagnozy psychologicznej dzieci i młodzieży</c:v>
                </c:pt>
                <c:pt idx="67">
                  <c:v>Praktyki zawodowe w zakresie neuropsychologii</c:v>
                </c:pt>
                <c:pt idx="68">
                  <c:v>#ADR!</c:v>
                </c:pt>
                <c:pt idx="69">
                  <c:v>#ADR!</c:v>
                </c:pt>
                <c:pt idx="70">
                  <c:v>#ADR!</c:v>
                </c:pt>
                <c:pt idx="71">
                  <c:v>#ADR!</c:v>
                </c:pt>
                <c:pt idx="72">
                  <c:v>#ADR!</c:v>
                </c:pt>
                <c:pt idx="73">
                  <c:v>#ADR!</c:v>
                </c:pt>
                <c:pt idx="74">
                  <c:v>#ADR!</c:v>
                </c:pt>
                <c:pt idx="75">
                  <c:v>#ADR!</c:v>
                </c:pt>
                <c:pt idx="76">
                  <c:v>#ADR!</c:v>
                </c:pt>
                <c:pt idx="77">
                  <c:v>Psychologia uzależnień</c:v>
                </c:pt>
                <c:pt idx="78">
                  <c:v>#ADR!</c:v>
                </c:pt>
                <c:pt idx="79">
                  <c:v>Psychologiczna diagnoza kliniczna dorosłych</c:v>
                </c:pt>
                <c:pt idx="80">
                  <c:v>Psychologiczna diagnoza dzieci i młodzieży z elementami psychoterapii</c:v>
                </c:pt>
                <c:pt idx="81">
                  <c:v>#ADR!</c:v>
                </c:pt>
                <c:pt idx="82">
                  <c:v>Promocja zdrowia</c:v>
                </c:pt>
                <c:pt idx="83">
                  <c:v>Rehabilitacja psychologiczna</c:v>
                </c:pt>
                <c:pt idx="84">
                  <c:v>sumy dla 4 roku</c:v>
                </c:pt>
                <c:pt idx="85">
                  <c:v>Interwencja kryzysowa</c:v>
                </c:pt>
                <c:pt idx="86">
                  <c:v>Przedmiot fakultatywny 10: Zachowania suicydalne – diagnoza i terapia / PK: ADHD – diagnoza i terapia; 
PZ: Fizjoprofilaktyka</c:v>
                </c:pt>
                <c:pt idx="87">
                  <c:v>#ADR!</c:v>
                </c:pt>
                <c:pt idx="88">
                  <c:v>#ADR!</c:v>
                </c:pt>
                <c:pt idx="89">
                  <c:v>#ADR!</c:v>
                </c:pt>
                <c:pt idx="90">
                  <c:v>#ADR!</c:v>
                </c:pt>
                <c:pt idx="91">
                  <c:v>#ADR!</c:v>
                </c:pt>
                <c:pt idx="92">
                  <c:v>#ADR!</c:v>
                </c:pt>
                <c:pt idx="93">
                  <c:v>#ADR!</c:v>
                </c:pt>
                <c:pt idx="94">
                  <c:v>#ADR!</c:v>
                </c:pt>
                <c:pt idx="95">
                  <c:v>#ADR!</c:v>
                </c:pt>
                <c:pt idx="96">
                  <c:v>#ADR!</c:v>
                </c:pt>
                <c:pt idx="97">
                  <c:v>#ADR!</c:v>
                </c:pt>
                <c:pt idx="98">
                  <c:v>Seksuologia</c:v>
                </c:pt>
                <c:pt idx="99">
                  <c:v>Seminarium magisterskie III</c:v>
                </c:pt>
                <c:pt idx="100">
                  <c:v>Seminarium magisterskie IV</c:v>
                </c:pt>
                <c:pt idx="101">
                  <c:v>Zdrowie publiczne w praktyce psychologa</c:v>
                </c:pt>
                <c:pt idx="102">
                  <c:v>sumy dla 5 roku</c:v>
                </c:pt>
                <c:pt idx="103">
                  <c:v>RAZEM</c:v>
                </c:pt>
              </c:strCache>
            </c:strRef>
          </c:cat>
          <c:val>
            <c:numRef>
              <c:f>Matryca_PZ!$Q$20:$Q$123</c:f>
              <c:numCache>
                <c:formatCode>General</c:formatCode>
                <c:ptCount val="10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FB7-4E9F-AAA2-873D1A3FA505}"/>
            </c:ext>
          </c:extLst>
        </c:ser>
        <c:ser>
          <c:idx val="1"/>
          <c:order val="1"/>
          <c:tx>
            <c:v>UMIEJĘTNOŚCI</c:v>
          </c:tx>
          <c:spPr>
            <a:solidFill>
              <a:srgbClr val="0070C0"/>
            </a:solidFill>
            <a:ln>
              <a:noFill/>
            </a:ln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pl-PL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Matryca_PZ!$I$20:$I$123</c:f>
              <c:strCache>
                <c:ptCount val="104"/>
                <c:pt idx="0">
                  <c:v>Biologiczne uwarunkowania procesów psychicznych</c:v>
                </c:pt>
                <c:pt idx="1">
                  <c:v>Podejście evidence based w psychologii</c:v>
                </c:pt>
                <c:pt idx="2">
                  <c:v>Filozofia z logiką</c:v>
                </c:pt>
                <c:pt idx="3">
                  <c:v>Psychogenetyka</c:v>
                </c:pt>
                <c:pt idx="4">
                  <c:v>Kompetencje akademickie</c:v>
                </c:pt>
                <c:pt idx="5">
                  <c:v>Lektorat z języka angielskiego I</c:v>
                </c:pt>
                <c:pt idx="6">
                  <c:v>Lektorat z języka angielskiego II</c:v>
                </c:pt>
                <c:pt idx="7">
                  <c:v>Neurobiologia i mechanizmy zachowania</c:v>
                </c:pt>
                <c:pt idx="8">
                  <c:v>Podstawy neurofizjologii dla psychologów</c:v>
                </c:pt>
                <c:pt idx="9">
                  <c:v>Pierwsza pomoc medyczna</c:v>
                </c:pt>
                <c:pt idx="10">
                  <c:v>Podstawy technologii informacyjnej </c:v>
                </c:pt>
                <c:pt idx="11">
                  <c:v>Przedmiot fakultatywny 1: Rola organizacji pozarządowych w systemie ochrony zdrowia / Sport, umysł i granice ludzkich możliwości </c:v>
                </c:pt>
                <c:pt idx="12">
                  <c:v>Przedmiot fakultatywny 2: Społeczne przyczyny kryzysów psychicznych / Podstawy neurobiologii eksperymentalnej </c:v>
                </c:pt>
                <c:pt idx="13">
                  <c:v>#ADR!</c:v>
                </c:pt>
                <c:pt idx="14">
                  <c:v>Psychologia społeczna</c:v>
                </c:pt>
                <c:pt idx="15">
                  <c:v>#ADR!</c:v>
                </c:pt>
                <c:pt idx="16">
                  <c:v>Trening umiejętności interpersonalnych I</c:v>
                </c:pt>
                <c:pt idx="17">
                  <c:v>Wprowadzenie do neuroanatomii</c:v>
                </c:pt>
                <c:pt idx="18">
                  <c:v>Wprowadzenie do psychologii i historii myśli psychologicznej</c:v>
                </c:pt>
                <c:pt idx="19">
                  <c:v>Wprowadzenie do psychologii społecznej</c:v>
                </c:pt>
                <c:pt idx="20">
                  <c:v>Wychowanie fizyczne I</c:v>
                </c:pt>
                <c:pt idx="21">
                  <c:v>Wychowanie fizyczne II</c:v>
                </c:pt>
                <c:pt idx="22">
                  <c:v>sumy dla 1 roku</c:v>
                </c:pt>
                <c:pt idx="23">
                  <c:v>Etyka zawodu psychologa</c:v>
                </c:pt>
                <c:pt idx="24">
                  <c:v>Lektorat z języka angielskiego III</c:v>
                </c:pt>
                <c:pt idx="25">
                  <c:v>Lektorat z języka angielskiego IV</c:v>
                </c:pt>
                <c:pt idx="26">
                  <c:v>Metodologia badań psychologicznych I</c:v>
                </c:pt>
                <c:pt idx="27">
                  <c:v>Ochrona własności intelektualnej</c:v>
                </c:pt>
                <c:pt idx="28">
                  <c:v>Podstawy pomocy psychologicznej </c:v>
                </c:pt>
                <c:pt idx="29">
                  <c:v>Praktyki zawodowe w zakresie pomocy psychologicznej </c:v>
                </c:pt>
                <c:pt idx="30">
                  <c:v>Praktyki zawodowe w zakresie promocji i edukacji zdrowia</c:v>
                </c:pt>
                <c:pt idx="31">
                  <c:v>Przedmiot fakultatywny 4: Podstawy organizacji i zarządzania / Psychologia języka</c:v>
                </c:pt>
                <c:pt idx="32">
                  <c:v>#ADR!</c:v>
                </c:pt>
                <c:pt idx="33">
                  <c:v>Psychologia emocji i motywacji I</c:v>
                </c:pt>
                <c:pt idx="34">
                  <c:v>Psychologia emocji i motywacji II</c:v>
                </c:pt>
                <c:pt idx="35">
                  <c:v>Psychologia osobowości</c:v>
                </c:pt>
                <c:pt idx="36">
                  <c:v>Psychologia procesów poznawczych </c:v>
                </c:pt>
                <c:pt idx="37">
                  <c:v>Psychologia rozwoju człowieka</c:v>
                </c:pt>
                <c:pt idx="38">
                  <c:v>Psychologia różnic indywidualnych I</c:v>
                </c:pt>
                <c:pt idx="39">
                  <c:v>Psychologia różnic indywidualnych II</c:v>
                </c:pt>
                <c:pt idx="40">
                  <c:v>Socjologia</c:v>
                </c:pt>
                <c:pt idx="41">
                  <c:v>sumy dla 2 roku</c:v>
                </c:pt>
                <c:pt idx="42">
                  <c:v>Metodologia badań psychologicznych II</c:v>
                </c:pt>
                <c:pt idx="43">
                  <c:v>Neuropsychologia</c:v>
                </c:pt>
                <c:pt idx="44">
                  <c:v>Podstawy neurologii </c:v>
                </c:pt>
                <c:pt idx="45">
                  <c:v>Praktyki zawodowe w zakresie psychologicznej diagnozy i terapii chorób somatycznych</c:v>
                </c:pt>
                <c:pt idx="46">
                  <c:v>Praktyki zawodowe w zakresie klinicznej diagnozy psychologicznej dorosłych</c:v>
                </c:pt>
                <c:pt idx="47">
                  <c:v>Projekt badawczy grupowy- psychologia zdrowia / psychologia kliniczna</c:v>
                </c:pt>
                <c:pt idx="48">
                  <c:v>Przedmiot fakultatywny 5: Zaburzenia neurorozwojowe / Psychologia kryminalna</c:v>
                </c:pt>
                <c:pt idx="49">
                  <c:v>Przedmiot fakultatywny 6: Podstawy uczenia maszynowego i sieci neuronowych / Psychologia człowieka w świecie AI</c:v>
                </c:pt>
                <c:pt idx="50">
                  <c:v>Psychologia kliniczna dorosłych</c:v>
                </c:pt>
                <c:pt idx="51">
                  <c:v>Psychologia kliniczna dzieci i młodzieży</c:v>
                </c:pt>
                <c:pt idx="52">
                  <c:v>Psychologia środowiska</c:v>
                </c:pt>
                <c:pt idx="53">
                  <c:v>Psychologia zarządzania</c:v>
                </c:pt>
                <c:pt idx="54">
                  <c:v>Psychologia zdrowia</c:v>
                </c:pt>
                <c:pt idx="55">
                  <c:v>Psychometria</c:v>
                </c:pt>
                <c:pt idx="56">
                  <c:v>Psychopatologia</c:v>
                </c:pt>
                <c:pt idx="57">
                  <c:v>Statystyka I</c:v>
                </c:pt>
                <c:pt idx="58">
                  <c:v>Statystyka II</c:v>
                </c:pt>
                <c:pt idx="59">
                  <c:v>Wprowadzenie do psychologii klinicznej</c:v>
                </c:pt>
                <c:pt idx="60">
                  <c:v>sumy dla 3 roku</c:v>
                </c:pt>
                <c:pt idx="61">
                  <c:v>Psychiatria</c:v>
                </c:pt>
                <c:pt idx="62">
                  <c:v>Psychofarmakologia</c:v>
                </c:pt>
                <c:pt idx="63">
                  <c:v>#ADR!</c:v>
                </c:pt>
                <c:pt idx="64">
                  <c:v>#ADR!</c:v>
                </c:pt>
                <c:pt idx="65">
                  <c:v>#ADR!</c:v>
                </c:pt>
                <c:pt idx="66">
                  <c:v>Praktyki zawodowe w zakresie klinicznej diagnozy psychologicznej dzieci i młodzieży</c:v>
                </c:pt>
                <c:pt idx="67">
                  <c:v>Praktyki zawodowe w zakresie neuropsychologii</c:v>
                </c:pt>
                <c:pt idx="68">
                  <c:v>#ADR!</c:v>
                </c:pt>
                <c:pt idx="69">
                  <c:v>#ADR!</c:v>
                </c:pt>
                <c:pt idx="70">
                  <c:v>#ADR!</c:v>
                </c:pt>
                <c:pt idx="71">
                  <c:v>#ADR!</c:v>
                </c:pt>
                <c:pt idx="72">
                  <c:v>#ADR!</c:v>
                </c:pt>
                <c:pt idx="73">
                  <c:v>#ADR!</c:v>
                </c:pt>
                <c:pt idx="74">
                  <c:v>#ADR!</c:v>
                </c:pt>
                <c:pt idx="75">
                  <c:v>#ADR!</c:v>
                </c:pt>
                <c:pt idx="76">
                  <c:v>#ADR!</c:v>
                </c:pt>
                <c:pt idx="77">
                  <c:v>Psychologia uzależnień</c:v>
                </c:pt>
                <c:pt idx="78">
                  <c:v>#ADR!</c:v>
                </c:pt>
                <c:pt idx="79">
                  <c:v>Psychologiczna diagnoza kliniczna dorosłych</c:v>
                </c:pt>
                <c:pt idx="80">
                  <c:v>Psychologiczna diagnoza dzieci i młodzieży z elementami psychoterapii</c:v>
                </c:pt>
                <c:pt idx="81">
                  <c:v>#ADR!</c:v>
                </c:pt>
                <c:pt idx="82">
                  <c:v>Promocja zdrowia</c:v>
                </c:pt>
                <c:pt idx="83">
                  <c:v>Rehabilitacja psychologiczna</c:v>
                </c:pt>
                <c:pt idx="84">
                  <c:v>sumy dla 4 roku</c:v>
                </c:pt>
                <c:pt idx="85">
                  <c:v>Interwencja kryzysowa</c:v>
                </c:pt>
                <c:pt idx="86">
                  <c:v>Przedmiot fakultatywny 10: Zachowania suicydalne – diagnoza i terapia / PK: ADHD – diagnoza i terapia; 
PZ: Fizjoprofilaktyka</c:v>
                </c:pt>
                <c:pt idx="87">
                  <c:v>#ADR!</c:v>
                </c:pt>
                <c:pt idx="88">
                  <c:v>#ADR!</c:v>
                </c:pt>
                <c:pt idx="89">
                  <c:v>#ADR!</c:v>
                </c:pt>
                <c:pt idx="90">
                  <c:v>#ADR!</c:v>
                </c:pt>
                <c:pt idx="91">
                  <c:v>#ADR!</c:v>
                </c:pt>
                <c:pt idx="92">
                  <c:v>#ADR!</c:v>
                </c:pt>
                <c:pt idx="93">
                  <c:v>#ADR!</c:v>
                </c:pt>
                <c:pt idx="94">
                  <c:v>#ADR!</c:v>
                </c:pt>
                <c:pt idx="95">
                  <c:v>#ADR!</c:v>
                </c:pt>
                <c:pt idx="96">
                  <c:v>#ADR!</c:v>
                </c:pt>
                <c:pt idx="97">
                  <c:v>#ADR!</c:v>
                </c:pt>
                <c:pt idx="98">
                  <c:v>Seksuologia</c:v>
                </c:pt>
                <c:pt idx="99">
                  <c:v>Seminarium magisterskie III</c:v>
                </c:pt>
                <c:pt idx="100">
                  <c:v>Seminarium magisterskie IV</c:v>
                </c:pt>
                <c:pt idx="101">
                  <c:v>Zdrowie publiczne w praktyce psychologa</c:v>
                </c:pt>
                <c:pt idx="102">
                  <c:v>sumy dla 5 roku</c:v>
                </c:pt>
                <c:pt idx="103">
                  <c:v>RAZEM</c:v>
                </c:pt>
              </c:strCache>
            </c:strRef>
          </c:cat>
          <c:val>
            <c:numRef>
              <c:f>Matryca_PZ!$R$20:$R$123</c:f>
              <c:numCache>
                <c:formatCode>General</c:formatCode>
                <c:ptCount val="10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FB7-4E9F-AAA2-873D1A3FA505}"/>
            </c:ext>
          </c:extLst>
        </c:ser>
        <c:ser>
          <c:idx val="2"/>
          <c:order val="2"/>
          <c:tx>
            <c:v>KOMPETENCJE SPOŁECZNE</c:v>
          </c:tx>
          <c:spPr>
            <a:solidFill>
              <a:srgbClr val="EAB200"/>
            </a:solidFill>
            <a:ln>
              <a:noFill/>
            </a:ln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pl-PL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Matryca_PZ!$I$20:$I$123</c:f>
              <c:strCache>
                <c:ptCount val="104"/>
                <c:pt idx="0">
                  <c:v>Biologiczne uwarunkowania procesów psychicznych</c:v>
                </c:pt>
                <c:pt idx="1">
                  <c:v>Podejście evidence based w psychologii</c:v>
                </c:pt>
                <c:pt idx="2">
                  <c:v>Filozofia z logiką</c:v>
                </c:pt>
                <c:pt idx="3">
                  <c:v>Psychogenetyka</c:v>
                </c:pt>
                <c:pt idx="4">
                  <c:v>Kompetencje akademickie</c:v>
                </c:pt>
                <c:pt idx="5">
                  <c:v>Lektorat z języka angielskiego I</c:v>
                </c:pt>
                <c:pt idx="6">
                  <c:v>Lektorat z języka angielskiego II</c:v>
                </c:pt>
                <c:pt idx="7">
                  <c:v>Neurobiologia i mechanizmy zachowania</c:v>
                </c:pt>
                <c:pt idx="8">
                  <c:v>Podstawy neurofizjologii dla psychologów</c:v>
                </c:pt>
                <c:pt idx="9">
                  <c:v>Pierwsza pomoc medyczna</c:v>
                </c:pt>
                <c:pt idx="10">
                  <c:v>Podstawy technologii informacyjnej </c:v>
                </c:pt>
                <c:pt idx="11">
                  <c:v>Przedmiot fakultatywny 1: Rola organizacji pozarządowych w systemie ochrony zdrowia / Sport, umysł i granice ludzkich możliwości </c:v>
                </c:pt>
                <c:pt idx="12">
                  <c:v>Przedmiot fakultatywny 2: Społeczne przyczyny kryzysów psychicznych / Podstawy neurobiologii eksperymentalnej </c:v>
                </c:pt>
                <c:pt idx="13">
                  <c:v>#ADR!</c:v>
                </c:pt>
                <c:pt idx="14">
                  <c:v>Psychologia społeczna</c:v>
                </c:pt>
                <c:pt idx="15">
                  <c:v>#ADR!</c:v>
                </c:pt>
                <c:pt idx="16">
                  <c:v>Trening umiejętności interpersonalnych I</c:v>
                </c:pt>
                <c:pt idx="17">
                  <c:v>Wprowadzenie do neuroanatomii</c:v>
                </c:pt>
                <c:pt idx="18">
                  <c:v>Wprowadzenie do psychologii i historii myśli psychologicznej</c:v>
                </c:pt>
                <c:pt idx="19">
                  <c:v>Wprowadzenie do psychologii społecznej</c:v>
                </c:pt>
                <c:pt idx="20">
                  <c:v>Wychowanie fizyczne I</c:v>
                </c:pt>
                <c:pt idx="21">
                  <c:v>Wychowanie fizyczne II</c:v>
                </c:pt>
                <c:pt idx="22">
                  <c:v>sumy dla 1 roku</c:v>
                </c:pt>
                <c:pt idx="23">
                  <c:v>Etyka zawodu psychologa</c:v>
                </c:pt>
                <c:pt idx="24">
                  <c:v>Lektorat z języka angielskiego III</c:v>
                </c:pt>
                <c:pt idx="25">
                  <c:v>Lektorat z języka angielskiego IV</c:v>
                </c:pt>
                <c:pt idx="26">
                  <c:v>Metodologia badań psychologicznych I</c:v>
                </c:pt>
                <c:pt idx="27">
                  <c:v>Ochrona własności intelektualnej</c:v>
                </c:pt>
                <c:pt idx="28">
                  <c:v>Podstawy pomocy psychologicznej </c:v>
                </c:pt>
                <c:pt idx="29">
                  <c:v>Praktyki zawodowe w zakresie pomocy psychologicznej </c:v>
                </c:pt>
                <c:pt idx="30">
                  <c:v>Praktyki zawodowe w zakresie promocji i edukacji zdrowia</c:v>
                </c:pt>
                <c:pt idx="31">
                  <c:v>Przedmiot fakultatywny 4: Podstawy organizacji i zarządzania / Psychologia języka</c:v>
                </c:pt>
                <c:pt idx="32">
                  <c:v>#ADR!</c:v>
                </c:pt>
                <c:pt idx="33">
                  <c:v>Psychologia emocji i motywacji I</c:v>
                </c:pt>
                <c:pt idx="34">
                  <c:v>Psychologia emocji i motywacji II</c:v>
                </c:pt>
                <c:pt idx="35">
                  <c:v>Psychologia osobowości</c:v>
                </c:pt>
                <c:pt idx="36">
                  <c:v>Psychologia procesów poznawczych </c:v>
                </c:pt>
                <c:pt idx="37">
                  <c:v>Psychologia rozwoju człowieka</c:v>
                </c:pt>
                <c:pt idx="38">
                  <c:v>Psychologia różnic indywidualnych I</c:v>
                </c:pt>
                <c:pt idx="39">
                  <c:v>Psychologia różnic indywidualnych II</c:v>
                </c:pt>
                <c:pt idx="40">
                  <c:v>Socjologia</c:v>
                </c:pt>
                <c:pt idx="41">
                  <c:v>sumy dla 2 roku</c:v>
                </c:pt>
                <c:pt idx="42">
                  <c:v>Metodologia badań psychologicznych II</c:v>
                </c:pt>
                <c:pt idx="43">
                  <c:v>Neuropsychologia</c:v>
                </c:pt>
                <c:pt idx="44">
                  <c:v>Podstawy neurologii </c:v>
                </c:pt>
                <c:pt idx="45">
                  <c:v>Praktyki zawodowe w zakresie psychologicznej diagnozy i terapii chorób somatycznych</c:v>
                </c:pt>
                <c:pt idx="46">
                  <c:v>Praktyki zawodowe w zakresie klinicznej diagnozy psychologicznej dorosłych</c:v>
                </c:pt>
                <c:pt idx="47">
                  <c:v>Projekt badawczy grupowy- psychologia zdrowia / psychologia kliniczna</c:v>
                </c:pt>
                <c:pt idx="48">
                  <c:v>Przedmiot fakultatywny 5: Zaburzenia neurorozwojowe / Psychologia kryminalna</c:v>
                </c:pt>
                <c:pt idx="49">
                  <c:v>Przedmiot fakultatywny 6: Podstawy uczenia maszynowego i sieci neuronowych / Psychologia człowieka w świecie AI</c:v>
                </c:pt>
                <c:pt idx="50">
                  <c:v>Psychologia kliniczna dorosłych</c:v>
                </c:pt>
                <c:pt idx="51">
                  <c:v>Psychologia kliniczna dzieci i młodzieży</c:v>
                </c:pt>
                <c:pt idx="52">
                  <c:v>Psychologia środowiska</c:v>
                </c:pt>
                <c:pt idx="53">
                  <c:v>Psychologia zarządzania</c:v>
                </c:pt>
                <c:pt idx="54">
                  <c:v>Psychologia zdrowia</c:v>
                </c:pt>
                <c:pt idx="55">
                  <c:v>Psychometria</c:v>
                </c:pt>
                <c:pt idx="56">
                  <c:v>Psychopatologia</c:v>
                </c:pt>
                <c:pt idx="57">
                  <c:v>Statystyka I</c:v>
                </c:pt>
                <c:pt idx="58">
                  <c:v>Statystyka II</c:v>
                </c:pt>
                <c:pt idx="59">
                  <c:v>Wprowadzenie do psychologii klinicznej</c:v>
                </c:pt>
                <c:pt idx="60">
                  <c:v>sumy dla 3 roku</c:v>
                </c:pt>
                <c:pt idx="61">
                  <c:v>Psychiatria</c:v>
                </c:pt>
                <c:pt idx="62">
                  <c:v>Psychofarmakologia</c:v>
                </c:pt>
                <c:pt idx="63">
                  <c:v>#ADR!</c:v>
                </c:pt>
                <c:pt idx="64">
                  <c:v>#ADR!</c:v>
                </c:pt>
                <c:pt idx="65">
                  <c:v>#ADR!</c:v>
                </c:pt>
                <c:pt idx="66">
                  <c:v>Praktyki zawodowe w zakresie klinicznej diagnozy psychologicznej dzieci i młodzieży</c:v>
                </c:pt>
                <c:pt idx="67">
                  <c:v>Praktyki zawodowe w zakresie neuropsychologii</c:v>
                </c:pt>
                <c:pt idx="68">
                  <c:v>#ADR!</c:v>
                </c:pt>
                <c:pt idx="69">
                  <c:v>#ADR!</c:v>
                </c:pt>
                <c:pt idx="70">
                  <c:v>#ADR!</c:v>
                </c:pt>
                <c:pt idx="71">
                  <c:v>#ADR!</c:v>
                </c:pt>
                <c:pt idx="72">
                  <c:v>#ADR!</c:v>
                </c:pt>
                <c:pt idx="73">
                  <c:v>#ADR!</c:v>
                </c:pt>
                <c:pt idx="74">
                  <c:v>#ADR!</c:v>
                </c:pt>
                <c:pt idx="75">
                  <c:v>#ADR!</c:v>
                </c:pt>
                <c:pt idx="76">
                  <c:v>#ADR!</c:v>
                </c:pt>
                <c:pt idx="77">
                  <c:v>Psychologia uzależnień</c:v>
                </c:pt>
                <c:pt idx="78">
                  <c:v>#ADR!</c:v>
                </c:pt>
                <c:pt idx="79">
                  <c:v>Psychologiczna diagnoza kliniczna dorosłych</c:v>
                </c:pt>
                <c:pt idx="80">
                  <c:v>Psychologiczna diagnoza dzieci i młodzieży z elementami psychoterapii</c:v>
                </c:pt>
                <c:pt idx="81">
                  <c:v>#ADR!</c:v>
                </c:pt>
                <c:pt idx="82">
                  <c:v>Promocja zdrowia</c:v>
                </c:pt>
                <c:pt idx="83">
                  <c:v>Rehabilitacja psychologiczna</c:v>
                </c:pt>
                <c:pt idx="84">
                  <c:v>sumy dla 4 roku</c:v>
                </c:pt>
                <c:pt idx="85">
                  <c:v>Interwencja kryzysowa</c:v>
                </c:pt>
                <c:pt idx="86">
                  <c:v>Przedmiot fakultatywny 10: Zachowania suicydalne – diagnoza i terapia / PK: ADHD – diagnoza i terapia; 
PZ: Fizjoprofilaktyka</c:v>
                </c:pt>
                <c:pt idx="87">
                  <c:v>#ADR!</c:v>
                </c:pt>
                <c:pt idx="88">
                  <c:v>#ADR!</c:v>
                </c:pt>
                <c:pt idx="89">
                  <c:v>#ADR!</c:v>
                </c:pt>
                <c:pt idx="90">
                  <c:v>#ADR!</c:v>
                </c:pt>
                <c:pt idx="91">
                  <c:v>#ADR!</c:v>
                </c:pt>
                <c:pt idx="92">
                  <c:v>#ADR!</c:v>
                </c:pt>
                <c:pt idx="93">
                  <c:v>#ADR!</c:v>
                </c:pt>
                <c:pt idx="94">
                  <c:v>#ADR!</c:v>
                </c:pt>
                <c:pt idx="95">
                  <c:v>#ADR!</c:v>
                </c:pt>
                <c:pt idx="96">
                  <c:v>#ADR!</c:v>
                </c:pt>
                <c:pt idx="97">
                  <c:v>#ADR!</c:v>
                </c:pt>
                <c:pt idx="98">
                  <c:v>Seksuologia</c:v>
                </c:pt>
                <c:pt idx="99">
                  <c:v>Seminarium magisterskie III</c:v>
                </c:pt>
                <c:pt idx="100">
                  <c:v>Seminarium magisterskie IV</c:v>
                </c:pt>
                <c:pt idx="101">
                  <c:v>Zdrowie publiczne w praktyce psychologa</c:v>
                </c:pt>
                <c:pt idx="102">
                  <c:v>sumy dla 5 roku</c:v>
                </c:pt>
                <c:pt idx="103">
                  <c:v>RAZEM</c:v>
                </c:pt>
              </c:strCache>
            </c:strRef>
          </c:cat>
          <c:val>
            <c:numRef>
              <c:f>Matryca_PZ!$S$20:$S$123</c:f>
              <c:numCache>
                <c:formatCode>General</c:formatCode>
                <c:ptCount val="10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6FB7-4E9F-AAA2-873D1A3FA505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1181266528"/>
        <c:axId val="1181264864"/>
      </c:barChart>
      <c:catAx>
        <c:axId val="1181266528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cap="small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l-PL"/>
          </a:p>
        </c:txPr>
        <c:crossAx val="1181264864"/>
        <c:crosses val="autoZero"/>
        <c:auto val="1"/>
        <c:lblAlgn val="ctr"/>
        <c:lblOffset val="100"/>
        <c:noMultiLvlLbl val="0"/>
      </c:catAx>
      <c:valAx>
        <c:axId val="1181264864"/>
        <c:scaling>
          <c:orientation val="minMax"/>
        </c:scaling>
        <c:delete val="0"/>
        <c:axPos val="t"/>
        <c:numFmt formatCode="0%" sourceLinked="1"/>
        <c:majorTickMark val="none"/>
        <c:minorTickMark val="none"/>
        <c:tickLblPos val="nextTo"/>
        <c:spPr>
          <a:solidFill>
            <a:schemeClr val="bg1">
              <a:lumMod val="95000"/>
            </a:schemeClr>
          </a:solidFill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l-PL"/>
          </a:p>
        </c:txPr>
        <c:crossAx val="1181266528"/>
        <c:crosses val="autoZero"/>
        <c:crossBetween val="between"/>
      </c:valAx>
      <c:spPr>
        <a:noFill/>
        <a:ln w="6350">
          <a:solidFill>
            <a:schemeClr val="bg1">
              <a:lumMod val="95000"/>
            </a:schemeClr>
          </a:solidFill>
        </a:ln>
        <a:effectLst/>
      </c:spPr>
    </c:plotArea>
    <c:legend>
      <c:legendPos val="t"/>
      <c:layout>
        <c:manualLayout>
          <c:xMode val="edge"/>
          <c:yMode val="edge"/>
          <c:x val="1.7944952089903727E-2"/>
          <c:y val="1.2088956083465853E-3"/>
          <c:w val="0.40993035800819544"/>
          <c:h val="5.111861474979813E-3"/>
        </c:manualLayout>
      </c:layout>
      <c:overlay val="0"/>
      <c:spPr>
        <a:solidFill>
          <a:schemeClr val="bg1">
            <a:lumMod val="95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l-P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>
        <a:lumMod val="95000"/>
      </a:schemeClr>
    </a:solidFill>
    <a:ln w="25400" cap="flat" cmpd="sng" algn="ctr">
      <a:solidFill>
        <a:schemeClr val="tx1"/>
      </a:solidFill>
      <a:round/>
    </a:ln>
    <a:effectLst>
      <a:softEdge rad="101600"/>
    </a:effectLst>
  </c:spPr>
  <c:txPr>
    <a:bodyPr/>
    <a:lstStyle/>
    <a:p>
      <a:pPr>
        <a:defRPr/>
      </a:pPr>
      <a:endParaRPr lang="pl-PL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4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>
      <a:effectLst/>
    </cs:defRPr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68000">
            <a:schemeClr val="lt1">
              <a:lumMod val="85000"/>
            </a:schemeClr>
          </a:gs>
          <a:gs pos="100000">
            <a:schemeClr val="lt1"/>
          </a:gs>
        </a:gsLst>
        <a:lin ang="5400000" scaled="1"/>
        <a:tileRect/>
      </a:gra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spPr/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dk1"/>
    </cs:fontRef>
    <cs:spPr>
      <a:gradFill>
        <a:gsLst>
          <a:gs pos="0">
            <a:schemeClr val="phClr"/>
          </a:gs>
          <a:gs pos="100000">
            <a:schemeClr val="phClr">
              <a:lumMod val="84000"/>
            </a:schemeClr>
          </a:gs>
        </a:gsLst>
        <a:lin ang="5400000" scaled="1"/>
      </a:gradFill>
      <a:effectLst>
        <a:outerShdw blurRad="76200" dir="18900000" sy="23000" kx="-1200000" algn="bl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gradFill>
        <a:gsLst>
          <a:gs pos="0">
            <a:schemeClr val="phClr"/>
          </a:gs>
          <a:gs pos="100000">
            <a:schemeClr val="phClr">
              <a:lumMod val="84000"/>
            </a:schemeClr>
          </a:gs>
        </a:gsLst>
        <a:lin ang="5400000" scaled="1"/>
      </a:gradFill>
      <a:effectLst>
        <a:outerShdw blurRad="76200" dir="18900000" sy="23000" kx="-1200000" algn="bl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gradFill>
          <a:gsLst>
            <a:gs pos="0">
              <a:schemeClr val="phClr"/>
            </a:gs>
            <a:gs pos="100000">
              <a:schemeClr val="phClr">
                <a:lumMod val="84000"/>
              </a:schemeClr>
            </a:gs>
          </a:gsLst>
          <a:lin ang="5400000" scaled="1"/>
        </a:gra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gradFill>
        <a:gsLst>
          <a:gs pos="0">
            <a:schemeClr val="phClr"/>
          </a:gs>
          <a:gs pos="100000">
            <a:schemeClr val="phClr">
              <a:lumMod val="84000"/>
            </a:schemeClr>
          </a:gs>
        </a:gsLst>
        <a:lin ang="5400000" scaled="1"/>
      </a:gradFill>
      <a:effectLst>
        <a:outerShdw blurRad="76200" dir="18900000" sy="23000" kx="-1200000" algn="bl" rotWithShape="0">
          <a:prstClr val="black">
            <a:alpha val="20000"/>
          </a:prstClr>
        </a:outerShdw>
      </a:effectLst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ln w="9525">
        <a:solidFill>
          <a:schemeClr val="dk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dk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dk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65000"/>
        <a:lumOff val="35000"/>
      </a:schemeClr>
    </cs:fontRef>
    <cs:defRPr kern="1200">
      <a:effectLst/>
    </cs:defRPr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dk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348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.xml"/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266700</xdr:colOff>
      <xdr:row>0</xdr:row>
      <xdr:rowOff>0</xdr:rowOff>
    </xdr:from>
    <xdr:to>
      <xdr:col>4</xdr:col>
      <xdr:colOff>772401</xdr:colOff>
      <xdr:row>3</xdr:row>
      <xdr:rowOff>93617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011472D1-076D-4035-9057-F2120AAB91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0"/>
          <a:ext cx="2624234" cy="6803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266700</xdr:colOff>
      <xdr:row>0</xdr:row>
      <xdr:rowOff>0</xdr:rowOff>
    </xdr:from>
    <xdr:to>
      <xdr:col>5</xdr:col>
      <xdr:colOff>362479</xdr:colOff>
      <xdr:row>3</xdr:row>
      <xdr:rowOff>15784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A81F3473-29BB-4D15-9A12-D8089F5351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0"/>
          <a:ext cx="2618519" cy="66511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398317</xdr:colOff>
      <xdr:row>0</xdr:row>
      <xdr:rowOff>186789</xdr:rowOff>
    </xdr:from>
    <xdr:to>
      <xdr:col>68</xdr:col>
      <xdr:colOff>17318</xdr:colOff>
      <xdr:row>16</xdr:row>
      <xdr:rowOff>305543</xdr:rowOff>
    </xdr:to>
    <xdr:graphicFrame macro="">
      <xdr:nvGraphicFramePr>
        <xdr:cNvPr id="4" name="Wykres 3">
          <a:extLst>
            <a:ext uri="{FF2B5EF4-FFF2-40B4-BE49-F238E27FC236}">
              <a16:creationId xmlns:a16="http://schemas.microsoft.com/office/drawing/2014/main" id="{3BBAE4DC-8FA9-4E3D-9FA8-C514478CD91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68</xdr:col>
      <xdr:colOff>17318</xdr:colOff>
      <xdr:row>19</xdr:row>
      <xdr:rowOff>17318</xdr:rowOff>
    </xdr:from>
    <xdr:to>
      <xdr:col>81</xdr:col>
      <xdr:colOff>17318</xdr:colOff>
      <xdr:row>124</xdr:row>
      <xdr:rowOff>69274</xdr:rowOff>
    </xdr:to>
    <xdr:graphicFrame macro="">
      <xdr:nvGraphicFramePr>
        <xdr:cNvPr id="5" name="Wykres 4">
          <a:extLst>
            <a:ext uri="{FF2B5EF4-FFF2-40B4-BE49-F238E27FC236}">
              <a16:creationId xmlns:a16="http://schemas.microsoft.com/office/drawing/2014/main" id="{6E9B5B59-D48F-43CD-989B-AB222B23392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F8C8009B-99A9-483B-82CD-6C94D8D214EE}" name="Tabela3" displayName="Tabela3" ref="A1:B139" totalsRowShown="0" headerRowDxfId="40" headerRowBorderDxfId="39" tableBorderDxfId="38" totalsRowBorderDxfId="37">
  <autoFilter ref="A1:B139" xr:uid="{F8C8009B-99A9-483B-82CD-6C94D8D214EE}"/>
  <tableColumns count="2">
    <tableColumn id="1" xr3:uid="{6B615A83-9DDA-47AE-980A-3850F248A23D}" name="szczegółowy numer efektu uczenia się " dataDxfId="36"/>
    <tableColumn id="2" xr3:uid="{B4E4789B-188D-4837-996C-826762449E28}" name="Efekty uczenia się _x000a_po ukończeniu studiów absolwent:" dataDxfId="35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B43E9D4A-4DAB-4A6D-AC71-3FE2BB7E8FFA}" name="Tabela5" displayName="Tabela5" ref="B1:C4" totalsRowShown="0" headerRowDxfId="34">
  <autoFilter ref="B1:C4" xr:uid="{B43E9D4A-4DAB-4A6D-AC71-3FE2BB7E8FFA}"/>
  <tableColumns count="2">
    <tableColumn id="1" xr3:uid="{D90179AB-2D8A-420F-876C-7E9A861F5BC9}" name="Rodzaj zajęć:"/>
    <tableColumn id="2" xr3:uid="{A89F4D0D-D1B4-4245-AA25-C95F4AB1E0BE}" name="Nazwa godzaju zajęć"/>
  </tableColumns>
  <tableStyleInfo name="TableStyleMedium5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45A427EA-D5CE-4C9F-A9E7-A042656E22B5}" name="Tabela6" displayName="Tabela6" ref="E1:F3" totalsRowShown="0" headerRowDxfId="33">
  <autoFilter ref="E1:F3" xr:uid="{45A427EA-D5CE-4C9F-A9E7-A042656E22B5}"/>
  <tableColumns count="2">
    <tableColumn id="1" xr3:uid="{7D67BCDD-F4D5-47A1-A28B-2A4645690711}" name="Forma zakończenia semestru"/>
    <tableColumn id="2" xr3:uid="{542124D4-405E-4F6D-AEC6-31B5DDF7483A}" name="Nazwa formy zakończenia"/>
  </tableColumns>
  <tableStyleInfo name="TableStyleMedium7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463EDC0-226A-44B1-98C6-4D77D8F27D17}" name="Tabela1" displayName="Tabela1" ref="H1:H4" totalsRowShown="0" headerRowDxfId="32">
  <autoFilter ref="H1:H4" xr:uid="{5463EDC0-226A-44B1-98C6-4D77D8F27D17}"/>
  <tableColumns count="1">
    <tableColumn id="1" xr3:uid="{82AE677E-95E3-4C2F-8148-F0BBC043E606}" name="Pula godzin"/>
  </tableColumns>
  <tableStyleInfo name="TableStyleMedium3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CAD15322-9510-4034-A7F0-3E44492829FC}" name="Tabela63" displayName="Tabela63" ref="J1:K4" totalsRowShown="0" headerRowDxfId="31">
  <autoFilter ref="J1:K4" xr:uid="{CAD15322-9510-4034-A7F0-3E44492829FC}"/>
  <tableColumns count="2">
    <tableColumn id="1" xr3:uid="{2607C9C9-FC4A-49EC-A0F8-766BF49CC341}" name="Forma zakończenia przedmiotu"/>
    <tableColumn id="2" xr3:uid="{E85EB2AB-8AD1-40BB-974B-AC6EB4EB997F}" name="Nazwa formy zakończenia"/>
  </tableColumns>
  <tableStyleInfo name="TableStyleMedium4" showFirstColumn="0" showLastColumn="0" showRowStripes="1" showColumnStripes="0"/>
</table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2" Type="http://schemas.openxmlformats.org/officeDocument/2006/relationships/table" Target="../tables/table3.xml"/><Relationship Id="rId1" Type="http://schemas.openxmlformats.org/officeDocument/2006/relationships/table" Target="../tables/table2.xml"/><Relationship Id="rId4" Type="http://schemas.openxmlformats.org/officeDocument/2006/relationships/table" Target="../tables/table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8ED7CF-DF51-43BF-A344-502F574B04B6}">
  <sheetPr codeName="Arkusz1"/>
  <dimension ref="A5:BJ155"/>
  <sheetViews>
    <sheetView tabSelected="1" zoomScale="55" zoomScaleNormal="55" workbookViewId="0">
      <pane xSplit="18" ySplit="19" topLeftCell="S20" activePane="bottomRight" state="frozen"/>
      <selection activeCell="M31" sqref="M31"/>
      <selection pane="topRight" activeCell="M31" sqref="M31"/>
      <selection pane="bottomLeft" activeCell="M31" sqref="M31"/>
      <selection pane="bottomRight" activeCell="F35" sqref="F35"/>
    </sheetView>
  </sheetViews>
  <sheetFormatPr defaultColWidth="8.85546875" defaultRowHeight="15" x14ac:dyDescent="0.25"/>
  <cols>
    <col min="1" max="1" width="5.42578125" customWidth="1"/>
    <col min="2" max="2" width="12.7109375" customWidth="1"/>
    <col min="3" max="3" width="6.7109375" customWidth="1"/>
    <col min="4" max="4" width="6.7109375" style="6" customWidth="1"/>
    <col min="5" max="5" width="13.28515625" customWidth="1"/>
    <col min="6" max="6" width="7.140625" customWidth="1"/>
    <col min="7" max="7" width="30.42578125" style="4" customWidth="1"/>
    <col min="8" max="9" width="5.7109375" style="4" customWidth="1"/>
    <col min="10" max="10" width="14.42578125" style="4" customWidth="1"/>
    <col min="11" max="11" width="12" customWidth="1"/>
    <col min="12" max="12" width="6.85546875" style="4" customWidth="1"/>
    <col min="13" max="13" width="8.85546875" style="4" customWidth="1"/>
    <col min="14" max="14" width="13.85546875" style="4" customWidth="1"/>
    <col min="15" max="15" width="12.7109375" style="696" customWidth="1"/>
    <col min="16" max="16" width="10.42578125" style="4" customWidth="1"/>
    <col min="17" max="17" width="10" style="4" customWidth="1"/>
    <col min="18" max="18" width="6.42578125" style="4" customWidth="1"/>
    <col min="19" max="19" width="5.7109375" customWidth="1"/>
    <col min="20" max="20" width="7.7109375" customWidth="1"/>
    <col min="21" max="21" width="8.42578125" customWidth="1"/>
    <col min="22" max="22" width="8.28515625" customWidth="1"/>
    <col min="23" max="23" width="7.85546875" customWidth="1"/>
    <col min="24" max="25" width="7.42578125" style="181" customWidth="1"/>
    <col min="26" max="26" width="5.85546875" style="181" customWidth="1"/>
    <col min="27" max="27" width="9.28515625" style="181" customWidth="1"/>
    <col min="28" max="28" width="8.42578125" style="181" customWidth="1"/>
    <col min="29" max="31" width="7.28515625" style="181" customWidth="1"/>
    <col min="32" max="39" width="5.7109375" style="181" customWidth="1"/>
    <col min="40" max="40" width="7" style="181" customWidth="1"/>
    <col min="41" max="41" width="5.7109375" customWidth="1"/>
    <col min="42" max="43" width="7.140625" customWidth="1"/>
    <col min="44" max="44" width="6.140625" customWidth="1"/>
    <col min="45" max="45" width="6.28515625" customWidth="1"/>
    <col min="46" max="47" width="6.85546875" style="181" bestFit="1" customWidth="1"/>
    <col min="48" max="49" width="5.7109375" style="181" customWidth="1"/>
    <col min="50" max="50" width="6.42578125" style="181" customWidth="1"/>
    <col min="51" max="51" width="4" style="181" customWidth="1"/>
    <col min="52" max="53" width="7.140625" style="181" customWidth="1"/>
    <col min="54" max="54" width="5.7109375" style="181" customWidth="1"/>
    <col min="55" max="55" width="6.7109375" style="181" customWidth="1"/>
    <col min="56" max="61" width="5.7109375" style="181" customWidth="1"/>
    <col min="62" max="62" width="6.7109375" style="181" customWidth="1"/>
  </cols>
  <sheetData>
    <row r="5" spans="1:62" ht="18.75" hidden="1" x14ac:dyDescent="0.3">
      <c r="F5" s="20" t="s">
        <v>23</v>
      </c>
      <c r="G5" s="58" t="s">
        <v>400</v>
      </c>
      <c r="J5" s="73"/>
    </row>
    <row r="6" spans="1:62" ht="18.75" hidden="1" x14ac:dyDescent="0.3">
      <c r="F6" s="20" t="s">
        <v>24</v>
      </c>
      <c r="G6" s="3" t="s">
        <v>397</v>
      </c>
      <c r="J6" s="73"/>
      <c r="AI6" s="185" t="s">
        <v>26</v>
      </c>
    </row>
    <row r="7" spans="1:62" hidden="1" x14ac:dyDescent="0.25">
      <c r="F7" s="17" t="s">
        <v>27</v>
      </c>
      <c r="G7" s="58" t="s">
        <v>398</v>
      </c>
      <c r="H7" s="7"/>
      <c r="I7" s="7"/>
      <c r="AJ7" s="181" t="s">
        <v>22</v>
      </c>
    </row>
    <row r="8" spans="1:62" ht="18.75" hidden="1" x14ac:dyDescent="0.3">
      <c r="F8" s="17" t="s">
        <v>42</v>
      </c>
      <c r="G8" s="3" t="s">
        <v>399</v>
      </c>
      <c r="J8" s="73"/>
      <c r="AR8" t="s">
        <v>0</v>
      </c>
    </row>
    <row r="9" spans="1:62" hidden="1" x14ac:dyDescent="0.25">
      <c r="F9" s="17" t="s">
        <v>44</v>
      </c>
      <c r="G9" s="177" t="s">
        <v>448</v>
      </c>
      <c r="AR9" t="s">
        <v>43</v>
      </c>
    </row>
    <row r="10" spans="1:62" ht="18.75" hidden="1" x14ac:dyDescent="0.3">
      <c r="F10" s="17" t="s">
        <v>25</v>
      </c>
      <c r="G10" s="3" t="s">
        <v>104</v>
      </c>
      <c r="J10" s="73"/>
      <c r="L10" s="7"/>
      <c r="M10" s="7"/>
      <c r="N10" s="7"/>
      <c r="O10" s="697"/>
      <c r="P10" s="7"/>
      <c r="Q10" s="7"/>
      <c r="R10" s="7"/>
    </row>
    <row r="11" spans="1:62" hidden="1" x14ac:dyDescent="0.25">
      <c r="F11" s="2" t="s">
        <v>45</v>
      </c>
      <c r="G11" s="671">
        <v>10</v>
      </c>
      <c r="H11" s="8"/>
      <c r="I11" s="8"/>
    </row>
    <row r="12" spans="1:62" hidden="1" x14ac:dyDescent="0.25">
      <c r="F12" s="2" t="s">
        <v>46</v>
      </c>
      <c r="G12" s="59"/>
      <c r="H12" s="158"/>
      <c r="I12" s="158"/>
    </row>
    <row r="13" spans="1:62" hidden="1" x14ac:dyDescent="0.25">
      <c r="F13" s="2" t="s">
        <v>47</v>
      </c>
      <c r="G13" s="671">
        <v>300</v>
      </c>
      <c r="H13" s="8"/>
      <c r="I13" s="8"/>
    </row>
    <row r="14" spans="1:62" ht="15.75" thickBot="1" x14ac:dyDescent="0.3">
      <c r="J14" s="326"/>
      <c r="L14" s="8"/>
      <c r="M14" s="8"/>
      <c r="N14" s="8"/>
      <c r="O14" s="698"/>
      <c r="P14" s="8"/>
      <c r="Q14" s="8"/>
      <c r="R14" s="8"/>
    </row>
    <row r="15" spans="1:62" ht="24" customHeight="1" x14ac:dyDescent="0.25">
      <c r="A15" s="784" t="s">
        <v>1</v>
      </c>
      <c r="B15" s="789" t="s">
        <v>48</v>
      </c>
      <c r="C15" s="789" t="s">
        <v>49</v>
      </c>
      <c r="D15" s="789" t="s">
        <v>30</v>
      </c>
      <c r="E15" s="789" t="s">
        <v>31</v>
      </c>
      <c r="F15" s="789" t="s">
        <v>50</v>
      </c>
      <c r="G15" s="789" t="s">
        <v>2</v>
      </c>
      <c r="H15" s="789" t="s">
        <v>381</v>
      </c>
      <c r="I15" s="789" t="s">
        <v>565</v>
      </c>
      <c r="J15" s="795" t="s">
        <v>28</v>
      </c>
      <c r="K15" s="795"/>
      <c r="L15" s="795"/>
      <c r="M15" s="795"/>
      <c r="N15" s="795"/>
      <c r="O15" s="795"/>
      <c r="P15" s="795"/>
      <c r="Q15" s="795"/>
      <c r="R15" s="796"/>
      <c r="S15" s="795" t="s">
        <v>3</v>
      </c>
      <c r="T15" s="795"/>
      <c r="U15" s="795"/>
      <c r="V15" s="795"/>
      <c r="W15" s="795"/>
      <c r="X15" s="795"/>
      <c r="Y15" s="795"/>
      <c r="Z15" s="795"/>
      <c r="AA15" s="795"/>
      <c r="AB15" s="795"/>
      <c r="AC15" s="795"/>
      <c r="AD15" s="795"/>
      <c r="AE15" s="795"/>
      <c r="AF15" s="795"/>
      <c r="AG15" s="795"/>
      <c r="AH15" s="795"/>
      <c r="AI15" s="795"/>
      <c r="AJ15" s="795"/>
      <c r="AK15" s="795"/>
      <c r="AL15" s="795"/>
      <c r="AM15" s="795"/>
      <c r="AN15" s="795"/>
      <c r="AO15" s="760" t="s">
        <v>4</v>
      </c>
      <c r="AP15" s="761"/>
      <c r="AQ15" s="761"/>
      <c r="AR15" s="761"/>
      <c r="AS15" s="761"/>
      <c r="AT15" s="761"/>
      <c r="AU15" s="761"/>
      <c r="AV15" s="761"/>
      <c r="AW15" s="761"/>
      <c r="AX15" s="761"/>
      <c r="AY15" s="761"/>
      <c r="AZ15" s="761"/>
      <c r="BA15" s="761"/>
      <c r="BB15" s="761"/>
      <c r="BC15" s="761"/>
      <c r="BD15" s="761"/>
      <c r="BE15" s="761"/>
      <c r="BF15" s="761"/>
      <c r="BG15" s="761"/>
      <c r="BH15" s="761"/>
      <c r="BI15" s="761"/>
      <c r="BJ15" s="762"/>
    </row>
    <row r="16" spans="1:62" ht="46.5" customHeight="1" x14ac:dyDescent="0.25">
      <c r="A16" s="785"/>
      <c r="B16" s="790"/>
      <c r="C16" s="790"/>
      <c r="D16" s="790"/>
      <c r="E16" s="790"/>
      <c r="F16" s="790"/>
      <c r="G16" s="790"/>
      <c r="H16" s="790"/>
      <c r="I16" s="790"/>
      <c r="J16" s="804" t="s">
        <v>65</v>
      </c>
      <c r="K16" s="804"/>
      <c r="L16" s="804"/>
      <c r="M16" s="805"/>
      <c r="N16" s="802" t="s">
        <v>5</v>
      </c>
      <c r="O16" s="803"/>
      <c r="P16" s="803"/>
      <c r="Q16" s="803"/>
      <c r="R16" s="750" t="s">
        <v>384</v>
      </c>
      <c r="S16" s="767" t="s">
        <v>385</v>
      </c>
      <c r="T16" s="765" t="s">
        <v>19</v>
      </c>
      <c r="U16" s="780" t="s">
        <v>69</v>
      </c>
      <c r="V16" s="752" t="s">
        <v>18</v>
      </c>
      <c r="W16" s="769" t="s">
        <v>17</v>
      </c>
      <c r="X16" s="771" t="s">
        <v>6</v>
      </c>
      <c r="Y16" s="772"/>
      <c r="Z16" s="782" t="s">
        <v>7</v>
      </c>
      <c r="AA16" s="763" t="s">
        <v>8</v>
      </c>
      <c r="AB16" s="782" t="s">
        <v>9</v>
      </c>
      <c r="AC16" s="775" t="s">
        <v>386</v>
      </c>
      <c r="AD16" s="776"/>
      <c r="AE16" s="777"/>
      <c r="AF16" s="782" t="s">
        <v>10</v>
      </c>
      <c r="AG16" s="763" t="s">
        <v>11</v>
      </c>
      <c r="AH16" s="763" t="s">
        <v>12</v>
      </c>
      <c r="AI16" s="763" t="s">
        <v>13</v>
      </c>
      <c r="AJ16" s="763" t="s">
        <v>14</v>
      </c>
      <c r="AK16" s="763" t="s">
        <v>15</v>
      </c>
      <c r="AL16" s="763" t="s">
        <v>52</v>
      </c>
      <c r="AM16" s="763" t="s">
        <v>16</v>
      </c>
      <c r="AN16" s="754" t="s">
        <v>63</v>
      </c>
      <c r="AO16" s="778" t="s">
        <v>385</v>
      </c>
      <c r="AP16" s="765" t="s">
        <v>19</v>
      </c>
      <c r="AQ16" s="780" t="s">
        <v>29</v>
      </c>
      <c r="AR16" s="752" t="s">
        <v>18</v>
      </c>
      <c r="AS16" s="769" t="s">
        <v>17</v>
      </c>
      <c r="AT16" s="771" t="s">
        <v>6</v>
      </c>
      <c r="AU16" s="772"/>
      <c r="AV16" s="782" t="s">
        <v>7</v>
      </c>
      <c r="AW16" s="763" t="s">
        <v>20</v>
      </c>
      <c r="AX16" s="763" t="s">
        <v>9</v>
      </c>
      <c r="AY16" s="775" t="s">
        <v>386</v>
      </c>
      <c r="AZ16" s="776"/>
      <c r="BA16" s="777"/>
      <c r="BB16" s="782" t="s">
        <v>10</v>
      </c>
      <c r="BC16" s="763" t="s">
        <v>11</v>
      </c>
      <c r="BD16" s="763" t="s">
        <v>12</v>
      </c>
      <c r="BE16" s="763" t="s">
        <v>13</v>
      </c>
      <c r="BF16" s="763" t="s">
        <v>14</v>
      </c>
      <c r="BG16" s="763" t="s">
        <v>15</v>
      </c>
      <c r="BH16" s="763" t="s">
        <v>52</v>
      </c>
      <c r="BI16" s="763" t="s">
        <v>16</v>
      </c>
      <c r="BJ16" s="773" t="s">
        <v>63</v>
      </c>
    </row>
    <row r="17" spans="1:62" ht="78.75" customHeight="1" x14ac:dyDescent="0.25">
      <c r="A17" s="785"/>
      <c r="B17" s="790"/>
      <c r="C17" s="790"/>
      <c r="D17" s="790"/>
      <c r="E17" s="790"/>
      <c r="F17" s="790"/>
      <c r="G17" s="790"/>
      <c r="H17" s="790"/>
      <c r="I17" s="790"/>
      <c r="J17" s="152" t="s">
        <v>67</v>
      </c>
      <c r="K17" s="9" t="s">
        <v>64</v>
      </c>
      <c r="L17" s="10" t="s">
        <v>68</v>
      </c>
      <c r="M17" s="308" t="s">
        <v>66</v>
      </c>
      <c r="N17" s="12" t="s">
        <v>62</v>
      </c>
      <c r="O17" s="699" t="s">
        <v>566</v>
      </c>
      <c r="P17" s="13" t="s">
        <v>70</v>
      </c>
      <c r="Q17" s="11" t="s">
        <v>71</v>
      </c>
      <c r="R17" s="751"/>
      <c r="S17" s="768"/>
      <c r="T17" s="766"/>
      <c r="U17" s="781"/>
      <c r="V17" s="753"/>
      <c r="W17" s="770"/>
      <c r="X17" s="182" t="s">
        <v>60</v>
      </c>
      <c r="Y17" s="186" t="s">
        <v>61</v>
      </c>
      <c r="Z17" s="783"/>
      <c r="AA17" s="764"/>
      <c r="AB17" s="783"/>
      <c r="AC17" s="187" t="s">
        <v>57</v>
      </c>
      <c r="AD17" s="187" t="s">
        <v>58</v>
      </c>
      <c r="AE17" s="187" t="s">
        <v>59</v>
      </c>
      <c r="AF17" s="783"/>
      <c r="AG17" s="764"/>
      <c r="AH17" s="764"/>
      <c r="AI17" s="764"/>
      <c r="AJ17" s="764"/>
      <c r="AK17" s="764"/>
      <c r="AL17" s="764"/>
      <c r="AM17" s="764"/>
      <c r="AN17" s="755"/>
      <c r="AO17" s="779"/>
      <c r="AP17" s="766"/>
      <c r="AQ17" s="781"/>
      <c r="AR17" s="753"/>
      <c r="AS17" s="770"/>
      <c r="AT17" s="182" t="s">
        <v>60</v>
      </c>
      <c r="AU17" s="186" t="s">
        <v>61</v>
      </c>
      <c r="AV17" s="783"/>
      <c r="AW17" s="764"/>
      <c r="AX17" s="764"/>
      <c r="AY17" s="187" t="s">
        <v>57</v>
      </c>
      <c r="AZ17" s="187" t="s">
        <v>58</v>
      </c>
      <c r="BA17" s="187" t="s">
        <v>59</v>
      </c>
      <c r="BB17" s="783"/>
      <c r="BC17" s="764"/>
      <c r="BD17" s="764"/>
      <c r="BE17" s="764"/>
      <c r="BF17" s="764"/>
      <c r="BG17" s="764"/>
      <c r="BH17" s="764"/>
      <c r="BI17" s="764"/>
      <c r="BJ17" s="774"/>
    </row>
    <row r="18" spans="1:62" s="72" customFormat="1" ht="13.5" customHeight="1" x14ac:dyDescent="0.25">
      <c r="A18" s="788"/>
      <c r="B18" s="786"/>
      <c r="C18" s="786"/>
      <c r="D18" s="786"/>
      <c r="E18" s="786"/>
      <c r="F18" s="786"/>
      <c r="G18" s="786"/>
      <c r="H18" s="790"/>
      <c r="I18" s="790"/>
      <c r="J18" s="153">
        <v>1</v>
      </c>
      <c r="K18" s="85">
        <v>2</v>
      </c>
      <c r="L18" s="86">
        <v>3</v>
      </c>
      <c r="M18" s="309">
        <v>4</v>
      </c>
      <c r="N18" s="87">
        <v>5</v>
      </c>
      <c r="O18" s="700">
        <v>7</v>
      </c>
      <c r="P18" s="88">
        <v>8</v>
      </c>
      <c r="Q18" s="89">
        <v>9</v>
      </c>
      <c r="R18" s="806">
        <v>10</v>
      </c>
      <c r="S18" s="758">
        <v>11</v>
      </c>
      <c r="T18" s="159">
        <v>12</v>
      </c>
      <c r="U18" s="90">
        <v>13</v>
      </c>
      <c r="V18" s="91">
        <v>14</v>
      </c>
      <c r="W18" s="313">
        <v>15</v>
      </c>
      <c r="X18" s="800">
        <v>16</v>
      </c>
      <c r="Y18" s="188">
        <v>17</v>
      </c>
      <c r="Z18" s="744">
        <v>18</v>
      </c>
      <c r="AA18" s="744">
        <v>19</v>
      </c>
      <c r="AB18" s="744">
        <v>20</v>
      </c>
      <c r="AC18" s="189">
        <v>21</v>
      </c>
      <c r="AD18" s="744">
        <v>22</v>
      </c>
      <c r="AE18" s="744">
        <v>23</v>
      </c>
      <c r="AF18" s="744">
        <v>24</v>
      </c>
      <c r="AG18" s="744">
        <v>25</v>
      </c>
      <c r="AH18" s="744">
        <v>26</v>
      </c>
      <c r="AI18" s="744">
        <v>27</v>
      </c>
      <c r="AJ18" s="744">
        <v>28</v>
      </c>
      <c r="AK18" s="744">
        <v>29</v>
      </c>
      <c r="AL18" s="744">
        <v>30</v>
      </c>
      <c r="AM18" s="744">
        <v>31</v>
      </c>
      <c r="AN18" s="797">
        <v>33</v>
      </c>
      <c r="AO18" s="746">
        <v>34</v>
      </c>
      <c r="AP18" s="748">
        <v>35</v>
      </c>
      <c r="AQ18" s="92">
        <v>36</v>
      </c>
      <c r="AR18" s="91">
        <v>37</v>
      </c>
      <c r="AS18" s="321">
        <v>38</v>
      </c>
      <c r="AT18" s="744">
        <v>39</v>
      </c>
      <c r="AU18" s="188">
        <v>40</v>
      </c>
      <c r="AV18" s="744">
        <v>41</v>
      </c>
      <c r="AW18" s="744">
        <v>42</v>
      </c>
      <c r="AX18" s="744">
        <v>43</v>
      </c>
      <c r="AY18" s="793">
        <v>44</v>
      </c>
      <c r="AZ18" s="791">
        <v>45</v>
      </c>
      <c r="BA18" s="202">
        <v>46</v>
      </c>
      <c r="BB18" s="744">
        <v>47</v>
      </c>
      <c r="BC18" s="744">
        <v>48</v>
      </c>
      <c r="BD18" s="744">
        <v>49</v>
      </c>
      <c r="BE18" s="744">
        <v>50</v>
      </c>
      <c r="BF18" s="744">
        <v>51</v>
      </c>
      <c r="BG18" s="744">
        <v>52</v>
      </c>
      <c r="BH18" s="744">
        <v>53</v>
      </c>
      <c r="BI18" s="744">
        <v>54</v>
      </c>
      <c r="BJ18" s="756">
        <v>56</v>
      </c>
    </row>
    <row r="19" spans="1:62" s="72" customFormat="1" ht="21.75" customHeight="1" thickBot="1" x14ac:dyDescent="0.3">
      <c r="A19" s="788"/>
      <c r="B19" s="787"/>
      <c r="C19" s="787"/>
      <c r="D19" s="787"/>
      <c r="E19" s="787"/>
      <c r="F19" s="787"/>
      <c r="G19" s="787"/>
      <c r="H19" s="799"/>
      <c r="I19" s="799"/>
      <c r="J19" s="154"/>
      <c r="K19" s="79"/>
      <c r="L19" s="80"/>
      <c r="M19" s="310"/>
      <c r="N19" s="77"/>
      <c r="O19" s="701"/>
      <c r="P19" s="81"/>
      <c r="Q19" s="82"/>
      <c r="R19" s="807"/>
      <c r="S19" s="759"/>
      <c r="T19" s="160"/>
      <c r="U19" s="83"/>
      <c r="V19" s="84"/>
      <c r="W19" s="314"/>
      <c r="X19" s="801"/>
      <c r="Y19" s="190"/>
      <c r="Z19" s="745"/>
      <c r="AA19" s="745"/>
      <c r="AB19" s="745"/>
      <c r="AC19" s="191"/>
      <c r="AD19" s="745"/>
      <c r="AE19" s="745"/>
      <c r="AF19" s="745"/>
      <c r="AG19" s="745"/>
      <c r="AH19" s="745"/>
      <c r="AI19" s="745"/>
      <c r="AJ19" s="745"/>
      <c r="AK19" s="745"/>
      <c r="AL19" s="745"/>
      <c r="AM19" s="745"/>
      <c r="AN19" s="798"/>
      <c r="AO19" s="747"/>
      <c r="AP19" s="749"/>
      <c r="AQ19" s="78"/>
      <c r="AR19" s="84"/>
      <c r="AS19" s="322"/>
      <c r="AT19" s="745"/>
      <c r="AU19" s="190"/>
      <c r="AV19" s="745"/>
      <c r="AW19" s="745"/>
      <c r="AX19" s="745"/>
      <c r="AY19" s="794"/>
      <c r="AZ19" s="792"/>
      <c r="BA19" s="203"/>
      <c r="BB19" s="745"/>
      <c r="BC19" s="745"/>
      <c r="BD19" s="745"/>
      <c r="BE19" s="745"/>
      <c r="BF19" s="745"/>
      <c r="BG19" s="745"/>
      <c r="BH19" s="745"/>
      <c r="BI19" s="745"/>
      <c r="BJ19" s="757"/>
    </row>
    <row r="20" spans="1:62" s="33" customFormat="1" ht="38.25" customHeight="1" x14ac:dyDescent="0.25">
      <c r="A20" s="680">
        <v>1</v>
      </c>
      <c r="B20" s="682" t="s">
        <v>89</v>
      </c>
      <c r="C20" s="683"/>
      <c r="D20" s="681">
        <v>1</v>
      </c>
      <c r="E20" s="682" t="s">
        <v>89</v>
      </c>
      <c r="F20" s="682" t="s">
        <v>55</v>
      </c>
      <c r="G20" s="684" t="s">
        <v>497</v>
      </c>
      <c r="H20" s="685"/>
      <c r="I20" s="685" t="s">
        <v>383</v>
      </c>
      <c r="J20" s="155">
        <v>100</v>
      </c>
      <c r="K20" s="60">
        <v>40</v>
      </c>
      <c r="L20" s="63">
        <v>60</v>
      </c>
      <c r="M20" s="311">
        <v>60</v>
      </c>
      <c r="N20" s="64">
        <v>4</v>
      </c>
      <c r="O20" s="702">
        <v>0</v>
      </c>
      <c r="P20" s="65">
        <v>1</v>
      </c>
      <c r="Q20" s="66">
        <v>2.4</v>
      </c>
      <c r="R20" s="161" t="s">
        <v>53</v>
      </c>
      <c r="S20" s="162" t="s">
        <v>82</v>
      </c>
      <c r="T20" s="163"/>
      <c r="U20" s="67">
        <v>0</v>
      </c>
      <c r="V20" s="68">
        <v>0</v>
      </c>
      <c r="W20" s="318">
        <v>0</v>
      </c>
      <c r="X20" s="436"/>
      <c r="Y20" s="223"/>
      <c r="Z20" s="222"/>
      <c r="AA20" s="710"/>
      <c r="AB20" s="710"/>
      <c r="AC20" s="710"/>
      <c r="AD20" s="710"/>
      <c r="AE20" s="710"/>
      <c r="AF20" s="710"/>
      <c r="AG20" s="710"/>
      <c r="AH20" s="710"/>
      <c r="AI20" s="710"/>
      <c r="AJ20" s="710"/>
      <c r="AK20" s="710"/>
      <c r="AL20" s="710"/>
      <c r="AM20" s="710"/>
      <c r="AN20" s="224"/>
      <c r="AO20" s="62" t="s">
        <v>82</v>
      </c>
      <c r="AP20" s="163">
        <v>4</v>
      </c>
      <c r="AQ20" s="221">
        <v>100</v>
      </c>
      <c r="AR20" s="68">
        <v>60</v>
      </c>
      <c r="AS20" s="318">
        <v>60</v>
      </c>
      <c r="AT20" s="222">
        <v>15</v>
      </c>
      <c r="AU20" s="223">
        <v>15</v>
      </c>
      <c r="AV20" s="222">
        <v>15</v>
      </c>
      <c r="AW20" s="222"/>
      <c r="AX20" s="222"/>
      <c r="AY20" s="222"/>
      <c r="AZ20" s="222"/>
      <c r="BA20" s="222"/>
      <c r="BB20" s="222">
        <v>30</v>
      </c>
      <c r="BC20" s="222"/>
      <c r="BD20" s="222"/>
      <c r="BE20" s="222"/>
      <c r="BF20" s="222"/>
      <c r="BG20" s="222"/>
      <c r="BH20" s="222"/>
      <c r="BI20" s="222"/>
      <c r="BJ20" s="437">
        <v>40</v>
      </c>
    </row>
    <row r="21" spans="1:62" s="33" customFormat="1" ht="38.25" customHeight="1" x14ac:dyDescent="0.25">
      <c r="A21" s="680">
        <v>2</v>
      </c>
      <c r="B21" s="680" t="s">
        <v>89</v>
      </c>
      <c r="C21" s="680"/>
      <c r="D21" s="687">
        <v>1</v>
      </c>
      <c r="E21" s="680" t="s">
        <v>89</v>
      </c>
      <c r="F21" s="680" t="s">
        <v>55</v>
      </c>
      <c r="G21" s="665" t="s">
        <v>498</v>
      </c>
      <c r="H21" s="665"/>
      <c r="I21" s="685" t="s">
        <v>383</v>
      </c>
      <c r="J21" s="156">
        <v>25</v>
      </c>
      <c r="K21" s="38">
        <v>0</v>
      </c>
      <c r="L21" s="39">
        <v>25</v>
      </c>
      <c r="M21" s="312">
        <v>25</v>
      </c>
      <c r="N21" s="40">
        <v>1</v>
      </c>
      <c r="O21" s="703">
        <v>0</v>
      </c>
      <c r="P21" s="28">
        <v>0.6</v>
      </c>
      <c r="Q21" s="29">
        <v>1</v>
      </c>
      <c r="R21" s="164" t="s">
        <v>82</v>
      </c>
      <c r="S21" s="32" t="s">
        <v>82</v>
      </c>
      <c r="T21" s="165">
        <v>1</v>
      </c>
      <c r="U21" s="41">
        <v>25</v>
      </c>
      <c r="V21" s="42">
        <v>25</v>
      </c>
      <c r="W21" s="319">
        <v>25</v>
      </c>
      <c r="X21" s="438">
        <v>15</v>
      </c>
      <c r="Y21" s="194">
        <v>15</v>
      </c>
      <c r="Z21" s="183">
        <v>10</v>
      </c>
      <c r="AA21" s="711"/>
      <c r="AB21" s="711"/>
      <c r="AC21" s="711"/>
      <c r="AD21" s="711"/>
      <c r="AE21" s="711"/>
      <c r="AF21" s="711"/>
      <c r="AG21" s="711"/>
      <c r="AH21" s="711"/>
      <c r="AI21" s="711"/>
      <c r="AJ21" s="711"/>
      <c r="AK21" s="711"/>
      <c r="AL21" s="711"/>
      <c r="AM21" s="711"/>
      <c r="AN21" s="195"/>
      <c r="AO21" s="21"/>
      <c r="AP21" s="165"/>
      <c r="AQ21" s="37">
        <v>0</v>
      </c>
      <c r="AR21" s="42">
        <v>0</v>
      </c>
      <c r="AS21" s="319">
        <v>0</v>
      </c>
      <c r="AT21" s="183"/>
      <c r="AU21" s="194"/>
      <c r="AV21" s="183"/>
      <c r="AW21" s="183"/>
      <c r="AX21" s="183"/>
      <c r="AY21" s="183"/>
      <c r="AZ21" s="183"/>
      <c r="BA21" s="183"/>
      <c r="BB21" s="183"/>
      <c r="BC21" s="183"/>
      <c r="BD21" s="183"/>
      <c r="BE21" s="183"/>
      <c r="BF21" s="183"/>
      <c r="BG21" s="183"/>
      <c r="BH21" s="183"/>
      <c r="BI21" s="183"/>
      <c r="BJ21" s="439"/>
    </row>
    <row r="22" spans="1:62" s="33" customFormat="1" ht="30" customHeight="1" x14ac:dyDescent="0.25">
      <c r="A22" s="680">
        <v>3</v>
      </c>
      <c r="B22" s="680" t="s">
        <v>89</v>
      </c>
      <c r="C22" s="680"/>
      <c r="D22" s="687">
        <v>1</v>
      </c>
      <c r="E22" s="680" t="s">
        <v>89</v>
      </c>
      <c r="F22" s="680" t="s">
        <v>55</v>
      </c>
      <c r="G22" s="665" t="s">
        <v>454</v>
      </c>
      <c r="H22" s="665" t="s">
        <v>382</v>
      </c>
      <c r="I22" s="685" t="s">
        <v>383</v>
      </c>
      <c r="J22" s="156">
        <v>125</v>
      </c>
      <c r="K22" s="38">
        <v>75</v>
      </c>
      <c r="L22" s="39">
        <v>50</v>
      </c>
      <c r="M22" s="312">
        <v>50</v>
      </c>
      <c r="N22" s="40">
        <v>5</v>
      </c>
      <c r="O22" s="703">
        <v>0</v>
      </c>
      <c r="P22" s="28">
        <v>3</v>
      </c>
      <c r="Q22" s="29">
        <v>2</v>
      </c>
      <c r="R22" s="164" t="s">
        <v>53</v>
      </c>
      <c r="S22" s="32" t="s">
        <v>82</v>
      </c>
      <c r="T22" s="165">
        <v>5</v>
      </c>
      <c r="U22" s="41">
        <v>125</v>
      </c>
      <c r="V22" s="42">
        <v>50</v>
      </c>
      <c r="W22" s="319">
        <v>50</v>
      </c>
      <c r="X22" s="438">
        <v>30</v>
      </c>
      <c r="Y22" s="194">
        <v>30</v>
      </c>
      <c r="Z22" s="183"/>
      <c r="AA22" s="711">
        <v>20</v>
      </c>
      <c r="AB22" s="711"/>
      <c r="AC22" s="711"/>
      <c r="AD22" s="711"/>
      <c r="AE22" s="711"/>
      <c r="AF22" s="711"/>
      <c r="AG22" s="711"/>
      <c r="AH22" s="711"/>
      <c r="AI22" s="711"/>
      <c r="AJ22" s="711"/>
      <c r="AK22" s="711"/>
      <c r="AL22" s="711"/>
      <c r="AM22" s="711"/>
      <c r="AN22" s="195">
        <v>75</v>
      </c>
      <c r="AO22" s="21"/>
      <c r="AP22" s="165"/>
      <c r="AQ22" s="37">
        <v>0</v>
      </c>
      <c r="AR22" s="42">
        <v>0</v>
      </c>
      <c r="AS22" s="319">
        <v>0</v>
      </c>
      <c r="AT22" s="183"/>
      <c r="AU22" s="194"/>
      <c r="AV22" s="183"/>
      <c r="AW22" s="183"/>
      <c r="AX22" s="183"/>
      <c r="AY22" s="183"/>
      <c r="AZ22" s="183"/>
      <c r="BA22" s="183"/>
      <c r="BB22" s="183"/>
      <c r="BC22" s="183"/>
      <c r="BD22" s="183"/>
      <c r="BE22" s="183"/>
      <c r="BF22" s="183"/>
      <c r="BG22" s="183"/>
      <c r="BH22" s="183"/>
      <c r="BI22" s="183"/>
      <c r="BJ22" s="674"/>
    </row>
    <row r="23" spans="1:62" s="33" customFormat="1" ht="30" customHeight="1" x14ac:dyDescent="0.25">
      <c r="A23" s="680">
        <v>4</v>
      </c>
      <c r="B23" s="680" t="s">
        <v>89</v>
      </c>
      <c r="C23" s="680"/>
      <c r="D23" s="687">
        <v>1</v>
      </c>
      <c r="E23" s="680" t="s">
        <v>89</v>
      </c>
      <c r="F23" s="680" t="s">
        <v>55</v>
      </c>
      <c r="G23" s="665" t="s">
        <v>499</v>
      </c>
      <c r="H23" s="665"/>
      <c r="I23" s="685" t="s">
        <v>383</v>
      </c>
      <c r="J23" s="156">
        <v>50</v>
      </c>
      <c r="K23" s="38">
        <v>15</v>
      </c>
      <c r="L23" s="39">
        <v>35</v>
      </c>
      <c r="M23" s="312">
        <v>35</v>
      </c>
      <c r="N23" s="40">
        <v>2</v>
      </c>
      <c r="O23" s="703">
        <v>0</v>
      </c>
      <c r="P23" s="28">
        <v>0.8571428571428571</v>
      </c>
      <c r="Q23" s="29">
        <v>1.4</v>
      </c>
      <c r="R23" s="164" t="s">
        <v>82</v>
      </c>
      <c r="S23" s="32" t="s">
        <v>82</v>
      </c>
      <c r="T23" s="165"/>
      <c r="U23" s="41">
        <v>0</v>
      </c>
      <c r="V23" s="42">
        <v>0</v>
      </c>
      <c r="W23" s="319">
        <v>0</v>
      </c>
      <c r="X23" s="438"/>
      <c r="Y23" s="194"/>
      <c r="Z23" s="183"/>
      <c r="AA23" s="711"/>
      <c r="AB23" s="711"/>
      <c r="AC23" s="711"/>
      <c r="AD23" s="711"/>
      <c r="AE23" s="711"/>
      <c r="AF23" s="711"/>
      <c r="AG23" s="711"/>
      <c r="AH23" s="711"/>
      <c r="AI23" s="711"/>
      <c r="AJ23" s="711"/>
      <c r="AK23" s="711"/>
      <c r="AL23" s="711"/>
      <c r="AM23" s="711"/>
      <c r="AN23" s="195"/>
      <c r="AO23" s="21" t="s">
        <v>82</v>
      </c>
      <c r="AP23" s="165">
        <v>2</v>
      </c>
      <c r="AQ23" s="37">
        <v>50</v>
      </c>
      <c r="AR23" s="42">
        <v>35</v>
      </c>
      <c r="AS23" s="319">
        <v>35</v>
      </c>
      <c r="AT23" s="183">
        <v>15</v>
      </c>
      <c r="AU23" s="194">
        <v>15</v>
      </c>
      <c r="AV23" s="183"/>
      <c r="AW23" s="183"/>
      <c r="AX23" s="183">
        <v>20</v>
      </c>
      <c r="AY23" s="183"/>
      <c r="AZ23" s="183"/>
      <c r="BA23" s="183"/>
      <c r="BB23" s="183"/>
      <c r="BC23" s="183"/>
      <c r="BD23" s="183"/>
      <c r="BE23" s="183"/>
      <c r="BF23" s="183"/>
      <c r="BG23" s="183"/>
      <c r="BH23" s="183"/>
      <c r="BI23" s="183"/>
      <c r="BJ23" s="674">
        <v>15</v>
      </c>
    </row>
    <row r="24" spans="1:62" s="33" customFormat="1" ht="30" customHeight="1" x14ac:dyDescent="0.25">
      <c r="A24" s="680">
        <v>5</v>
      </c>
      <c r="B24" s="680" t="s">
        <v>89</v>
      </c>
      <c r="C24" s="680"/>
      <c r="D24" s="687">
        <v>1</v>
      </c>
      <c r="E24" s="680" t="s">
        <v>89</v>
      </c>
      <c r="F24" s="680" t="s">
        <v>55</v>
      </c>
      <c r="G24" s="665" t="s">
        <v>390</v>
      </c>
      <c r="H24" s="665"/>
      <c r="I24" s="685" t="s">
        <v>383</v>
      </c>
      <c r="J24" s="156">
        <v>28</v>
      </c>
      <c r="K24" s="38">
        <v>0</v>
      </c>
      <c r="L24" s="39">
        <v>28</v>
      </c>
      <c r="M24" s="312">
        <v>28</v>
      </c>
      <c r="N24" s="40">
        <v>0</v>
      </c>
      <c r="O24" s="703">
        <v>0</v>
      </c>
      <c r="P24" s="28">
        <v>0</v>
      </c>
      <c r="Q24" s="29">
        <v>0</v>
      </c>
      <c r="R24" s="164" t="s">
        <v>54</v>
      </c>
      <c r="S24" s="32" t="s">
        <v>54</v>
      </c>
      <c r="T24" s="165"/>
      <c r="U24" s="41">
        <v>28</v>
      </c>
      <c r="V24" s="42">
        <v>28</v>
      </c>
      <c r="W24" s="319">
        <v>28</v>
      </c>
      <c r="X24" s="438"/>
      <c r="Y24" s="194"/>
      <c r="Z24" s="183"/>
      <c r="AA24" s="711">
        <v>20</v>
      </c>
      <c r="AB24" s="712"/>
      <c r="AC24" s="711"/>
      <c r="AD24" s="711"/>
      <c r="AE24" s="711"/>
      <c r="AF24" s="711"/>
      <c r="AG24" s="711"/>
      <c r="AH24" s="711"/>
      <c r="AI24" s="711"/>
      <c r="AJ24" s="711"/>
      <c r="AK24" s="711">
        <v>8</v>
      </c>
      <c r="AL24" s="711"/>
      <c r="AM24" s="711"/>
      <c r="AN24" s="195"/>
      <c r="AO24" s="21"/>
      <c r="AP24" s="165"/>
      <c r="AQ24" s="37">
        <v>0</v>
      </c>
      <c r="AR24" s="42">
        <v>0</v>
      </c>
      <c r="AS24" s="319">
        <v>0</v>
      </c>
      <c r="AT24" s="183"/>
      <c r="AU24" s="194"/>
      <c r="AV24" s="183"/>
      <c r="AW24" s="183"/>
      <c r="AX24" s="183"/>
      <c r="AY24" s="183"/>
      <c r="AZ24" s="183"/>
      <c r="BA24" s="183"/>
      <c r="BB24" s="183"/>
      <c r="BC24" s="183"/>
      <c r="BD24" s="183"/>
      <c r="BE24" s="183"/>
      <c r="BF24" s="183"/>
      <c r="BG24" s="183"/>
      <c r="BH24" s="183"/>
      <c r="BI24" s="183"/>
      <c r="BJ24" s="674"/>
    </row>
    <row r="25" spans="1:62" s="33" customFormat="1" ht="30" customHeight="1" x14ac:dyDescent="0.25">
      <c r="A25" s="680">
        <v>6</v>
      </c>
      <c r="B25" s="680" t="s">
        <v>89</v>
      </c>
      <c r="C25" s="680"/>
      <c r="D25" s="687">
        <v>1</v>
      </c>
      <c r="E25" s="680" t="s">
        <v>89</v>
      </c>
      <c r="F25" s="680" t="s">
        <v>55</v>
      </c>
      <c r="G25" s="665" t="s">
        <v>519</v>
      </c>
      <c r="H25" s="665"/>
      <c r="I25" s="685" t="s">
        <v>383</v>
      </c>
      <c r="J25" s="156">
        <v>50</v>
      </c>
      <c r="K25" s="38">
        <v>20</v>
      </c>
      <c r="L25" s="39">
        <v>30</v>
      </c>
      <c r="M25" s="312">
        <v>30</v>
      </c>
      <c r="N25" s="40">
        <v>2</v>
      </c>
      <c r="O25" s="703">
        <v>0</v>
      </c>
      <c r="P25" s="28">
        <v>0</v>
      </c>
      <c r="Q25" s="29">
        <v>1.2</v>
      </c>
      <c r="R25" s="164" t="s">
        <v>82</v>
      </c>
      <c r="S25" s="32" t="s">
        <v>82</v>
      </c>
      <c r="T25" s="165">
        <v>2</v>
      </c>
      <c r="U25" s="41">
        <v>50</v>
      </c>
      <c r="V25" s="42">
        <v>30</v>
      </c>
      <c r="W25" s="319">
        <v>30</v>
      </c>
      <c r="X25" s="438"/>
      <c r="Y25" s="194"/>
      <c r="Z25" s="183"/>
      <c r="AA25" s="711"/>
      <c r="AB25" s="711"/>
      <c r="AC25" s="711"/>
      <c r="AD25" s="711"/>
      <c r="AE25" s="711"/>
      <c r="AF25" s="711"/>
      <c r="AG25" s="711"/>
      <c r="AH25" s="711"/>
      <c r="AI25" s="711"/>
      <c r="AJ25" s="711">
        <v>30</v>
      </c>
      <c r="AK25" s="711"/>
      <c r="AL25" s="711"/>
      <c r="AM25" s="711"/>
      <c r="AN25" s="195">
        <v>20</v>
      </c>
      <c r="AO25" s="21"/>
      <c r="AP25" s="165"/>
      <c r="AQ25" s="37">
        <v>0</v>
      </c>
      <c r="AR25" s="42">
        <v>0</v>
      </c>
      <c r="AS25" s="316">
        <v>0</v>
      </c>
      <c r="AT25" s="178"/>
      <c r="AU25" s="194"/>
      <c r="AV25" s="183"/>
      <c r="AW25" s="183"/>
      <c r="AX25" s="183"/>
      <c r="AY25" s="183"/>
      <c r="AZ25" s="183"/>
      <c r="BA25" s="183"/>
      <c r="BB25" s="183"/>
      <c r="BC25" s="183"/>
      <c r="BD25" s="183"/>
      <c r="BE25" s="183"/>
      <c r="BF25" s="183"/>
      <c r="BG25" s="183"/>
      <c r="BH25" s="183"/>
      <c r="BI25" s="183"/>
      <c r="BJ25" s="674"/>
    </row>
    <row r="26" spans="1:62" s="33" customFormat="1" ht="30" customHeight="1" x14ac:dyDescent="0.25">
      <c r="A26" s="680">
        <v>7</v>
      </c>
      <c r="B26" s="680" t="s">
        <v>89</v>
      </c>
      <c r="C26" s="680"/>
      <c r="D26" s="687">
        <v>1</v>
      </c>
      <c r="E26" s="680" t="s">
        <v>89</v>
      </c>
      <c r="F26" s="680" t="s">
        <v>55</v>
      </c>
      <c r="G26" s="665" t="s">
        <v>520</v>
      </c>
      <c r="H26" s="665"/>
      <c r="I26" s="685" t="s">
        <v>383</v>
      </c>
      <c r="J26" s="156">
        <v>50</v>
      </c>
      <c r="K26" s="38">
        <v>20</v>
      </c>
      <c r="L26" s="39">
        <v>30</v>
      </c>
      <c r="M26" s="312">
        <v>30</v>
      </c>
      <c r="N26" s="40">
        <v>2</v>
      </c>
      <c r="O26" s="703">
        <v>0</v>
      </c>
      <c r="P26" s="28">
        <v>0</v>
      </c>
      <c r="Q26" s="29">
        <v>1.2</v>
      </c>
      <c r="R26" s="164" t="s">
        <v>82</v>
      </c>
      <c r="S26" s="32"/>
      <c r="T26" s="165"/>
      <c r="U26" s="41">
        <v>0</v>
      </c>
      <c r="V26" s="42">
        <v>0</v>
      </c>
      <c r="W26" s="319">
        <v>0</v>
      </c>
      <c r="X26" s="438"/>
      <c r="Y26" s="194"/>
      <c r="Z26" s="183"/>
      <c r="AA26" s="711"/>
      <c r="AB26" s="711"/>
      <c r="AC26" s="711"/>
      <c r="AD26" s="711"/>
      <c r="AE26" s="711"/>
      <c r="AF26" s="711"/>
      <c r="AG26" s="711"/>
      <c r="AH26" s="711"/>
      <c r="AI26" s="711"/>
      <c r="AJ26" s="711"/>
      <c r="AK26" s="711"/>
      <c r="AL26" s="711"/>
      <c r="AM26" s="711"/>
      <c r="AN26" s="195"/>
      <c r="AO26" s="21" t="s">
        <v>82</v>
      </c>
      <c r="AP26" s="165">
        <v>2</v>
      </c>
      <c r="AQ26" s="37">
        <v>50</v>
      </c>
      <c r="AR26" s="42">
        <v>30</v>
      </c>
      <c r="AS26" s="316">
        <v>30</v>
      </c>
      <c r="AT26" s="178"/>
      <c r="AU26" s="194"/>
      <c r="AV26" s="183"/>
      <c r="AW26" s="183"/>
      <c r="AX26" s="183"/>
      <c r="AY26" s="183"/>
      <c r="AZ26" s="183"/>
      <c r="BA26" s="183"/>
      <c r="BB26" s="183"/>
      <c r="BC26" s="183"/>
      <c r="BD26" s="183"/>
      <c r="BE26" s="183"/>
      <c r="BF26" s="183">
        <v>30</v>
      </c>
      <c r="BG26" s="183"/>
      <c r="BH26" s="183"/>
      <c r="BI26" s="183"/>
      <c r="BJ26" s="674">
        <v>20</v>
      </c>
    </row>
    <row r="27" spans="1:62" s="33" customFormat="1" ht="30" customHeight="1" x14ac:dyDescent="0.25">
      <c r="A27" s="680">
        <v>8</v>
      </c>
      <c r="B27" s="680" t="s">
        <v>89</v>
      </c>
      <c r="C27" s="680"/>
      <c r="D27" s="687">
        <v>1</v>
      </c>
      <c r="E27" s="680" t="s">
        <v>89</v>
      </c>
      <c r="F27" s="680" t="s">
        <v>55</v>
      </c>
      <c r="G27" s="665" t="s">
        <v>392</v>
      </c>
      <c r="H27" s="665"/>
      <c r="I27" s="685" t="s">
        <v>383</v>
      </c>
      <c r="J27" s="156">
        <v>80</v>
      </c>
      <c r="K27" s="38">
        <v>60</v>
      </c>
      <c r="L27" s="39">
        <v>20</v>
      </c>
      <c r="M27" s="312">
        <v>20</v>
      </c>
      <c r="N27" s="40">
        <v>3</v>
      </c>
      <c r="O27" s="703">
        <v>0</v>
      </c>
      <c r="P27" s="28">
        <v>1.5</v>
      </c>
      <c r="Q27" s="29">
        <v>0.75</v>
      </c>
      <c r="R27" s="164" t="s">
        <v>82</v>
      </c>
      <c r="S27" s="32" t="s">
        <v>82</v>
      </c>
      <c r="T27" s="165"/>
      <c r="U27" s="41">
        <v>0</v>
      </c>
      <c r="V27" s="42">
        <v>0</v>
      </c>
      <c r="W27" s="319">
        <v>0</v>
      </c>
      <c r="X27" s="438"/>
      <c r="Y27" s="194"/>
      <c r="Z27" s="183"/>
      <c r="AA27" s="711"/>
      <c r="AB27" s="711"/>
      <c r="AC27" s="711"/>
      <c r="AD27" s="711"/>
      <c r="AE27" s="711"/>
      <c r="AF27" s="711"/>
      <c r="AG27" s="711"/>
      <c r="AH27" s="711"/>
      <c r="AI27" s="711"/>
      <c r="AJ27" s="711"/>
      <c r="AK27" s="711"/>
      <c r="AL27" s="711"/>
      <c r="AM27" s="711"/>
      <c r="AN27" s="195"/>
      <c r="AO27" s="21" t="s">
        <v>82</v>
      </c>
      <c r="AP27" s="165">
        <v>3</v>
      </c>
      <c r="AQ27" s="37">
        <v>80</v>
      </c>
      <c r="AR27" s="42">
        <v>20</v>
      </c>
      <c r="AS27" s="319">
        <v>20</v>
      </c>
      <c r="AT27" s="183">
        <v>10</v>
      </c>
      <c r="AU27" s="194">
        <v>10</v>
      </c>
      <c r="AV27" s="183"/>
      <c r="AW27" s="183">
        <v>10</v>
      </c>
      <c r="AX27" s="183"/>
      <c r="AY27" s="183"/>
      <c r="AZ27" s="183"/>
      <c r="BA27" s="183"/>
      <c r="BB27" s="183"/>
      <c r="BC27" s="183"/>
      <c r="BD27" s="183"/>
      <c r="BE27" s="183"/>
      <c r="BF27" s="183"/>
      <c r="BG27" s="183"/>
      <c r="BH27" s="183"/>
      <c r="BI27" s="183"/>
      <c r="BJ27" s="674">
        <v>60</v>
      </c>
    </row>
    <row r="28" spans="1:62" s="33" customFormat="1" ht="44.25" customHeight="1" x14ac:dyDescent="0.25">
      <c r="A28" s="680">
        <v>9</v>
      </c>
      <c r="B28" s="680" t="s">
        <v>89</v>
      </c>
      <c r="C28" s="680"/>
      <c r="D28" s="687">
        <v>1</v>
      </c>
      <c r="E28" s="680" t="s">
        <v>89</v>
      </c>
      <c r="F28" s="680" t="s">
        <v>55</v>
      </c>
      <c r="G28" s="665" t="s">
        <v>501</v>
      </c>
      <c r="H28" s="665"/>
      <c r="I28" s="685" t="s">
        <v>383</v>
      </c>
      <c r="J28" s="156">
        <v>100</v>
      </c>
      <c r="K28" s="38">
        <v>65</v>
      </c>
      <c r="L28" s="39">
        <v>35</v>
      </c>
      <c r="M28" s="312">
        <v>35</v>
      </c>
      <c r="N28" s="40">
        <v>4</v>
      </c>
      <c r="O28" s="703">
        <v>0</v>
      </c>
      <c r="P28" s="28">
        <v>1.1428571428571428</v>
      </c>
      <c r="Q28" s="29">
        <v>1.4</v>
      </c>
      <c r="R28" s="164" t="s">
        <v>53</v>
      </c>
      <c r="S28" s="32" t="s">
        <v>82</v>
      </c>
      <c r="T28" s="165">
        <v>4</v>
      </c>
      <c r="U28" s="41">
        <v>100</v>
      </c>
      <c r="V28" s="42">
        <v>35</v>
      </c>
      <c r="W28" s="319">
        <v>35</v>
      </c>
      <c r="X28" s="438">
        <v>10</v>
      </c>
      <c r="Y28" s="194">
        <v>10</v>
      </c>
      <c r="Z28" s="183"/>
      <c r="AA28" s="711"/>
      <c r="AB28" s="711"/>
      <c r="AC28" s="711"/>
      <c r="AD28" s="711"/>
      <c r="AE28" s="711"/>
      <c r="AF28" s="711">
        <v>25</v>
      </c>
      <c r="AG28" s="711"/>
      <c r="AH28" s="711"/>
      <c r="AI28" s="711"/>
      <c r="AJ28" s="711"/>
      <c r="AK28" s="711"/>
      <c r="AL28" s="711"/>
      <c r="AM28" s="711"/>
      <c r="AN28" s="195">
        <v>65</v>
      </c>
      <c r="AO28" s="21"/>
      <c r="AP28" s="165"/>
      <c r="AQ28" s="37">
        <v>0</v>
      </c>
      <c r="AR28" s="42">
        <v>0</v>
      </c>
      <c r="AS28" s="319">
        <v>0</v>
      </c>
      <c r="AT28" s="183"/>
      <c r="AU28" s="194"/>
      <c r="AV28" s="183"/>
      <c r="AW28" s="183"/>
      <c r="AX28" s="183"/>
      <c r="AY28" s="183"/>
      <c r="AZ28" s="183"/>
      <c r="BA28" s="183"/>
      <c r="BB28" s="183"/>
      <c r="BC28" s="183"/>
      <c r="BD28" s="183"/>
      <c r="BE28" s="183"/>
      <c r="BF28" s="183"/>
      <c r="BG28" s="183"/>
      <c r="BH28" s="183"/>
      <c r="BI28" s="183"/>
      <c r="BJ28" s="674"/>
    </row>
    <row r="29" spans="1:62" s="33" customFormat="1" ht="30" customHeight="1" x14ac:dyDescent="0.25">
      <c r="A29" s="680">
        <v>10</v>
      </c>
      <c r="B29" s="680" t="s">
        <v>89</v>
      </c>
      <c r="C29" s="680"/>
      <c r="D29" s="687">
        <v>1</v>
      </c>
      <c r="E29" s="680" t="s">
        <v>89</v>
      </c>
      <c r="F29" s="680" t="s">
        <v>55</v>
      </c>
      <c r="G29" s="665" t="s">
        <v>394</v>
      </c>
      <c r="H29" s="665"/>
      <c r="I29" s="685" t="s">
        <v>383</v>
      </c>
      <c r="J29" s="156">
        <v>25</v>
      </c>
      <c r="K29" s="38">
        <v>10</v>
      </c>
      <c r="L29" s="39">
        <v>15</v>
      </c>
      <c r="M29" s="312">
        <v>15</v>
      </c>
      <c r="N29" s="40">
        <v>1</v>
      </c>
      <c r="O29" s="703">
        <v>0</v>
      </c>
      <c r="P29" s="28">
        <v>0.33333333333333331</v>
      </c>
      <c r="Q29" s="29">
        <v>0.6</v>
      </c>
      <c r="R29" s="164" t="s">
        <v>82</v>
      </c>
      <c r="S29" s="32"/>
      <c r="T29" s="165"/>
      <c r="U29" s="41">
        <v>0</v>
      </c>
      <c r="V29" s="42">
        <v>0</v>
      </c>
      <c r="W29" s="319">
        <v>0</v>
      </c>
      <c r="X29" s="438"/>
      <c r="Y29" s="194"/>
      <c r="Z29" s="183"/>
      <c r="AA29" s="711"/>
      <c r="AB29" s="711"/>
      <c r="AC29" s="711"/>
      <c r="AD29" s="711"/>
      <c r="AE29" s="711"/>
      <c r="AF29" s="711"/>
      <c r="AG29" s="711"/>
      <c r="AH29" s="711"/>
      <c r="AI29" s="711"/>
      <c r="AJ29" s="711"/>
      <c r="AK29" s="711"/>
      <c r="AL29" s="711"/>
      <c r="AM29" s="711"/>
      <c r="AN29" s="195"/>
      <c r="AO29" s="21" t="s">
        <v>82</v>
      </c>
      <c r="AP29" s="165">
        <v>1</v>
      </c>
      <c r="AQ29" s="37">
        <v>25</v>
      </c>
      <c r="AR29" s="42">
        <v>15</v>
      </c>
      <c r="AS29" s="316">
        <v>15</v>
      </c>
      <c r="AT29" s="178">
        <v>5</v>
      </c>
      <c r="AU29" s="194">
        <v>5</v>
      </c>
      <c r="AV29" s="183"/>
      <c r="AW29" s="183"/>
      <c r="AX29" s="183"/>
      <c r="AY29" s="183"/>
      <c r="AZ29" s="183">
        <v>10</v>
      </c>
      <c r="BA29" s="183"/>
      <c r="BB29" s="183"/>
      <c r="BC29" s="183"/>
      <c r="BD29" s="183"/>
      <c r="BE29" s="183"/>
      <c r="BF29" s="183"/>
      <c r="BG29" s="183"/>
      <c r="BH29" s="183"/>
      <c r="BI29" s="183"/>
      <c r="BJ29" s="439">
        <v>10</v>
      </c>
    </row>
    <row r="30" spans="1:62" s="33" customFormat="1" ht="30" customHeight="1" x14ac:dyDescent="0.25">
      <c r="A30" s="680">
        <v>11</v>
      </c>
      <c r="B30" s="680" t="s">
        <v>89</v>
      </c>
      <c r="C30" s="680"/>
      <c r="D30" s="687">
        <v>1</v>
      </c>
      <c r="E30" s="680" t="s">
        <v>89</v>
      </c>
      <c r="F30" s="680" t="s">
        <v>55</v>
      </c>
      <c r="G30" s="665" t="s">
        <v>403</v>
      </c>
      <c r="H30" s="665"/>
      <c r="I30" s="685" t="s">
        <v>383</v>
      </c>
      <c r="J30" s="156">
        <v>50</v>
      </c>
      <c r="K30" s="38">
        <v>20</v>
      </c>
      <c r="L30" s="39">
        <v>30</v>
      </c>
      <c r="M30" s="312">
        <v>30</v>
      </c>
      <c r="N30" s="40">
        <v>2</v>
      </c>
      <c r="O30" s="703">
        <v>0</v>
      </c>
      <c r="P30" s="28">
        <v>0</v>
      </c>
      <c r="Q30" s="29">
        <v>1.2</v>
      </c>
      <c r="R30" s="164" t="s">
        <v>82</v>
      </c>
      <c r="S30" s="32" t="s">
        <v>82</v>
      </c>
      <c r="T30" s="165"/>
      <c r="U30" s="41">
        <v>0</v>
      </c>
      <c r="V30" s="42">
        <v>0</v>
      </c>
      <c r="W30" s="319">
        <v>0</v>
      </c>
      <c r="X30" s="438"/>
      <c r="Y30" s="194"/>
      <c r="Z30" s="183"/>
      <c r="AA30" s="711"/>
      <c r="AB30" s="711"/>
      <c r="AC30" s="711"/>
      <c r="AD30" s="711"/>
      <c r="AE30" s="711"/>
      <c r="AF30" s="711"/>
      <c r="AG30" s="711"/>
      <c r="AH30" s="711"/>
      <c r="AI30" s="711"/>
      <c r="AJ30" s="711"/>
      <c r="AK30" s="711"/>
      <c r="AL30" s="711"/>
      <c r="AM30" s="711"/>
      <c r="AN30" s="195"/>
      <c r="AO30" s="21" t="s">
        <v>82</v>
      </c>
      <c r="AP30" s="165">
        <v>2</v>
      </c>
      <c r="AQ30" s="37">
        <v>50</v>
      </c>
      <c r="AR30" s="42">
        <v>30</v>
      </c>
      <c r="AS30" s="319">
        <v>30</v>
      </c>
      <c r="AT30" s="183"/>
      <c r="AU30" s="194"/>
      <c r="AV30" s="183"/>
      <c r="AW30" s="183"/>
      <c r="AX30" s="183">
        <v>30</v>
      </c>
      <c r="AY30" s="183"/>
      <c r="AZ30" s="183"/>
      <c r="BA30" s="183"/>
      <c r="BB30" s="183"/>
      <c r="BC30" s="183"/>
      <c r="BD30" s="183"/>
      <c r="BE30" s="183"/>
      <c r="BF30" s="183"/>
      <c r="BG30" s="183"/>
      <c r="BH30" s="183"/>
      <c r="BI30" s="183"/>
      <c r="BJ30" s="439">
        <v>20</v>
      </c>
    </row>
    <row r="31" spans="1:62" s="33" customFormat="1" ht="78.75" x14ac:dyDescent="0.25">
      <c r="A31" s="680">
        <v>12</v>
      </c>
      <c r="B31" s="680" t="s">
        <v>89</v>
      </c>
      <c r="C31" s="680"/>
      <c r="D31" s="687">
        <v>1</v>
      </c>
      <c r="E31" s="680" t="s">
        <v>89</v>
      </c>
      <c r="F31" s="680" t="s">
        <v>56</v>
      </c>
      <c r="G31" s="665" t="s">
        <v>581</v>
      </c>
      <c r="H31" s="665"/>
      <c r="I31" s="685" t="s">
        <v>383</v>
      </c>
      <c r="J31" s="156">
        <v>50</v>
      </c>
      <c r="K31" s="38">
        <v>10</v>
      </c>
      <c r="L31" s="39">
        <v>40</v>
      </c>
      <c r="M31" s="312">
        <v>40</v>
      </c>
      <c r="N31" s="40">
        <v>2</v>
      </c>
      <c r="O31" s="703">
        <v>0</v>
      </c>
      <c r="P31" s="28">
        <v>0</v>
      </c>
      <c r="Q31" s="29">
        <v>1.6</v>
      </c>
      <c r="R31" s="164" t="s">
        <v>82</v>
      </c>
      <c r="S31" s="21" t="s">
        <v>82</v>
      </c>
      <c r="T31" s="165">
        <v>2</v>
      </c>
      <c r="U31" s="41">
        <v>50</v>
      </c>
      <c r="V31" s="42">
        <v>40</v>
      </c>
      <c r="W31" s="319">
        <v>40</v>
      </c>
      <c r="X31" s="438"/>
      <c r="Y31" s="194"/>
      <c r="Z31" s="183"/>
      <c r="AA31" s="711">
        <v>40</v>
      </c>
      <c r="AB31" s="711"/>
      <c r="AC31" s="711"/>
      <c r="AD31" s="711"/>
      <c r="AE31" s="711"/>
      <c r="AF31" s="711"/>
      <c r="AG31" s="711"/>
      <c r="AH31" s="711"/>
      <c r="AI31" s="711"/>
      <c r="AJ31" s="711"/>
      <c r="AK31" s="711"/>
      <c r="AL31" s="711"/>
      <c r="AM31" s="711"/>
      <c r="AN31" s="204">
        <v>10</v>
      </c>
      <c r="AO31" s="21"/>
      <c r="AP31" s="165"/>
      <c r="AQ31" s="37">
        <v>0</v>
      </c>
      <c r="AR31" s="42">
        <v>0</v>
      </c>
      <c r="AS31" s="319">
        <v>0</v>
      </c>
      <c r="AT31" s="183"/>
      <c r="AU31" s="194"/>
      <c r="AV31" s="183"/>
      <c r="AW31" s="183"/>
      <c r="AX31" s="183"/>
      <c r="AY31" s="183"/>
      <c r="AZ31" s="183"/>
      <c r="BA31" s="183"/>
      <c r="BB31" s="183"/>
      <c r="BC31" s="183"/>
      <c r="BD31" s="183"/>
      <c r="BE31" s="183"/>
      <c r="BF31" s="183"/>
      <c r="BG31" s="183"/>
      <c r="BH31" s="183"/>
      <c r="BI31" s="183"/>
      <c r="BJ31" s="674"/>
    </row>
    <row r="32" spans="1:62" s="33" customFormat="1" ht="90" customHeight="1" x14ac:dyDescent="0.25">
      <c r="A32" s="680">
        <v>13</v>
      </c>
      <c r="B32" s="680" t="s">
        <v>89</v>
      </c>
      <c r="C32" s="680"/>
      <c r="D32" s="687">
        <v>1</v>
      </c>
      <c r="E32" s="680" t="s">
        <v>89</v>
      </c>
      <c r="F32" s="680" t="s">
        <v>56</v>
      </c>
      <c r="G32" s="665" t="s">
        <v>582</v>
      </c>
      <c r="H32" s="665"/>
      <c r="I32" s="685" t="s">
        <v>383</v>
      </c>
      <c r="J32" s="156">
        <v>50</v>
      </c>
      <c r="K32" s="38">
        <v>10</v>
      </c>
      <c r="L32" s="39">
        <v>40</v>
      </c>
      <c r="M32" s="312">
        <v>40</v>
      </c>
      <c r="N32" s="40">
        <v>2</v>
      </c>
      <c r="O32" s="703">
        <v>0</v>
      </c>
      <c r="P32" s="28">
        <v>0.5</v>
      </c>
      <c r="Q32" s="29">
        <v>1.6</v>
      </c>
      <c r="R32" s="164" t="s">
        <v>82</v>
      </c>
      <c r="S32" s="32"/>
      <c r="T32" s="126"/>
      <c r="U32" s="41">
        <v>0</v>
      </c>
      <c r="V32" s="42">
        <v>0</v>
      </c>
      <c r="W32" s="319">
        <v>0</v>
      </c>
      <c r="X32" s="438"/>
      <c r="Y32" s="201"/>
      <c r="Z32" s="183"/>
      <c r="AA32" s="711"/>
      <c r="AB32" s="711"/>
      <c r="AC32" s="711"/>
      <c r="AD32" s="711"/>
      <c r="AE32" s="711"/>
      <c r="AF32" s="711"/>
      <c r="AG32" s="711"/>
      <c r="AH32" s="711"/>
      <c r="AI32" s="711"/>
      <c r="AJ32" s="711"/>
      <c r="AK32" s="711"/>
      <c r="AL32" s="711"/>
      <c r="AM32" s="711"/>
      <c r="AN32" s="195"/>
      <c r="AO32" s="21" t="s">
        <v>82</v>
      </c>
      <c r="AP32" s="126">
        <v>2</v>
      </c>
      <c r="AQ32" s="37">
        <v>50</v>
      </c>
      <c r="AR32" s="42">
        <v>40</v>
      </c>
      <c r="AS32" s="319">
        <v>40</v>
      </c>
      <c r="AT32" s="183">
        <v>10</v>
      </c>
      <c r="AU32" s="201">
        <v>10</v>
      </c>
      <c r="AV32" s="183"/>
      <c r="AW32" s="183">
        <v>30</v>
      </c>
      <c r="AX32" s="183"/>
      <c r="AY32" s="183"/>
      <c r="AZ32" s="183"/>
      <c r="BA32" s="183"/>
      <c r="BB32" s="183"/>
      <c r="BC32" s="183"/>
      <c r="BD32" s="183"/>
      <c r="BE32" s="183"/>
      <c r="BF32" s="183"/>
      <c r="BG32" s="183"/>
      <c r="BH32" s="183"/>
      <c r="BI32" s="183"/>
      <c r="BJ32" s="439">
        <v>10</v>
      </c>
    </row>
    <row r="33" spans="1:62" s="33" customFormat="1" ht="30" customHeight="1" x14ac:dyDescent="0.25">
      <c r="A33" s="680">
        <v>14</v>
      </c>
      <c r="B33" s="680" t="s">
        <v>89</v>
      </c>
      <c r="C33" s="680"/>
      <c r="D33" s="687">
        <v>1</v>
      </c>
      <c r="E33" s="680" t="s">
        <v>89</v>
      </c>
      <c r="F33" s="680" t="s">
        <v>55</v>
      </c>
      <c r="G33" s="665" t="s">
        <v>476</v>
      </c>
      <c r="H33" s="665"/>
      <c r="I33" s="685" t="s">
        <v>383</v>
      </c>
      <c r="J33" s="156">
        <v>125</v>
      </c>
      <c r="K33" s="38">
        <v>75</v>
      </c>
      <c r="L33" s="39">
        <v>50</v>
      </c>
      <c r="M33" s="312">
        <v>50</v>
      </c>
      <c r="N33" s="40">
        <v>5</v>
      </c>
      <c r="O33" s="703">
        <v>0</v>
      </c>
      <c r="P33" s="28">
        <v>3</v>
      </c>
      <c r="Q33" s="29">
        <v>2</v>
      </c>
      <c r="R33" s="164" t="s">
        <v>53</v>
      </c>
      <c r="S33" s="32" t="s">
        <v>82</v>
      </c>
      <c r="T33" s="165"/>
      <c r="U33" s="41">
        <v>0</v>
      </c>
      <c r="V33" s="42">
        <v>0</v>
      </c>
      <c r="W33" s="319">
        <v>0</v>
      </c>
      <c r="X33" s="438"/>
      <c r="Y33" s="194"/>
      <c r="Z33" s="183"/>
      <c r="AA33" s="711"/>
      <c r="AB33" s="711"/>
      <c r="AC33" s="711"/>
      <c r="AD33" s="711"/>
      <c r="AE33" s="711"/>
      <c r="AF33" s="711"/>
      <c r="AG33" s="711"/>
      <c r="AH33" s="711"/>
      <c r="AI33" s="711"/>
      <c r="AJ33" s="711"/>
      <c r="AK33" s="711"/>
      <c r="AL33" s="711"/>
      <c r="AM33" s="711"/>
      <c r="AN33" s="195"/>
      <c r="AO33" s="21" t="s">
        <v>82</v>
      </c>
      <c r="AP33" s="165">
        <v>5</v>
      </c>
      <c r="AQ33" s="37">
        <v>125</v>
      </c>
      <c r="AR33" s="42">
        <v>50</v>
      </c>
      <c r="AS33" s="319">
        <v>50</v>
      </c>
      <c r="AT33" s="183">
        <v>30</v>
      </c>
      <c r="AU33" s="194">
        <v>30</v>
      </c>
      <c r="AV33" s="183"/>
      <c r="AW33" s="183">
        <v>20</v>
      </c>
      <c r="AX33" s="183"/>
      <c r="AY33" s="183"/>
      <c r="AZ33" s="183"/>
      <c r="BA33" s="183"/>
      <c r="BB33" s="183"/>
      <c r="BC33" s="183"/>
      <c r="BD33" s="183"/>
      <c r="BE33" s="183"/>
      <c r="BF33" s="183"/>
      <c r="BG33" s="183"/>
      <c r="BH33" s="183"/>
      <c r="BI33" s="183"/>
      <c r="BJ33" s="439">
        <v>75</v>
      </c>
    </row>
    <row r="34" spans="1:62" s="33" customFormat="1" ht="30" customHeight="1" x14ac:dyDescent="0.25">
      <c r="A34" s="680">
        <v>15</v>
      </c>
      <c r="B34" s="680" t="s">
        <v>89</v>
      </c>
      <c r="C34" s="680"/>
      <c r="D34" s="687">
        <v>1</v>
      </c>
      <c r="E34" s="680" t="s">
        <v>89</v>
      </c>
      <c r="F34" s="682" t="s">
        <v>55</v>
      </c>
      <c r="G34" s="665" t="s">
        <v>401</v>
      </c>
      <c r="H34" s="665"/>
      <c r="I34" s="685" t="s">
        <v>383</v>
      </c>
      <c r="J34" s="156">
        <v>125</v>
      </c>
      <c r="K34" s="38">
        <v>75</v>
      </c>
      <c r="L34" s="39">
        <v>50</v>
      </c>
      <c r="M34" s="312">
        <v>50</v>
      </c>
      <c r="N34" s="40">
        <v>5</v>
      </c>
      <c r="O34" s="703">
        <v>0</v>
      </c>
      <c r="P34" s="28">
        <v>3</v>
      </c>
      <c r="Q34" s="29">
        <v>2</v>
      </c>
      <c r="R34" s="164" t="s">
        <v>53</v>
      </c>
      <c r="S34" s="32" t="s">
        <v>82</v>
      </c>
      <c r="T34" s="165"/>
      <c r="U34" s="41">
        <v>0</v>
      </c>
      <c r="V34" s="42">
        <v>0</v>
      </c>
      <c r="W34" s="319">
        <v>0</v>
      </c>
      <c r="X34" s="438"/>
      <c r="Y34" s="194"/>
      <c r="Z34" s="183"/>
      <c r="AA34" s="711"/>
      <c r="AB34" s="711"/>
      <c r="AC34" s="711"/>
      <c r="AD34" s="711"/>
      <c r="AE34" s="711"/>
      <c r="AF34" s="711"/>
      <c r="AG34" s="711"/>
      <c r="AH34" s="711"/>
      <c r="AI34" s="711"/>
      <c r="AJ34" s="711"/>
      <c r="AK34" s="711"/>
      <c r="AL34" s="711"/>
      <c r="AM34" s="711"/>
      <c r="AN34" s="195"/>
      <c r="AO34" s="21" t="s">
        <v>82</v>
      </c>
      <c r="AP34" s="165">
        <v>5</v>
      </c>
      <c r="AQ34" s="37">
        <v>125</v>
      </c>
      <c r="AR34" s="42">
        <v>50</v>
      </c>
      <c r="AS34" s="319">
        <v>50</v>
      </c>
      <c r="AT34" s="183">
        <v>30</v>
      </c>
      <c r="AU34" s="194">
        <v>30</v>
      </c>
      <c r="AV34" s="183"/>
      <c r="AW34" s="183">
        <v>20</v>
      </c>
      <c r="AX34" s="183"/>
      <c r="AY34" s="183"/>
      <c r="AZ34" s="183"/>
      <c r="BA34" s="183"/>
      <c r="BB34" s="183"/>
      <c r="BC34" s="183"/>
      <c r="BD34" s="183"/>
      <c r="BE34" s="183"/>
      <c r="BF34" s="183"/>
      <c r="BG34" s="183"/>
      <c r="BH34" s="183"/>
      <c r="BI34" s="183"/>
      <c r="BJ34" s="674">
        <v>75</v>
      </c>
    </row>
    <row r="35" spans="1:62" s="33" customFormat="1" ht="30" customHeight="1" x14ac:dyDescent="0.25">
      <c r="A35" s="680">
        <v>16</v>
      </c>
      <c r="B35" s="680" t="s">
        <v>89</v>
      </c>
      <c r="C35" s="680"/>
      <c r="D35" s="687">
        <v>1</v>
      </c>
      <c r="E35" s="680" t="s">
        <v>89</v>
      </c>
      <c r="F35" s="682" t="s">
        <v>55</v>
      </c>
      <c r="G35" s="665" t="s">
        <v>570</v>
      </c>
      <c r="H35" s="665"/>
      <c r="I35" s="685" t="s">
        <v>382</v>
      </c>
      <c r="J35" s="156">
        <v>75</v>
      </c>
      <c r="K35" s="38">
        <v>30</v>
      </c>
      <c r="L35" s="39">
        <v>45</v>
      </c>
      <c r="M35" s="312">
        <v>45</v>
      </c>
      <c r="N35" s="40">
        <v>3</v>
      </c>
      <c r="O35" s="703">
        <v>3</v>
      </c>
      <c r="P35" s="28">
        <v>0</v>
      </c>
      <c r="Q35" s="29">
        <v>1.8</v>
      </c>
      <c r="R35" s="164" t="s">
        <v>82</v>
      </c>
      <c r="S35" s="32" t="s">
        <v>82</v>
      </c>
      <c r="T35" s="165">
        <v>3</v>
      </c>
      <c r="U35" s="41">
        <v>75</v>
      </c>
      <c r="V35" s="42">
        <v>45</v>
      </c>
      <c r="W35" s="319">
        <v>45</v>
      </c>
      <c r="X35" s="438"/>
      <c r="Y35" s="194"/>
      <c r="Z35" s="183"/>
      <c r="AA35" s="711">
        <v>45</v>
      </c>
      <c r="AB35" s="711"/>
      <c r="AC35" s="711"/>
      <c r="AD35" s="711"/>
      <c r="AE35" s="711"/>
      <c r="AF35" s="711"/>
      <c r="AG35" s="711"/>
      <c r="AH35" s="711"/>
      <c r="AI35" s="711"/>
      <c r="AJ35" s="711"/>
      <c r="AK35" s="711"/>
      <c r="AL35" s="711"/>
      <c r="AM35" s="711"/>
      <c r="AN35" s="195">
        <v>30</v>
      </c>
      <c r="AO35" s="21"/>
      <c r="AP35" s="165"/>
      <c r="AQ35" s="37">
        <v>0</v>
      </c>
      <c r="AR35" s="42">
        <v>0</v>
      </c>
      <c r="AS35" s="319">
        <v>0</v>
      </c>
      <c r="AT35" s="183"/>
      <c r="AU35" s="194"/>
      <c r="AV35" s="183"/>
      <c r="AW35" s="183"/>
      <c r="AX35" s="183"/>
      <c r="AY35" s="183"/>
      <c r="AZ35" s="183"/>
      <c r="BA35" s="183"/>
      <c r="BB35" s="183"/>
      <c r="BC35" s="183"/>
      <c r="BD35" s="183"/>
      <c r="BE35" s="183"/>
      <c r="BF35" s="183"/>
      <c r="BG35" s="183"/>
      <c r="BH35" s="183"/>
      <c r="BI35" s="183"/>
      <c r="BJ35" s="439"/>
    </row>
    <row r="36" spans="1:62" s="33" customFormat="1" ht="30" customHeight="1" x14ac:dyDescent="0.25">
      <c r="A36" s="680">
        <v>17</v>
      </c>
      <c r="B36" s="680" t="s">
        <v>89</v>
      </c>
      <c r="C36" s="680"/>
      <c r="D36" s="687">
        <v>1</v>
      </c>
      <c r="E36" s="680" t="s">
        <v>89</v>
      </c>
      <c r="F36" s="682" t="s">
        <v>55</v>
      </c>
      <c r="G36" s="665" t="s">
        <v>571</v>
      </c>
      <c r="H36" s="665"/>
      <c r="I36" s="685" t="s">
        <v>382</v>
      </c>
      <c r="J36" s="156">
        <v>100</v>
      </c>
      <c r="K36" s="38">
        <v>35</v>
      </c>
      <c r="L36" s="39">
        <v>65</v>
      </c>
      <c r="M36" s="312">
        <v>65</v>
      </c>
      <c r="N36" s="40">
        <v>4</v>
      </c>
      <c r="O36" s="703">
        <v>4</v>
      </c>
      <c r="P36" s="28">
        <v>0</v>
      </c>
      <c r="Q36" s="29">
        <v>2.6</v>
      </c>
      <c r="R36" s="164" t="s">
        <v>82</v>
      </c>
      <c r="S36" s="21"/>
      <c r="T36" s="165"/>
      <c r="U36" s="41">
        <v>0</v>
      </c>
      <c r="V36" s="42">
        <v>0</v>
      </c>
      <c r="W36" s="319">
        <v>0</v>
      </c>
      <c r="X36" s="438"/>
      <c r="Y36" s="194"/>
      <c r="Z36" s="183"/>
      <c r="AA36" s="711"/>
      <c r="AB36" s="711"/>
      <c r="AC36" s="711"/>
      <c r="AD36" s="711"/>
      <c r="AE36" s="711"/>
      <c r="AF36" s="711"/>
      <c r="AG36" s="711"/>
      <c r="AH36" s="711"/>
      <c r="AI36" s="711"/>
      <c r="AJ36" s="711"/>
      <c r="AK36" s="711"/>
      <c r="AL36" s="711"/>
      <c r="AM36" s="711"/>
      <c r="AN36" s="195"/>
      <c r="AO36" s="21" t="s">
        <v>82</v>
      </c>
      <c r="AP36" s="165">
        <v>4</v>
      </c>
      <c r="AQ36" s="37">
        <v>100</v>
      </c>
      <c r="AR36" s="42">
        <v>65</v>
      </c>
      <c r="AS36" s="319">
        <v>65</v>
      </c>
      <c r="AT36" s="183"/>
      <c r="AU36" s="194"/>
      <c r="AV36" s="183"/>
      <c r="AW36" s="183">
        <v>65</v>
      </c>
      <c r="AX36" s="183"/>
      <c r="AY36" s="183"/>
      <c r="AZ36" s="183"/>
      <c r="BA36" s="183"/>
      <c r="BB36" s="183"/>
      <c r="BC36" s="183"/>
      <c r="BD36" s="183"/>
      <c r="BE36" s="183"/>
      <c r="BF36" s="183"/>
      <c r="BG36" s="183"/>
      <c r="BH36" s="183"/>
      <c r="BI36" s="183"/>
      <c r="BJ36" s="439">
        <v>35</v>
      </c>
    </row>
    <row r="37" spans="1:62" s="33" customFormat="1" ht="36.75" customHeight="1" x14ac:dyDescent="0.25">
      <c r="A37" s="680">
        <v>18</v>
      </c>
      <c r="B37" s="682" t="s">
        <v>89</v>
      </c>
      <c r="C37" s="680"/>
      <c r="D37" s="687">
        <v>1</v>
      </c>
      <c r="E37" s="682" t="s">
        <v>89</v>
      </c>
      <c r="F37" s="682" t="s">
        <v>55</v>
      </c>
      <c r="G37" s="665" t="s">
        <v>391</v>
      </c>
      <c r="H37" s="665"/>
      <c r="I37" s="685" t="s">
        <v>383</v>
      </c>
      <c r="J37" s="156">
        <v>125</v>
      </c>
      <c r="K37" s="38">
        <v>65</v>
      </c>
      <c r="L37" s="39">
        <v>60</v>
      </c>
      <c r="M37" s="312">
        <v>60</v>
      </c>
      <c r="N37" s="40">
        <v>5</v>
      </c>
      <c r="O37" s="703">
        <v>0</v>
      </c>
      <c r="P37" s="28">
        <v>1.6666666666666667</v>
      </c>
      <c r="Q37" s="29">
        <v>2.4</v>
      </c>
      <c r="R37" s="164" t="s">
        <v>82</v>
      </c>
      <c r="S37" s="32" t="s">
        <v>82</v>
      </c>
      <c r="T37" s="165">
        <v>5</v>
      </c>
      <c r="U37" s="41">
        <v>125</v>
      </c>
      <c r="V37" s="42">
        <v>60</v>
      </c>
      <c r="W37" s="319">
        <v>60</v>
      </c>
      <c r="X37" s="438">
        <v>20</v>
      </c>
      <c r="Y37" s="194">
        <v>20</v>
      </c>
      <c r="Z37" s="183"/>
      <c r="AA37" s="711"/>
      <c r="AB37" s="711">
        <v>40</v>
      </c>
      <c r="AC37" s="711"/>
      <c r="AD37" s="711"/>
      <c r="AE37" s="711"/>
      <c r="AF37" s="711"/>
      <c r="AG37" s="711"/>
      <c r="AH37" s="711"/>
      <c r="AI37" s="711"/>
      <c r="AJ37" s="711"/>
      <c r="AK37" s="711"/>
      <c r="AL37" s="711"/>
      <c r="AM37" s="711"/>
      <c r="AN37" s="195">
        <v>65</v>
      </c>
      <c r="AO37" s="21"/>
      <c r="AP37" s="165"/>
      <c r="AQ37" s="37">
        <v>0</v>
      </c>
      <c r="AR37" s="42">
        <v>0</v>
      </c>
      <c r="AS37" s="319">
        <v>0</v>
      </c>
      <c r="AT37" s="183"/>
      <c r="AU37" s="194"/>
      <c r="AV37" s="183"/>
      <c r="AW37" s="183"/>
      <c r="AX37" s="183"/>
      <c r="AY37" s="183"/>
      <c r="AZ37" s="183"/>
      <c r="BA37" s="183"/>
      <c r="BB37" s="183"/>
      <c r="BC37" s="183"/>
      <c r="BD37" s="183"/>
      <c r="BE37" s="183"/>
      <c r="BF37" s="183"/>
      <c r="BG37" s="183"/>
      <c r="BH37" s="183"/>
      <c r="BI37" s="183"/>
      <c r="BJ37" s="674"/>
    </row>
    <row r="38" spans="1:62" s="33" customFormat="1" ht="53.25" customHeight="1" x14ac:dyDescent="0.25">
      <c r="A38" s="680">
        <v>19</v>
      </c>
      <c r="B38" s="680" t="s">
        <v>89</v>
      </c>
      <c r="C38" s="680"/>
      <c r="D38" s="687">
        <v>1</v>
      </c>
      <c r="E38" s="680" t="s">
        <v>89</v>
      </c>
      <c r="F38" s="682" t="s">
        <v>55</v>
      </c>
      <c r="G38" s="665" t="s">
        <v>503</v>
      </c>
      <c r="H38" s="665"/>
      <c r="I38" s="685" t="s">
        <v>383</v>
      </c>
      <c r="J38" s="156">
        <v>100</v>
      </c>
      <c r="K38" s="38">
        <v>60</v>
      </c>
      <c r="L38" s="39">
        <v>40</v>
      </c>
      <c r="M38" s="312">
        <v>40</v>
      </c>
      <c r="N38" s="40">
        <v>4</v>
      </c>
      <c r="O38" s="703">
        <v>0</v>
      </c>
      <c r="P38" s="28">
        <v>3</v>
      </c>
      <c r="Q38" s="29">
        <v>1.6</v>
      </c>
      <c r="R38" s="164" t="s">
        <v>53</v>
      </c>
      <c r="S38" s="32" t="s">
        <v>82</v>
      </c>
      <c r="T38" s="165">
        <v>4</v>
      </c>
      <c r="U38" s="41">
        <v>100</v>
      </c>
      <c r="V38" s="42">
        <v>40</v>
      </c>
      <c r="W38" s="319">
        <v>40</v>
      </c>
      <c r="X38" s="438">
        <v>30</v>
      </c>
      <c r="Y38" s="194">
        <v>30</v>
      </c>
      <c r="Z38" s="183"/>
      <c r="AA38" s="711">
        <v>10</v>
      </c>
      <c r="AB38" s="711"/>
      <c r="AC38" s="711"/>
      <c r="AD38" s="711"/>
      <c r="AE38" s="711"/>
      <c r="AF38" s="711"/>
      <c r="AG38" s="711"/>
      <c r="AH38" s="711"/>
      <c r="AI38" s="711"/>
      <c r="AJ38" s="711"/>
      <c r="AK38" s="711"/>
      <c r="AL38" s="711"/>
      <c r="AM38" s="711"/>
      <c r="AN38" s="195">
        <v>60</v>
      </c>
      <c r="AO38" s="21"/>
      <c r="AP38" s="165"/>
      <c r="AQ38" s="37">
        <v>0</v>
      </c>
      <c r="AR38" s="42">
        <v>0</v>
      </c>
      <c r="AS38" s="319">
        <v>0</v>
      </c>
      <c r="AT38" s="183"/>
      <c r="AU38" s="194"/>
      <c r="AV38" s="183"/>
      <c r="AW38" s="183"/>
      <c r="AX38" s="183"/>
      <c r="AY38" s="183"/>
      <c r="AZ38" s="183"/>
      <c r="BA38" s="183"/>
      <c r="BB38" s="183"/>
      <c r="BC38" s="183"/>
      <c r="BD38" s="183"/>
      <c r="BE38" s="183"/>
      <c r="BF38" s="183"/>
      <c r="BG38" s="183"/>
      <c r="BH38" s="183"/>
      <c r="BI38" s="183"/>
      <c r="BJ38" s="674"/>
    </row>
    <row r="39" spans="1:62" s="33" customFormat="1" ht="35.25" customHeight="1" x14ac:dyDescent="0.25">
      <c r="A39" s="680">
        <v>20</v>
      </c>
      <c r="B39" s="680" t="s">
        <v>89</v>
      </c>
      <c r="C39" s="680"/>
      <c r="D39" s="687">
        <v>1</v>
      </c>
      <c r="E39" s="680" t="s">
        <v>89</v>
      </c>
      <c r="F39" s="682" t="s">
        <v>55</v>
      </c>
      <c r="G39" s="665" t="s">
        <v>393</v>
      </c>
      <c r="H39" s="665"/>
      <c r="I39" s="685" t="s">
        <v>383</v>
      </c>
      <c r="J39" s="156">
        <v>100</v>
      </c>
      <c r="K39" s="38">
        <v>45</v>
      </c>
      <c r="L39" s="39">
        <v>55</v>
      </c>
      <c r="M39" s="312">
        <v>55</v>
      </c>
      <c r="N39" s="40">
        <v>4</v>
      </c>
      <c r="O39" s="703">
        <v>0</v>
      </c>
      <c r="P39" s="28">
        <v>2.1818181818181817</v>
      </c>
      <c r="Q39" s="29">
        <v>2.2000000000000002</v>
      </c>
      <c r="R39" s="164" t="s">
        <v>53</v>
      </c>
      <c r="S39" s="32" t="s">
        <v>82</v>
      </c>
      <c r="T39" s="165">
        <v>4</v>
      </c>
      <c r="U39" s="41">
        <v>100</v>
      </c>
      <c r="V39" s="42">
        <v>55</v>
      </c>
      <c r="W39" s="319">
        <v>55</v>
      </c>
      <c r="X39" s="438">
        <v>30</v>
      </c>
      <c r="Y39" s="194">
        <v>30</v>
      </c>
      <c r="Z39" s="183"/>
      <c r="AA39" s="711">
        <v>25</v>
      </c>
      <c r="AB39" s="711"/>
      <c r="AC39" s="711"/>
      <c r="AD39" s="711"/>
      <c r="AE39" s="711"/>
      <c r="AF39" s="711"/>
      <c r="AG39" s="711"/>
      <c r="AH39" s="711"/>
      <c r="AI39" s="711"/>
      <c r="AJ39" s="711"/>
      <c r="AK39" s="711"/>
      <c r="AL39" s="711"/>
      <c r="AM39" s="711"/>
      <c r="AN39" s="195">
        <v>45</v>
      </c>
      <c r="AO39" s="21"/>
      <c r="AP39" s="165"/>
      <c r="AQ39" s="37">
        <v>0</v>
      </c>
      <c r="AR39" s="42">
        <v>0</v>
      </c>
      <c r="AS39" s="319">
        <v>0</v>
      </c>
      <c r="AT39" s="183"/>
      <c r="AU39" s="194"/>
      <c r="AV39" s="183"/>
      <c r="AW39" s="183"/>
      <c r="AX39" s="183"/>
      <c r="AY39" s="183"/>
      <c r="AZ39" s="183"/>
      <c r="BA39" s="183"/>
      <c r="BB39" s="183"/>
      <c r="BC39" s="183"/>
      <c r="BD39" s="183"/>
      <c r="BE39" s="183"/>
      <c r="BF39" s="183"/>
      <c r="BG39" s="183"/>
      <c r="BH39" s="183"/>
      <c r="BI39" s="183"/>
      <c r="BJ39" s="674"/>
    </row>
    <row r="40" spans="1:62" s="33" customFormat="1" ht="30" customHeight="1" x14ac:dyDescent="0.25">
      <c r="A40" s="680">
        <v>21</v>
      </c>
      <c r="B40" s="682" t="s">
        <v>89</v>
      </c>
      <c r="C40" s="680"/>
      <c r="D40" s="687">
        <v>1</v>
      </c>
      <c r="E40" s="682" t="s">
        <v>89</v>
      </c>
      <c r="F40" s="682" t="s">
        <v>55</v>
      </c>
      <c r="G40" s="665" t="s">
        <v>557</v>
      </c>
      <c r="H40" s="665"/>
      <c r="I40" s="685" t="s">
        <v>383</v>
      </c>
      <c r="J40" s="156">
        <v>30</v>
      </c>
      <c r="K40" s="38">
        <v>0</v>
      </c>
      <c r="L40" s="39">
        <v>30</v>
      </c>
      <c r="M40" s="312">
        <v>30</v>
      </c>
      <c r="N40" s="40">
        <v>0</v>
      </c>
      <c r="O40" s="703">
        <v>0</v>
      </c>
      <c r="P40" s="28">
        <v>0</v>
      </c>
      <c r="Q40" s="29">
        <v>0</v>
      </c>
      <c r="R40" s="164" t="s">
        <v>54</v>
      </c>
      <c r="S40" s="32" t="s">
        <v>54</v>
      </c>
      <c r="T40" s="165">
        <v>0</v>
      </c>
      <c r="U40" s="41">
        <v>30</v>
      </c>
      <c r="V40" s="42">
        <v>30</v>
      </c>
      <c r="W40" s="319">
        <v>30</v>
      </c>
      <c r="X40" s="438"/>
      <c r="Y40" s="194"/>
      <c r="Z40" s="183"/>
      <c r="AA40" s="711"/>
      <c r="AB40" s="711"/>
      <c r="AC40" s="711"/>
      <c r="AD40" s="711"/>
      <c r="AE40" s="711"/>
      <c r="AF40" s="711"/>
      <c r="AG40" s="711"/>
      <c r="AH40" s="711"/>
      <c r="AI40" s="711"/>
      <c r="AJ40" s="711"/>
      <c r="AK40" s="711"/>
      <c r="AL40" s="711">
        <v>30</v>
      </c>
      <c r="AM40" s="711"/>
      <c r="AN40" s="195"/>
      <c r="AO40" s="21"/>
      <c r="AP40" s="165"/>
      <c r="AQ40" s="37">
        <v>0</v>
      </c>
      <c r="AR40" s="42">
        <v>0</v>
      </c>
      <c r="AS40" s="319">
        <v>0</v>
      </c>
      <c r="AT40" s="183"/>
      <c r="AU40" s="194"/>
      <c r="AV40" s="183"/>
      <c r="AW40" s="183"/>
      <c r="AX40" s="183"/>
      <c r="AY40" s="183"/>
      <c r="AZ40" s="183"/>
      <c r="BA40" s="183"/>
      <c r="BB40" s="183"/>
      <c r="BC40" s="183"/>
      <c r="BD40" s="183"/>
      <c r="BE40" s="183"/>
      <c r="BF40" s="183"/>
      <c r="BG40" s="183"/>
      <c r="BH40" s="183"/>
      <c r="BI40" s="183"/>
      <c r="BJ40" s="674">
        <v>0</v>
      </c>
    </row>
    <row r="41" spans="1:62" s="33" customFormat="1" ht="30" customHeight="1" thickBot="1" x14ac:dyDescent="0.3">
      <c r="A41" s="680">
        <v>22</v>
      </c>
      <c r="B41" s="682" t="s">
        <v>89</v>
      </c>
      <c r="C41" s="680"/>
      <c r="D41" s="687">
        <v>1</v>
      </c>
      <c r="E41" s="682" t="s">
        <v>89</v>
      </c>
      <c r="F41" s="682" t="s">
        <v>55</v>
      </c>
      <c r="G41" s="665" t="s">
        <v>558</v>
      </c>
      <c r="H41" s="665"/>
      <c r="I41" s="685" t="s">
        <v>383</v>
      </c>
      <c r="J41" s="156">
        <v>30</v>
      </c>
      <c r="K41" s="38">
        <v>0</v>
      </c>
      <c r="L41" s="39">
        <v>30</v>
      </c>
      <c r="M41" s="312">
        <v>30</v>
      </c>
      <c r="N41" s="40">
        <v>0</v>
      </c>
      <c r="O41" s="703">
        <v>0</v>
      </c>
      <c r="P41" s="28">
        <v>0</v>
      </c>
      <c r="Q41" s="29">
        <v>0</v>
      </c>
      <c r="R41" s="164" t="s">
        <v>54</v>
      </c>
      <c r="S41" s="32"/>
      <c r="T41" s="165"/>
      <c r="U41" s="41">
        <v>0</v>
      </c>
      <c r="V41" s="42">
        <v>0</v>
      </c>
      <c r="W41" s="319">
        <v>0</v>
      </c>
      <c r="X41" s="441"/>
      <c r="Y41" s="199"/>
      <c r="Z41" s="200"/>
      <c r="AA41" s="713"/>
      <c r="AB41" s="713"/>
      <c r="AC41" s="713"/>
      <c r="AD41" s="713"/>
      <c r="AE41" s="713"/>
      <c r="AF41" s="713"/>
      <c r="AG41" s="713"/>
      <c r="AH41" s="713"/>
      <c r="AI41" s="713"/>
      <c r="AJ41" s="713"/>
      <c r="AK41" s="713"/>
      <c r="AL41" s="713"/>
      <c r="AM41" s="713"/>
      <c r="AN41" s="733"/>
      <c r="AO41" s="21" t="s">
        <v>54</v>
      </c>
      <c r="AP41" s="165"/>
      <c r="AQ41" s="37">
        <v>30</v>
      </c>
      <c r="AR41" s="42">
        <v>30</v>
      </c>
      <c r="AS41" s="319">
        <v>30</v>
      </c>
      <c r="AT41" s="183"/>
      <c r="AU41" s="194"/>
      <c r="AV41" s="183"/>
      <c r="AW41" s="183"/>
      <c r="AX41" s="183"/>
      <c r="AY41" s="183"/>
      <c r="AZ41" s="183"/>
      <c r="BA41" s="183"/>
      <c r="BB41" s="183"/>
      <c r="BC41" s="183"/>
      <c r="BD41" s="183"/>
      <c r="BE41" s="183"/>
      <c r="BF41" s="183"/>
      <c r="BG41" s="183"/>
      <c r="BH41" s="183">
        <v>30</v>
      </c>
      <c r="BI41" s="183"/>
      <c r="BJ41" s="674">
        <v>0</v>
      </c>
    </row>
    <row r="42" spans="1:62" s="33" customFormat="1" ht="30" customHeight="1" thickBot="1" x14ac:dyDescent="0.3">
      <c r="A42" s="471"/>
      <c r="B42" s="473"/>
      <c r="C42" s="473"/>
      <c r="D42" s="472"/>
      <c r="E42" s="473"/>
      <c r="F42" s="473"/>
      <c r="G42" s="474" t="s">
        <v>90</v>
      </c>
      <c r="H42" s="475">
        <v>1</v>
      </c>
      <c r="I42" s="475">
        <v>2</v>
      </c>
      <c r="J42" s="476">
        <v>1593</v>
      </c>
      <c r="K42" s="476">
        <v>730</v>
      </c>
      <c r="L42" s="476">
        <v>863</v>
      </c>
      <c r="M42" s="476">
        <v>863</v>
      </c>
      <c r="N42" s="476">
        <v>60</v>
      </c>
      <c r="O42" s="704">
        <v>7</v>
      </c>
      <c r="P42" s="740">
        <v>21.781818181818181</v>
      </c>
      <c r="Q42" s="476">
        <v>30.95</v>
      </c>
      <c r="R42" s="476">
        <v>0</v>
      </c>
      <c r="S42" s="476">
        <v>0</v>
      </c>
      <c r="T42" s="476">
        <v>30</v>
      </c>
      <c r="U42" s="476">
        <v>808</v>
      </c>
      <c r="V42" s="476">
        <v>438</v>
      </c>
      <c r="W42" s="721">
        <v>438</v>
      </c>
      <c r="X42" s="471">
        <v>135</v>
      </c>
      <c r="Y42" s="476">
        <v>135</v>
      </c>
      <c r="Z42" s="476">
        <v>10</v>
      </c>
      <c r="AA42" s="476">
        <v>160</v>
      </c>
      <c r="AB42" s="476">
        <v>40</v>
      </c>
      <c r="AC42" s="476">
        <v>0</v>
      </c>
      <c r="AD42" s="476">
        <v>0</v>
      </c>
      <c r="AE42" s="476">
        <v>0</v>
      </c>
      <c r="AF42" s="476">
        <v>25</v>
      </c>
      <c r="AG42" s="476">
        <v>0</v>
      </c>
      <c r="AH42" s="476">
        <v>0</v>
      </c>
      <c r="AI42" s="476">
        <v>0</v>
      </c>
      <c r="AJ42" s="476">
        <v>30</v>
      </c>
      <c r="AK42" s="476">
        <v>8</v>
      </c>
      <c r="AL42" s="476">
        <v>30</v>
      </c>
      <c r="AM42" s="476">
        <v>0</v>
      </c>
      <c r="AN42" s="721">
        <v>370</v>
      </c>
      <c r="AO42" s="471">
        <v>0</v>
      </c>
      <c r="AP42" s="476">
        <v>30</v>
      </c>
      <c r="AQ42" s="476">
        <v>785</v>
      </c>
      <c r="AR42" s="476">
        <v>425</v>
      </c>
      <c r="AS42" s="476">
        <v>425</v>
      </c>
      <c r="AT42" s="476">
        <v>115</v>
      </c>
      <c r="AU42" s="476">
        <v>115</v>
      </c>
      <c r="AV42" s="476">
        <v>15</v>
      </c>
      <c r="AW42" s="476">
        <v>145</v>
      </c>
      <c r="AX42" s="476">
        <v>50</v>
      </c>
      <c r="AY42" s="476">
        <v>0</v>
      </c>
      <c r="AZ42" s="476">
        <v>10</v>
      </c>
      <c r="BA42" s="476">
        <v>0</v>
      </c>
      <c r="BB42" s="476">
        <v>30</v>
      </c>
      <c r="BC42" s="476">
        <v>0</v>
      </c>
      <c r="BD42" s="476">
        <v>0</v>
      </c>
      <c r="BE42" s="476">
        <v>0</v>
      </c>
      <c r="BF42" s="476">
        <v>30</v>
      </c>
      <c r="BG42" s="476">
        <v>0</v>
      </c>
      <c r="BH42" s="476">
        <v>30</v>
      </c>
      <c r="BI42" s="476">
        <v>0</v>
      </c>
      <c r="BJ42" s="726">
        <v>360</v>
      </c>
    </row>
    <row r="43" spans="1:62" s="33" customFormat="1" ht="30" customHeight="1" x14ac:dyDescent="0.25">
      <c r="A43" s="688">
        <v>23</v>
      </c>
      <c r="B43" s="683" t="s">
        <v>89</v>
      </c>
      <c r="C43" s="683"/>
      <c r="D43" s="681">
        <v>2</v>
      </c>
      <c r="E43" s="683" t="s">
        <v>415</v>
      </c>
      <c r="F43" s="683" t="s">
        <v>55</v>
      </c>
      <c r="G43" s="684" t="s">
        <v>413</v>
      </c>
      <c r="H43" s="684"/>
      <c r="I43" s="685" t="s">
        <v>382</v>
      </c>
      <c r="J43" s="155">
        <v>100</v>
      </c>
      <c r="K43" s="60">
        <v>60</v>
      </c>
      <c r="L43" s="63">
        <v>40</v>
      </c>
      <c r="M43" s="311">
        <v>40</v>
      </c>
      <c r="N43" s="64">
        <v>4</v>
      </c>
      <c r="O43" s="705">
        <v>3.5</v>
      </c>
      <c r="P43" s="65">
        <v>0.5</v>
      </c>
      <c r="Q43" s="66">
        <v>1.6</v>
      </c>
      <c r="R43" s="161" t="s">
        <v>53</v>
      </c>
      <c r="S43" s="32"/>
      <c r="T43" s="125"/>
      <c r="U43" s="30">
        <v>0</v>
      </c>
      <c r="V43" s="31">
        <v>0</v>
      </c>
      <c r="W43" s="320">
        <v>0</v>
      </c>
      <c r="X43" s="727"/>
      <c r="Y43" s="477"/>
      <c r="Z43" s="714"/>
      <c r="AA43" s="710"/>
      <c r="AB43" s="710"/>
      <c r="AC43" s="710"/>
      <c r="AD43" s="710"/>
      <c r="AE43" s="710"/>
      <c r="AF43" s="710"/>
      <c r="AG43" s="710"/>
      <c r="AH43" s="710"/>
      <c r="AI43" s="710"/>
      <c r="AJ43" s="710"/>
      <c r="AK43" s="710"/>
      <c r="AL43" s="710"/>
      <c r="AM43" s="710"/>
      <c r="AN43" s="224"/>
      <c r="AO43" s="21" t="s">
        <v>82</v>
      </c>
      <c r="AP43" s="166">
        <v>4</v>
      </c>
      <c r="AQ43" s="37">
        <v>100</v>
      </c>
      <c r="AR43" s="42">
        <v>40</v>
      </c>
      <c r="AS43" s="319">
        <v>40</v>
      </c>
      <c r="AT43" s="197">
        <v>5</v>
      </c>
      <c r="AU43" s="196">
        <v>5</v>
      </c>
      <c r="AV43" s="197"/>
      <c r="AW43" s="197">
        <v>35</v>
      </c>
      <c r="AX43" s="197"/>
      <c r="AY43" s="197"/>
      <c r="AZ43" s="197"/>
      <c r="BA43" s="197"/>
      <c r="BB43" s="197"/>
      <c r="BC43" s="197"/>
      <c r="BD43" s="197"/>
      <c r="BE43" s="197"/>
      <c r="BF43" s="197"/>
      <c r="BG43" s="197"/>
      <c r="BH43" s="197"/>
      <c r="BI43" s="197"/>
      <c r="BJ43" s="466">
        <v>60</v>
      </c>
    </row>
    <row r="44" spans="1:62" s="33" customFormat="1" ht="30" customHeight="1" x14ac:dyDescent="0.25">
      <c r="A44" s="680">
        <v>24</v>
      </c>
      <c r="B44" s="682" t="s">
        <v>89</v>
      </c>
      <c r="C44" s="680"/>
      <c r="D44" s="687">
        <v>2</v>
      </c>
      <c r="E44" s="682" t="s">
        <v>415</v>
      </c>
      <c r="F44" s="680" t="s">
        <v>55</v>
      </c>
      <c r="G44" s="665" t="s">
        <v>559</v>
      </c>
      <c r="H44" s="665"/>
      <c r="I44" s="685" t="s">
        <v>383</v>
      </c>
      <c r="J44" s="156">
        <v>50</v>
      </c>
      <c r="K44" s="38">
        <v>20</v>
      </c>
      <c r="L44" s="39">
        <v>30</v>
      </c>
      <c r="M44" s="312">
        <v>30</v>
      </c>
      <c r="N44" s="40">
        <v>2</v>
      </c>
      <c r="O44" s="702">
        <v>0</v>
      </c>
      <c r="P44" s="28">
        <v>0</v>
      </c>
      <c r="Q44" s="29">
        <v>1.2</v>
      </c>
      <c r="R44" s="164" t="s">
        <v>82</v>
      </c>
      <c r="S44" s="32" t="s">
        <v>82</v>
      </c>
      <c r="T44" s="126">
        <v>2</v>
      </c>
      <c r="U44" s="41">
        <v>50</v>
      </c>
      <c r="V44" s="42">
        <v>30</v>
      </c>
      <c r="W44" s="319">
        <v>30</v>
      </c>
      <c r="X44" s="438"/>
      <c r="Y44" s="325"/>
      <c r="Z44" s="715"/>
      <c r="AA44" s="711"/>
      <c r="AB44" s="711"/>
      <c r="AC44" s="711"/>
      <c r="AD44" s="711"/>
      <c r="AE44" s="711"/>
      <c r="AF44" s="711"/>
      <c r="AG44" s="711"/>
      <c r="AH44" s="711"/>
      <c r="AI44" s="711"/>
      <c r="AJ44" s="711">
        <v>30</v>
      </c>
      <c r="AK44" s="711"/>
      <c r="AL44" s="711"/>
      <c r="AM44" s="711"/>
      <c r="AN44" s="195">
        <v>20</v>
      </c>
      <c r="AO44" s="21"/>
      <c r="AP44" s="126"/>
      <c r="AQ44" s="37">
        <v>0</v>
      </c>
      <c r="AR44" s="42">
        <v>0</v>
      </c>
      <c r="AS44" s="319">
        <v>0</v>
      </c>
      <c r="AT44" s="183"/>
      <c r="AU44" s="194"/>
      <c r="AV44" s="183"/>
      <c r="AW44" s="183"/>
      <c r="AX44" s="183"/>
      <c r="AY44" s="183"/>
      <c r="AZ44" s="183"/>
      <c r="BA44" s="183"/>
      <c r="BB44" s="183"/>
      <c r="BC44" s="183"/>
      <c r="BD44" s="183"/>
      <c r="BE44" s="183"/>
      <c r="BF44" s="183"/>
      <c r="BG44" s="183"/>
      <c r="BH44" s="183"/>
      <c r="BI44" s="183"/>
      <c r="BJ44" s="439"/>
    </row>
    <row r="45" spans="1:62" s="33" customFormat="1" ht="30" customHeight="1" x14ac:dyDescent="0.25">
      <c r="A45" s="680">
        <v>25</v>
      </c>
      <c r="B45" s="682" t="s">
        <v>89</v>
      </c>
      <c r="C45" s="680"/>
      <c r="D45" s="687">
        <v>2</v>
      </c>
      <c r="E45" s="682" t="s">
        <v>415</v>
      </c>
      <c r="F45" s="680" t="s">
        <v>55</v>
      </c>
      <c r="G45" s="665" t="s">
        <v>560</v>
      </c>
      <c r="H45" s="665"/>
      <c r="I45" s="685" t="s">
        <v>383</v>
      </c>
      <c r="J45" s="156">
        <v>75</v>
      </c>
      <c r="K45" s="38">
        <v>45</v>
      </c>
      <c r="L45" s="39">
        <v>30</v>
      </c>
      <c r="M45" s="312">
        <v>30</v>
      </c>
      <c r="N45" s="40">
        <v>3</v>
      </c>
      <c r="O45" s="702">
        <v>0</v>
      </c>
      <c r="P45" s="28">
        <v>0</v>
      </c>
      <c r="Q45" s="29">
        <v>1.2</v>
      </c>
      <c r="R45" s="164" t="s">
        <v>53</v>
      </c>
      <c r="S45" s="32"/>
      <c r="T45" s="126"/>
      <c r="U45" s="41">
        <v>0</v>
      </c>
      <c r="V45" s="42">
        <v>0</v>
      </c>
      <c r="W45" s="319">
        <v>0</v>
      </c>
      <c r="X45" s="438"/>
      <c r="Y45" s="325"/>
      <c r="Z45" s="715"/>
      <c r="AA45" s="711"/>
      <c r="AB45" s="711"/>
      <c r="AC45" s="711"/>
      <c r="AD45" s="711"/>
      <c r="AE45" s="711"/>
      <c r="AF45" s="711"/>
      <c r="AG45" s="711"/>
      <c r="AH45" s="711"/>
      <c r="AI45" s="711"/>
      <c r="AJ45" s="711"/>
      <c r="AK45" s="711"/>
      <c r="AL45" s="711"/>
      <c r="AM45" s="711"/>
      <c r="AN45" s="195"/>
      <c r="AO45" s="21" t="s">
        <v>82</v>
      </c>
      <c r="AP45" s="126">
        <v>3</v>
      </c>
      <c r="AQ45" s="37">
        <v>75</v>
      </c>
      <c r="AR45" s="42">
        <v>30</v>
      </c>
      <c r="AS45" s="319">
        <v>30</v>
      </c>
      <c r="AT45" s="183"/>
      <c r="AU45" s="194"/>
      <c r="AV45" s="183"/>
      <c r="AW45" s="183"/>
      <c r="AX45" s="183"/>
      <c r="AY45" s="183"/>
      <c r="AZ45" s="183"/>
      <c r="BA45" s="183"/>
      <c r="BB45" s="183"/>
      <c r="BC45" s="183"/>
      <c r="BD45" s="183"/>
      <c r="BE45" s="183"/>
      <c r="BF45" s="183">
        <v>30</v>
      </c>
      <c r="BG45" s="183"/>
      <c r="BH45" s="183"/>
      <c r="BI45" s="183"/>
      <c r="BJ45" s="439">
        <v>45</v>
      </c>
    </row>
    <row r="46" spans="1:62" s="33" customFormat="1" ht="30" customHeight="1" x14ac:dyDescent="0.25">
      <c r="A46" s="680">
        <v>26</v>
      </c>
      <c r="B46" s="680" t="s">
        <v>89</v>
      </c>
      <c r="C46" s="680"/>
      <c r="D46" s="687">
        <v>2</v>
      </c>
      <c r="E46" s="680" t="s">
        <v>415</v>
      </c>
      <c r="F46" s="680" t="s">
        <v>55</v>
      </c>
      <c r="G46" s="665" t="s">
        <v>405</v>
      </c>
      <c r="H46" s="665"/>
      <c r="I46" s="685" t="s">
        <v>383</v>
      </c>
      <c r="J46" s="156">
        <v>100</v>
      </c>
      <c r="K46" s="38">
        <v>40</v>
      </c>
      <c r="L46" s="39">
        <v>60</v>
      </c>
      <c r="M46" s="312">
        <v>60</v>
      </c>
      <c r="N46" s="40">
        <v>4</v>
      </c>
      <c r="O46" s="702">
        <v>0</v>
      </c>
      <c r="P46" s="28">
        <v>2</v>
      </c>
      <c r="Q46" s="29">
        <v>2.4</v>
      </c>
      <c r="R46" s="164" t="s">
        <v>53</v>
      </c>
      <c r="S46" s="32" t="s">
        <v>82</v>
      </c>
      <c r="T46" s="126">
        <v>4</v>
      </c>
      <c r="U46" s="41">
        <v>100</v>
      </c>
      <c r="V46" s="42">
        <v>60</v>
      </c>
      <c r="W46" s="319">
        <v>60</v>
      </c>
      <c r="X46" s="438">
        <v>30</v>
      </c>
      <c r="Y46" s="325">
        <v>30</v>
      </c>
      <c r="Z46" s="715"/>
      <c r="AA46" s="711">
        <v>30</v>
      </c>
      <c r="AB46" s="712"/>
      <c r="AC46" s="711"/>
      <c r="AD46" s="711"/>
      <c r="AE46" s="711"/>
      <c r="AF46" s="711"/>
      <c r="AG46" s="711"/>
      <c r="AH46" s="711"/>
      <c r="AI46" s="711"/>
      <c r="AJ46" s="711"/>
      <c r="AK46" s="711"/>
      <c r="AL46" s="711"/>
      <c r="AM46" s="711"/>
      <c r="AN46" s="195">
        <v>40</v>
      </c>
      <c r="AO46" s="21"/>
      <c r="AP46" s="166"/>
      <c r="AQ46" s="37">
        <v>0</v>
      </c>
      <c r="AR46" s="42">
        <v>0</v>
      </c>
      <c r="AS46" s="319">
        <v>0</v>
      </c>
      <c r="AT46" s="197"/>
      <c r="AU46" s="196"/>
      <c r="AV46" s="197"/>
      <c r="AW46" s="197"/>
      <c r="AX46" s="197"/>
      <c r="AY46" s="197"/>
      <c r="AZ46" s="197"/>
      <c r="BA46" s="197"/>
      <c r="BB46" s="197"/>
      <c r="BC46" s="197"/>
      <c r="BD46" s="197"/>
      <c r="BE46" s="197"/>
      <c r="BF46" s="197"/>
      <c r="BG46" s="197"/>
      <c r="BH46" s="197"/>
      <c r="BI46" s="197"/>
      <c r="BJ46" s="466"/>
    </row>
    <row r="47" spans="1:62" s="33" customFormat="1" ht="30" customHeight="1" x14ac:dyDescent="0.25">
      <c r="A47" s="680">
        <v>27</v>
      </c>
      <c r="B47" s="680" t="s">
        <v>89</v>
      </c>
      <c r="C47" s="680"/>
      <c r="D47" s="687">
        <v>2</v>
      </c>
      <c r="E47" s="680" t="s">
        <v>415</v>
      </c>
      <c r="F47" s="680" t="s">
        <v>55</v>
      </c>
      <c r="G47" s="665" t="s">
        <v>409</v>
      </c>
      <c r="H47" s="665"/>
      <c r="I47" s="685" t="s">
        <v>383</v>
      </c>
      <c r="J47" s="156">
        <v>25</v>
      </c>
      <c r="K47" s="38">
        <v>10</v>
      </c>
      <c r="L47" s="39">
        <v>15</v>
      </c>
      <c r="M47" s="312">
        <v>15</v>
      </c>
      <c r="N47" s="40">
        <v>1</v>
      </c>
      <c r="O47" s="702">
        <v>0</v>
      </c>
      <c r="P47" s="28">
        <v>0.66666666666666663</v>
      </c>
      <c r="Q47" s="61">
        <v>0.4</v>
      </c>
      <c r="R47" s="164" t="s">
        <v>82</v>
      </c>
      <c r="S47" s="32" t="s">
        <v>82</v>
      </c>
      <c r="T47" s="126"/>
      <c r="U47" s="41">
        <v>0</v>
      </c>
      <c r="V47" s="42">
        <v>0</v>
      </c>
      <c r="W47" s="319">
        <v>0</v>
      </c>
      <c r="X47" s="727"/>
      <c r="Y47" s="325"/>
      <c r="Z47" s="715"/>
      <c r="AA47" s="711"/>
      <c r="AB47" s="711"/>
      <c r="AC47" s="711"/>
      <c r="AD47" s="711"/>
      <c r="AE47" s="711"/>
      <c r="AF47" s="711"/>
      <c r="AG47" s="711"/>
      <c r="AH47" s="711"/>
      <c r="AI47" s="711"/>
      <c r="AJ47" s="711"/>
      <c r="AK47" s="711"/>
      <c r="AL47" s="711"/>
      <c r="AM47" s="711"/>
      <c r="AN47" s="195"/>
      <c r="AO47" s="21" t="s">
        <v>82</v>
      </c>
      <c r="AP47" s="166">
        <v>1</v>
      </c>
      <c r="AQ47" s="37">
        <v>25</v>
      </c>
      <c r="AR47" s="42">
        <v>15</v>
      </c>
      <c r="AS47" s="319">
        <v>15</v>
      </c>
      <c r="AT47" s="197">
        <v>5</v>
      </c>
      <c r="AU47" s="196">
        <v>5</v>
      </c>
      <c r="AV47" s="197"/>
      <c r="AW47" s="197">
        <v>5</v>
      </c>
      <c r="AX47" s="197"/>
      <c r="AY47" s="197"/>
      <c r="AZ47" s="197"/>
      <c r="BA47" s="197"/>
      <c r="BB47" s="197"/>
      <c r="BC47" s="197"/>
      <c r="BD47" s="197"/>
      <c r="BE47" s="197"/>
      <c r="BF47" s="197"/>
      <c r="BG47" s="197">
        <v>5</v>
      </c>
      <c r="BH47" s="197"/>
      <c r="BI47" s="197"/>
      <c r="BJ47" s="466">
        <v>10</v>
      </c>
    </row>
    <row r="48" spans="1:62" s="33" customFormat="1" ht="30" customHeight="1" x14ac:dyDescent="0.25">
      <c r="A48" s="680">
        <v>28</v>
      </c>
      <c r="B48" s="680" t="s">
        <v>89</v>
      </c>
      <c r="C48" s="680"/>
      <c r="D48" s="687">
        <v>2</v>
      </c>
      <c r="E48" s="680" t="s">
        <v>415</v>
      </c>
      <c r="F48" s="680" t="s">
        <v>55</v>
      </c>
      <c r="G48" s="685" t="s">
        <v>406</v>
      </c>
      <c r="H48" s="665"/>
      <c r="I48" s="685" t="s">
        <v>382</v>
      </c>
      <c r="J48" s="157">
        <v>100</v>
      </c>
      <c r="K48" s="25">
        <v>35</v>
      </c>
      <c r="L48" s="26">
        <v>65</v>
      </c>
      <c r="M48" s="315">
        <v>65</v>
      </c>
      <c r="N48" s="27">
        <v>4</v>
      </c>
      <c r="O48" s="702">
        <v>3.6923076923076925</v>
      </c>
      <c r="P48" s="48">
        <v>0</v>
      </c>
      <c r="Q48" s="29">
        <v>2.6</v>
      </c>
      <c r="R48" s="164" t="s">
        <v>82</v>
      </c>
      <c r="S48" s="32" t="s">
        <v>82</v>
      </c>
      <c r="T48" s="125">
        <v>4</v>
      </c>
      <c r="U48" s="30">
        <v>100</v>
      </c>
      <c r="V48" s="31">
        <v>65</v>
      </c>
      <c r="W48" s="320">
        <v>65</v>
      </c>
      <c r="X48" s="438"/>
      <c r="Y48" s="325"/>
      <c r="Z48" s="716">
        <v>5</v>
      </c>
      <c r="AA48" s="717">
        <v>60</v>
      </c>
      <c r="AB48" s="717"/>
      <c r="AC48" s="717"/>
      <c r="AD48" s="717"/>
      <c r="AE48" s="717"/>
      <c r="AF48" s="717"/>
      <c r="AG48" s="717"/>
      <c r="AH48" s="717"/>
      <c r="AI48" s="717"/>
      <c r="AJ48" s="717"/>
      <c r="AK48" s="717"/>
      <c r="AL48" s="717"/>
      <c r="AM48" s="717"/>
      <c r="AN48" s="193">
        <v>35</v>
      </c>
      <c r="AO48" s="34"/>
      <c r="AP48" s="165"/>
      <c r="AQ48" s="37">
        <v>0</v>
      </c>
      <c r="AR48" s="42">
        <v>0</v>
      </c>
      <c r="AS48" s="319">
        <v>0</v>
      </c>
      <c r="AT48" s="183"/>
      <c r="AU48" s="194"/>
      <c r="AV48" s="183"/>
      <c r="AW48" s="183"/>
      <c r="AX48" s="183"/>
      <c r="AY48" s="183"/>
      <c r="AZ48" s="183"/>
      <c r="BA48" s="183"/>
      <c r="BB48" s="183"/>
      <c r="BC48" s="183"/>
      <c r="BD48" s="183"/>
      <c r="BE48" s="183"/>
      <c r="BF48" s="183"/>
      <c r="BG48" s="183"/>
      <c r="BH48" s="183"/>
      <c r="BI48" s="183"/>
      <c r="BJ48" s="439"/>
    </row>
    <row r="49" spans="1:62" s="33" customFormat="1" ht="30" customHeight="1" x14ac:dyDescent="0.25">
      <c r="A49" s="680">
        <v>29</v>
      </c>
      <c r="B49" s="682" t="s">
        <v>89</v>
      </c>
      <c r="C49" s="682"/>
      <c r="D49" s="686">
        <v>2</v>
      </c>
      <c r="E49" s="682" t="s">
        <v>415</v>
      </c>
      <c r="F49" s="680" t="s">
        <v>55</v>
      </c>
      <c r="G49" s="685" t="s">
        <v>523</v>
      </c>
      <c r="H49" s="665"/>
      <c r="I49" s="685" t="s">
        <v>382</v>
      </c>
      <c r="J49" s="156">
        <v>160</v>
      </c>
      <c r="K49" s="38">
        <v>0</v>
      </c>
      <c r="L49" s="39">
        <v>160</v>
      </c>
      <c r="M49" s="312">
        <v>160</v>
      </c>
      <c r="N49" s="40">
        <v>6</v>
      </c>
      <c r="O49" s="702">
        <v>6</v>
      </c>
      <c r="P49" s="28">
        <v>0</v>
      </c>
      <c r="Q49" s="29">
        <v>6</v>
      </c>
      <c r="R49" s="164" t="s">
        <v>82</v>
      </c>
      <c r="S49" s="32" t="s">
        <v>82</v>
      </c>
      <c r="T49" s="126">
        <v>6</v>
      </c>
      <c r="U49" s="41">
        <v>160</v>
      </c>
      <c r="V49" s="42">
        <v>160</v>
      </c>
      <c r="W49" s="319">
        <v>160</v>
      </c>
      <c r="X49" s="438"/>
      <c r="Y49" s="325"/>
      <c r="Z49" s="715"/>
      <c r="AA49" s="711"/>
      <c r="AB49" s="711"/>
      <c r="AC49" s="711"/>
      <c r="AD49" s="711"/>
      <c r="AE49" s="711"/>
      <c r="AF49" s="711"/>
      <c r="AG49" s="711"/>
      <c r="AH49" s="711"/>
      <c r="AI49" s="711"/>
      <c r="AJ49" s="711"/>
      <c r="AK49" s="711"/>
      <c r="AL49" s="711"/>
      <c r="AM49" s="711">
        <v>160</v>
      </c>
      <c r="AN49" s="195"/>
      <c r="AO49" s="21"/>
      <c r="AP49" s="168"/>
      <c r="AQ49" s="24">
        <v>0</v>
      </c>
      <c r="AR49" s="31">
        <v>0</v>
      </c>
      <c r="AS49" s="320">
        <v>0</v>
      </c>
      <c r="AT49" s="184"/>
      <c r="AU49" s="192"/>
      <c r="AV49" s="184"/>
      <c r="AW49" s="184"/>
      <c r="AX49" s="184"/>
      <c r="AY49" s="184"/>
      <c r="AZ49" s="184"/>
      <c r="BA49" s="184"/>
      <c r="BB49" s="184"/>
      <c r="BC49" s="184"/>
      <c r="BD49" s="184"/>
      <c r="BE49" s="184"/>
      <c r="BF49" s="184"/>
      <c r="BG49" s="184"/>
      <c r="BH49" s="184"/>
      <c r="BI49" s="184"/>
      <c r="BJ49" s="440"/>
    </row>
    <row r="50" spans="1:62" s="33" customFormat="1" ht="36.75" customHeight="1" x14ac:dyDescent="0.25">
      <c r="A50" s="680">
        <v>30</v>
      </c>
      <c r="B50" s="682" t="s">
        <v>89</v>
      </c>
      <c r="C50" s="682"/>
      <c r="D50" s="686">
        <v>2</v>
      </c>
      <c r="E50" s="682" t="s">
        <v>415</v>
      </c>
      <c r="F50" s="680" t="s">
        <v>55</v>
      </c>
      <c r="G50" s="685" t="s">
        <v>569</v>
      </c>
      <c r="H50" s="665"/>
      <c r="I50" s="685" t="s">
        <v>382</v>
      </c>
      <c r="J50" s="156">
        <v>160</v>
      </c>
      <c r="K50" s="38">
        <v>0</v>
      </c>
      <c r="L50" s="39">
        <v>160</v>
      </c>
      <c r="M50" s="312">
        <v>160</v>
      </c>
      <c r="N50" s="40">
        <v>6</v>
      </c>
      <c r="O50" s="702">
        <v>6</v>
      </c>
      <c r="P50" s="28">
        <v>0</v>
      </c>
      <c r="Q50" s="29">
        <v>6</v>
      </c>
      <c r="R50" s="164" t="s">
        <v>82</v>
      </c>
      <c r="S50" s="32"/>
      <c r="T50" s="126"/>
      <c r="U50" s="41">
        <v>0</v>
      </c>
      <c r="V50" s="42">
        <v>0</v>
      </c>
      <c r="W50" s="319">
        <v>0</v>
      </c>
      <c r="X50" s="438"/>
      <c r="Y50" s="325"/>
      <c r="Z50" s="715"/>
      <c r="AA50" s="711"/>
      <c r="AB50" s="711"/>
      <c r="AC50" s="711"/>
      <c r="AD50" s="711"/>
      <c r="AE50" s="711"/>
      <c r="AF50" s="711"/>
      <c r="AG50" s="711"/>
      <c r="AH50" s="711"/>
      <c r="AI50" s="711"/>
      <c r="AJ50" s="711"/>
      <c r="AK50" s="711"/>
      <c r="AL50" s="711"/>
      <c r="AM50" s="711"/>
      <c r="AN50" s="195"/>
      <c r="AO50" s="21" t="s">
        <v>82</v>
      </c>
      <c r="AP50" s="168">
        <v>6</v>
      </c>
      <c r="AQ50" s="24">
        <v>160</v>
      </c>
      <c r="AR50" s="31">
        <v>160</v>
      </c>
      <c r="AS50" s="320">
        <v>160</v>
      </c>
      <c r="AT50" s="184"/>
      <c r="AU50" s="192"/>
      <c r="AV50" s="184"/>
      <c r="AW50" s="184"/>
      <c r="AX50" s="184"/>
      <c r="AY50" s="184"/>
      <c r="AZ50" s="184"/>
      <c r="BA50" s="184"/>
      <c r="BB50" s="184"/>
      <c r="BC50" s="184"/>
      <c r="BD50" s="184"/>
      <c r="BE50" s="184"/>
      <c r="BF50" s="184"/>
      <c r="BG50" s="184"/>
      <c r="BH50" s="184"/>
      <c r="BI50" s="184">
        <v>160</v>
      </c>
      <c r="BJ50" s="440"/>
    </row>
    <row r="51" spans="1:62" s="33" customFormat="1" ht="47.25" x14ac:dyDescent="0.25">
      <c r="A51" s="680">
        <v>31</v>
      </c>
      <c r="B51" s="680" t="s">
        <v>89</v>
      </c>
      <c r="C51" s="680"/>
      <c r="D51" s="687">
        <v>2</v>
      </c>
      <c r="E51" s="682" t="s">
        <v>415</v>
      </c>
      <c r="F51" s="680" t="s">
        <v>56</v>
      </c>
      <c r="G51" s="665" t="s">
        <v>577</v>
      </c>
      <c r="H51" s="665"/>
      <c r="I51" s="685" t="s">
        <v>383</v>
      </c>
      <c r="J51" s="156">
        <v>50</v>
      </c>
      <c r="K51" s="38">
        <v>10</v>
      </c>
      <c r="L51" s="42">
        <v>40</v>
      </c>
      <c r="M51" s="316">
        <v>40</v>
      </c>
      <c r="N51" s="40">
        <v>2</v>
      </c>
      <c r="O51" s="703">
        <v>0</v>
      </c>
      <c r="P51" s="28">
        <v>0</v>
      </c>
      <c r="Q51" s="151">
        <v>1.6</v>
      </c>
      <c r="R51" s="164" t="s">
        <v>82</v>
      </c>
      <c r="S51" s="43" t="s">
        <v>82</v>
      </c>
      <c r="T51" s="126">
        <v>2</v>
      </c>
      <c r="U51" s="41">
        <v>50</v>
      </c>
      <c r="V51" s="42">
        <v>40</v>
      </c>
      <c r="W51" s="319">
        <v>40</v>
      </c>
      <c r="X51" s="438"/>
      <c r="Y51" s="325"/>
      <c r="Z51" s="715"/>
      <c r="AA51" s="711">
        <v>40</v>
      </c>
      <c r="AB51" s="711"/>
      <c r="AC51" s="711"/>
      <c r="AD51" s="711"/>
      <c r="AE51" s="711"/>
      <c r="AF51" s="711"/>
      <c r="AG51" s="711"/>
      <c r="AH51" s="711"/>
      <c r="AI51" s="711"/>
      <c r="AJ51" s="711"/>
      <c r="AK51" s="711"/>
      <c r="AL51" s="711"/>
      <c r="AM51" s="711"/>
      <c r="AN51" s="195">
        <v>10</v>
      </c>
      <c r="AO51" s="34"/>
      <c r="AP51" s="126"/>
      <c r="AQ51" s="37">
        <v>0</v>
      </c>
      <c r="AR51" s="42">
        <v>0</v>
      </c>
      <c r="AS51" s="316">
        <v>0</v>
      </c>
      <c r="AT51" s="183"/>
      <c r="AU51" s="201"/>
      <c r="AV51" s="183"/>
      <c r="AW51" s="183"/>
      <c r="AX51" s="183"/>
      <c r="AY51" s="183"/>
      <c r="AZ51" s="183"/>
      <c r="BA51" s="183"/>
      <c r="BB51" s="183"/>
      <c r="BC51" s="183"/>
      <c r="BD51" s="183"/>
      <c r="BE51" s="183"/>
      <c r="BF51" s="183"/>
      <c r="BG51" s="183"/>
      <c r="BH51" s="183"/>
      <c r="BI51" s="183"/>
      <c r="BJ51" s="439"/>
    </row>
    <row r="52" spans="1:62" s="33" customFormat="1" ht="69.75" customHeight="1" x14ac:dyDescent="0.25">
      <c r="A52" s="680">
        <v>32</v>
      </c>
      <c r="B52" s="680" t="s">
        <v>89</v>
      </c>
      <c r="C52" s="680"/>
      <c r="D52" s="687">
        <v>2</v>
      </c>
      <c r="E52" s="682" t="s">
        <v>415</v>
      </c>
      <c r="F52" s="680" t="s">
        <v>56</v>
      </c>
      <c r="G52" s="665" t="s">
        <v>548</v>
      </c>
      <c r="H52" s="665"/>
      <c r="I52" s="685" t="s">
        <v>383</v>
      </c>
      <c r="J52" s="156">
        <v>50</v>
      </c>
      <c r="K52" s="38">
        <v>10</v>
      </c>
      <c r="L52" s="39">
        <v>40</v>
      </c>
      <c r="M52" s="312">
        <v>40</v>
      </c>
      <c r="N52" s="40">
        <v>2</v>
      </c>
      <c r="O52" s="702">
        <v>0</v>
      </c>
      <c r="P52" s="28">
        <v>0.75</v>
      </c>
      <c r="Q52" s="29">
        <v>1.6</v>
      </c>
      <c r="R52" s="164" t="s">
        <v>82</v>
      </c>
      <c r="S52" s="32"/>
      <c r="T52" s="126"/>
      <c r="U52" s="41">
        <v>0</v>
      </c>
      <c r="V52" s="42">
        <v>0</v>
      </c>
      <c r="W52" s="319">
        <v>0</v>
      </c>
      <c r="X52" s="438"/>
      <c r="Y52" s="325"/>
      <c r="Z52" s="715"/>
      <c r="AA52" s="711"/>
      <c r="AB52" s="711"/>
      <c r="AC52" s="711"/>
      <c r="AD52" s="711"/>
      <c r="AE52" s="711"/>
      <c r="AF52" s="711"/>
      <c r="AG52" s="711"/>
      <c r="AH52" s="711"/>
      <c r="AI52" s="711"/>
      <c r="AJ52" s="711"/>
      <c r="AK52" s="711"/>
      <c r="AL52" s="711"/>
      <c r="AM52" s="711"/>
      <c r="AN52" s="195"/>
      <c r="AO52" s="21" t="s">
        <v>82</v>
      </c>
      <c r="AP52" s="165">
        <v>2</v>
      </c>
      <c r="AQ52" s="37">
        <v>50</v>
      </c>
      <c r="AR52" s="42">
        <v>40</v>
      </c>
      <c r="AS52" s="316">
        <v>40</v>
      </c>
      <c r="AT52" s="178">
        <v>15</v>
      </c>
      <c r="AU52" s="194">
        <v>15</v>
      </c>
      <c r="AV52" s="711"/>
      <c r="AW52" s="711">
        <v>25</v>
      </c>
      <c r="AX52" s="183"/>
      <c r="AY52" s="183"/>
      <c r="AZ52" s="183"/>
      <c r="BA52" s="183"/>
      <c r="BB52" s="183"/>
      <c r="BC52" s="183"/>
      <c r="BD52" s="183"/>
      <c r="BE52" s="183"/>
      <c r="BF52" s="183"/>
      <c r="BG52" s="183"/>
      <c r="BH52" s="183"/>
      <c r="BI52" s="183"/>
      <c r="BJ52" s="439">
        <v>10</v>
      </c>
    </row>
    <row r="53" spans="1:62" s="33" customFormat="1" ht="30" customHeight="1" x14ac:dyDescent="0.25">
      <c r="A53" s="680">
        <v>33</v>
      </c>
      <c r="B53" s="682" t="s">
        <v>89</v>
      </c>
      <c r="C53" s="682"/>
      <c r="D53" s="687">
        <v>2</v>
      </c>
      <c r="E53" s="682" t="s">
        <v>415</v>
      </c>
      <c r="F53" s="682" t="s">
        <v>55</v>
      </c>
      <c r="G53" s="665" t="s">
        <v>467</v>
      </c>
      <c r="H53" s="665"/>
      <c r="I53" s="685" t="s">
        <v>383</v>
      </c>
      <c r="J53" s="156">
        <v>75</v>
      </c>
      <c r="K53" s="38">
        <v>15</v>
      </c>
      <c r="L53" s="39">
        <v>60</v>
      </c>
      <c r="M53" s="312">
        <v>60</v>
      </c>
      <c r="N53" s="40">
        <v>3</v>
      </c>
      <c r="O53" s="702">
        <v>0</v>
      </c>
      <c r="P53" s="28">
        <v>1.5</v>
      </c>
      <c r="Q53" s="29">
        <v>2.4</v>
      </c>
      <c r="R53" s="164" t="s">
        <v>82</v>
      </c>
      <c r="S53" s="32" t="s">
        <v>82</v>
      </c>
      <c r="T53" s="126">
        <v>3</v>
      </c>
      <c r="U53" s="41">
        <v>75</v>
      </c>
      <c r="V53" s="42">
        <v>60</v>
      </c>
      <c r="W53" s="319">
        <v>60</v>
      </c>
      <c r="X53" s="438">
        <v>30</v>
      </c>
      <c r="Y53" s="325">
        <v>30</v>
      </c>
      <c r="Z53" s="715"/>
      <c r="AA53" s="711">
        <v>30</v>
      </c>
      <c r="AB53" s="712"/>
      <c r="AC53" s="711"/>
      <c r="AD53" s="711"/>
      <c r="AE53" s="711"/>
      <c r="AF53" s="711"/>
      <c r="AG53" s="711"/>
      <c r="AH53" s="711"/>
      <c r="AI53" s="711"/>
      <c r="AJ53" s="711"/>
      <c r="AK53" s="711"/>
      <c r="AL53" s="711"/>
      <c r="AM53" s="711"/>
      <c r="AN53" s="195">
        <v>15</v>
      </c>
      <c r="AO53" s="21"/>
      <c r="AP53" s="168"/>
      <c r="AQ53" s="37">
        <v>0</v>
      </c>
      <c r="AR53" s="42">
        <v>0</v>
      </c>
      <c r="AS53" s="316">
        <v>0</v>
      </c>
      <c r="AT53" s="179"/>
      <c r="AU53" s="192"/>
      <c r="AV53" s="717"/>
      <c r="AW53" s="717"/>
      <c r="AX53" s="184"/>
      <c r="AY53" s="184"/>
      <c r="AZ53" s="184"/>
      <c r="BA53" s="184"/>
      <c r="BB53" s="184"/>
      <c r="BC53" s="184"/>
      <c r="BD53" s="184"/>
      <c r="BE53" s="184"/>
      <c r="BF53" s="184"/>
      <c r="BG53" s="184"/>
      <c r="BH53" s="184"/>
      <c r="BI53" s="184"/>
      <c r="BJ53" s="440"/>
    </row>
    <row r="54" spans="1:62" s="33" customFormat="1" ht="30" customHeight="1" x14ac:dyDescent="0.25">
      <c r="A54" s="680">
        <v>34</v>
      </c>
      <c r="B54" s="680" t="s">
        <v>89</v>
      </c>
      <c r="C54" s="680"/>
      <c r="D54" s="687">
        <v>2</v>
      </c>
      <c r="E54" s="682" t="s">
        <v>415</v>
      </c>
      <c r="F54" s="682" t="s">
        <v>55</v>
      </c>
      <c r="G54" s="665" t="s">
        <v>468</v>
      </c>
      <c r="H54" s="665"/>
      <c r="I54" s="685" t="s">
        <v>383</v>
      </c>
      <c r="J54" s="156">
        <v>75</v>
      </c>
      <c r="K54" s="38">
        <v>15</v>
      </c>
      <c r="L54" s="39">
        <v>60</v>
      </c>
      <c r="M54" s="312">
        <v>60</v>
      </c>
      <c r="N54" s="40">
        <v>3</v>
      </c>
      <c r="O54" s="702">
        <v>0</v>
      </c>
      <c r="P54" s="28">
        <v>1.5</v>
      </c>
      <c r="Q54" s="29">
        <v>2.4</v>
      </c>
      <c r="R54" s="164" t="s">
        <v>53</v>
      </c>
      <c r="S54" s="32"/>
      <c r="T54" s="126"/>
      <c r="U54" s="41">
        <v>0</v>
      </c>
      <c r="V54" s="42">
        <v>0</v>
      </c>
      <c r="W54" s="319">
        <v>0</v>
      </c>
      <c r="X54" s="438"/>
      <c r="Y54" s="325"/>
      <c r="Z54" s="715"/>
      <c r="AA54" s="711"/>
      <c r="AB54" s="711"/>
      <c r="AC54" s="711"/>
      <c r="AD54" s="711"/>
      <c r="AE54" s="711"/>
      <c r="AF54" s="711"/>
      <c r="AG54" s="711"/>
      <c r="AH54" s="711"/>
      <c r="AI54" s="711"/>
      <c r="AJ54" s="711"/>
      <c r="AK54" s="711"/>
      <c r="AL54" s="711"/>
      <c r="AM54" s="711"/>
      <c r="AN54" s="195"/>
      <c r="AO54" s="21" t="s">
        <v>82</v>
      </c>
      <c r="AP54" s="165">
        <v>3</v>
      </c>
      <c r="AQ54" s="37">
        <v>75</v>
      </c>
      <c r="AR54" s="42">
        <v>60</v>
      </c>
      <c r="AS54" s="316">
        <v>60</v>
      </c>
      <c r="AT54" s="178">
        <v>30</v>
      </c>
      <c r="AU54" s="194">
        <v>30</v>
      </c>
      <c r="AV54" s="711"/>
      <c r="AW54" s="711">
        <v>30</v>
      </c>
      <c r="AX54" s="35"/>
      <c r="AY54" s="183"/>
      <c r="AZ54" s="183"/>
      <c r="BA54" s="183"/>
      <c r="BB54" s="183"/>
      <c r="BC54" s="183"/>
      <c r="BD54" s="183"/>
      <c r="BE54" s="183"/>
      <c r="BF54" s="183"/>
      <c r="BG54" s="183"/>
      <c r="BH54" s="183"/>
      <c r="BI54" s="183"/>
      <c r="BJ54" s="439">
        <v>15</v>
      </c>
    </row>
    <row r="55" spans="1:62" s="33" customFormat="1" ht="30" customHeight="1" x14ac:dyDescent="0.25">
      <c r="A55" s="680">
        <v>35</v>
      </c>
      <c r="B55" s="680" t="s">
        <v>89</v>
      </c>
      <c r="C55" s="680"/>
      <c r="D55" s="687">
        <v>2</v>
      </c>
      <c r="E55" s="682" t="s">
        <v>415</v>
      </c>
      <c r="F55" s="682" t="s">
        <v>55</v>
      </c>
      <c r="G55" s="665" t="s">
        <v>412</v>
      </c>
      <c r="H55" s="665"/>
      <c r="I55" s="685" t="s">
        <v>383</v>
      </c>
      <c r="J55" s="156">
        <v>125</v>
      </c>
      <c r="K55" s="38">
        <v>55</v>
      </c>
      <c r="L55" s="39">
        <v>70</v>
      </c>
      <c r="M55" s="312">
        <v>70</v>
      </c>
      <c r="N55" s="40">
        <v>5</v>
      </c>
      <c r="O55" s="702">
        <v>0</v>
      </c>
      <c r="P55" s="28">
        <v>2.1428571428571428</v>
      </c>
      <c r="Q55" s="29">
        <v>2.8</v>
      </c>
      <c r="R55" s="164" t="s">
        <v>53</v>
      </c>
      <c r="S55" s="32"/>
      <c r="T55" s="126"/>
      <c r="U55" s="41">
        <v>0</v>
      </c>
      <c r="V55" s="42">
        <v>0</v>
      </c>
      <c r="W55" s="319">
        <v>0</v>
      </c>
      <c r="X55" s="438"/>
      <c r="Y55" s="325"/>
      <c r="Z55" s="715"/>
      <c r="AA55" s="711"/>
      <c r="AB55" s="711"/>
      <c r="AC55" s="711"/>
      <c r="AD55" s="711"/>
      <c r="AE55" s="711"/>
      <c r="AF55" s="711"/>
      <c r="AG55" s="711"/>
      <c r="AH55" s="711"/>
      <c r="AI55" s="711"/>
      <c r="AJ55" s="711"/>
      <c r="AK55" s="711"/>
      <c r="AL55" s="711"/>
      <c r="AM55" s="711"/>
      <c r="AN55" s="195"/>
      <c r="AO55" s="21" t="s">
        <v>82</v>
      </c>
      <c r="AP55" s="165">
        <v>5</v>
      </c>
      <c r="AQ55" s="37">
        <v>125</v>
      </c>
      <c r="AR55" s="42">
        <v>70</v>
      </c>
      <c r="AS55" s="316">
        <v>70</v>
      </c>
      <c r="AT55" s="178">
        <v>30</v>
      </c>
      <c r="AU55" s="194">
        <v>30</v>
      </c>
      <c r="AV55" s="711"/>
      <c r="AW55" s="711">
        <v>40</v>
      </c>
      <c r="AX55" s="673"/>
      <c r="AY55" s="183"/>
      <c r="AZ55" s="183"/>
      <c r="BA55" s="183"/>
      <c r="BB55" s="183"/>
      <c r="BC55" s="183"/>
      <c r="BD55" s="183"/>
      <c r="BE55" s="183"/>
      <c r="BF55" s="183"/>
      <c r="BG55" s="183"/>
      <c r="BH55" s="183"/>
      <c r="BI55" s="183"/>
      <c r="BJ55" s="439">
        <v>55</v>
      </c>
    </row>
    <row r="56" spans="1:62" s="33" customFormat="1" ht="31.5" customHeight="1" x14ac:dyDescent="0.25">
      <c r="A56" s="680">
        <v>36</v>
      </c>
      <c r="B56" s="680" t="s">
        <v>89</v>
      </c>
      <c r="C56" s="680"/>
      <c r="D56" s="687">
        <v>2</v>
      </c>
      <c r="E56" s="682" t="s">
        <v>415</v>
      </c>
      <c r="F56" s="682" t="s">
        <v>55</v>
      </c>
      <c r="G56" s="665" t="s">
        <v>404</v>
      </c>
      <c r="H56" s="665"/>
      <c r="I56" s="685" t="s">
        <v>383</v>
      </c>
      <c r="J56" s="156">
        <v>100</v>
      </c>
      <c r="K56" s="38">
        <v>40</v>
      </c>
      <c r="L56" s="39">
        <v>60</v>
      </c>
      <c r="M56" s="312">
        <v>60</v>
      </c>
      <c r="N56" s="327">
        <v>4</v>
      </c>
      <c r="O56" s="702">
        <v>0</v>
      </c>
      <c r="P56" s="28">
        <v>2</v>
      </c>
      <c r="Q56" s="29">
        <v>2.4</v>
      </c>
      <c r="R56" s="164" t="s">
        <v>53</v>
      </c>
      <c r="S56" s="32" t="s">
        <v>82</v>
      </c>
      <c r="T56" s="126">
        <v>4</v>
      </c>
      <c r="U56" s="41">
        <v>100</v>
      </c>
      <c r="V56" s="42">
        <v>60</v>
      </c>
      <c r="W56" s="319">
        <v>60</v>
      </c>
      <c r="X56" s="438">
        <v>30</v>
      </c>
      <c r="Y56" s="325">
        <v>30</v>
      </c>
      <c r="Z56" s="715"/>
      <c r="AA56" s="711">
        <v>30</v>
      </c>
      <c r="AB56" s="712"/>
      <c r="AC56" s="711"/>
      <c r="AD56" s="711"/>
      <c r="AE56" s="711"/>
      <c r="AF56" s="711"/>
      <c r="AG56" s="711"/>
      <c r="AH56" s="711"/>
      <c r="AI56" s="711"/>
      <c r="AJ56" s="711"/>
      <c r="AK56" s="711"/>
      <c r="AL56" s="711"/>
      <c r="AM56" s="711"/>
      <c r="AN56" s="195">
        <v>40</v>
      </c>
      <c r="AO56" s="21"/>
      <c r="AP56" s="165"/>
      <c r="AQ56" s="37">
        <v>0</v>
      </c>
      <c r="AR56" s="42">
        <v>0</v>
      </c>
      <c r="AS56" s="316">
        <v>0</v>
      </c>
      <c r="AT56" s="178"/>
      <c r="AU56" s="194"/>
      <c r="AV56" s="711"/>
      <c r="AW56" s="711"/>
      <c r="AX56" s="183"/>
      <c r="AY56" s="183"/>
      <c r="AZ56" s="183"/>
      <c r="BA56" s="183"/>
      <c r="BB56" s="183"/>
      <c r="BC56" s="183"/>
      <c r="BD56" s="183"/>
      <c r="BE56" s="183"/>
      <c r="BF56" s="183"/>
      <c r="BG56" s="183"/>
      <c r="BH56" s="183"/>
      <c r="BI56" s="183"/>
      <c r="BJ56" s="439"/>
    </row>
    <row r="57" spans="1:62" s="33" customFormat="1" ht="30" customHeight="1" x14ac:dyDescent="0.25">
      <c r="A57" s="680">
        <v>37</v>
      </c>
      <c r="B57" s="680" t="s">
        <v>89</v>
      </c>
      <c r="C57" s="680"/>
      <c r="D57" s="687">
        <v>2</v>
      </c>
      <c r="E57" s="682" t="s">
        <v>415</v>
      </c>
      <c r="F57" s="680" t="s">
        <v>55</v>
      </c>
      <c r="G57" s="665" t="s">
        <v>417</v>
      </c>
      <c r="H57" s="665"/>
      <c r="I57" s="685" t="s">
        <v>383</v>
      </c>
      <c r="J57" s="37">
        <v>100</v>
      </c>
      <c r="K57" s="38">
        <v>50</v>
      </c>
      <c r="L57" s="42">
        <v>50</v>
      </c>
      <c r="M57" s="316">
        <v>50</v>
      </c>
      <c r="N57" s="327">
        <v>4</v>
      </c>
      <c r="O57" s="703">
        <v>0</v>
      </c>
      <c r="P57" s="28">
        <v>2.4</v>
      </c>
      <c r="Q57" s="151">
        <v>2</v>
      </c>
      <c r="R57" s="164" t="s">
        <v>53</v>
      </c>
      <c r="S57" s="43"/>
      <c r="T57" s="35"/>
      <c r="U57" s="41">
        <v>0</v>
      </c>
      <c r="V57" s="42">
        <v>0</v>
      </c>
      <c r="W57" s="319">
        <v>0</v>
      </c>
      <c r="X57" s="438"/>
      <c r="Y57" s="325"/>
      <c r="Z57" s="715"/>
      <c r="AA57" s="711"/>
      <c r="AB57" s="711"/>
      <c r="AC57" s="711"/>
      <c r="AD57" s="711"/>
      <c r="AE57" s="711"/>
      <c r="AF57" s="711"/>
      <c r="AG57" s="711"/>
      <c r="AH57" s="711"/>
      <c r="AI57" s="711"/>
      <c r="AJ57" s="711"/>
      <c r="AK57" s="711"/>
      <c r="AL57" s="711"/>
      <c r="AM57" s="711"/>
      <c r="AN57" s="195"/>
      <c r="AO57" s="34" t="s">
        <v>82</v>
      </c>
      <c r="AP57" s="126">
        <v>4</v>
      </c>
      <c r="AQ57" s="37">
        <v>100</v>
      </c>
      <c r="AR57" s="42">
        <v>50</v>
      </c>
      <c r="AS57" s="316">
        <v>50</v>
      </c>
      <c r="AT57" s="183">
        <v>30</v>
      </c>
      <c r="AU57" s="201">
        <v>30</v>
      </c>
      <c r="AV57" s="711"/>
      <c r="AW57" s="711">
        <v>20</v>
      </c>
      <c r="AX57" s="35"/>
      <c r="AY57" s="183"/>
      <c r="AZ57" s="183"/>
      <c r="BA57" s="183"/>
      <c r="BB57" s="183"/>
      <c r="BC57" s="183"/>
      <c r="BD57" s="183"/>
      <c r="BE57" s="183"/>
      <c r="BF57" s="183"/>
      <c r="BG57" s="183"/>
      <c r="BH57" s="183"/>
      <c r="BI57" s="183"/>
      <c r="BJ57" s="439">
        <v>50</v>
      </c>
    </row>
    <row r="58" spans="1:62" s="33" customFormat="1" ht="30" customHeight="1" x14ac:dyDescent="0.25">
      <c r="A58" s="680">
        <v>38</v>
      </c>
      <c r="B58" s="680" t="s">
        <v>89</v>
      </c>
      <c r="C58" s="680"/>
      <c r="D58" s="687">
        <v>2</v>
      </c>
      <c r="E58" s="682" t="s">
        <v>415</v>
      </c>
      <c r="F58" s="682" t="s">
        <v>55</v>
      </c>
      <c r="G58" s="665" t="s">
        <v>469</v>
      </c>
      <c r="H58" s="665"/>
      <c r="I58" s="685" t="s">
        <v>383</v>
      </c>
      <c r="J58" s="156">
        <v>50</v>
      </c>
      <c r="K58" s="38">
        <v>0</v>
      </c>
      <c r="L58" s="39">
        <v>50</v>
      </c>
      <c r="M58" s="312">
        <v>50</v>
      </c>
      <c r="N58" s="327">
        <v>2</v>
      </c>
      <c r="O58" s="702">
        <v>0</v>
      </c>
      <c r="P58" s="28">
        <v>1</v>
      </c>
      <c r="Q58" s="29">
        <v>2</v>
      </c>
      <c r="R58" s="164" t="s">
        <v>82</v>
      </c>
      <c r="S58" s="32" t="s">
        <v>82</v>
      </c>
      <c r="T58" s="125">
        <v>2</v>
      </c>
      <c r="U58" s="41">
        <v>50</v>
      </c>
      <c r="V58" s="42">
        <v>50</v>
      </c>
      <c r="W58" s="319">
        <v>50</v>
      </c>
      <c r="X58" s="438">
        <v>25</v>
      </c>
      <c r="Y58" s="325">
        <v>25</v>
      </c>
      <c r="Z58" s="715"/>
      <c r="AA58" s="711">
        <v>25</v>
      </c>
      <c r="AB58" s="712"/>
      <c r="AC58" s="711"/>
      <c r="AD58" s="711"/>
      <c r="AE58" s="711"/>
      <c r="AF58" s="711"/>
      <c r="AG58" s="711"/>
      <c r="AH58" s="711"/>
      <c r="AI58" s="711"/>
      <c r="AJ58" s="711"/>
      <c r="AK58" s="711"/>
      <c r="AL58" s="711"/>
      <c r="AM58" s="711"/>
      <c r="AN58" s="195"/>
      <c r="AO58" s="21"/>
      <c r="AP58" s="165"/>
      <c r="AQ58" s="37">
        <v>0</v>
      </c>
      <c r="AR58" s="42">
        <v>0</v>
      </c>
      <c r="AS58" s="316">
        <v>0</v>
      </c>
      <c r="AT58" s="179"/>
      <c r="AU58" s="192"/>
      <c r="AV58" s="717"/>
      <c r="AW58" s="717"/>
      <c r="AX58" s="184"/>
      <c r="AY58" s="184"/>
      <c r="AZ58" s="184"/>
      <c r="BA58" s="184"/>
      <c r="BB58" s="184"/>
      <c r="BC58" s="184"/>
      <c r="BD58" s="184"/>
      <c r="BE58" s="184"/>
      <c r="BF58" s="184"/>
      <c r="BG58" s="184"/>
      <c r="BH58" s="184"/>
      <c r="BI58" s="184"/>
      <c r="BJ58" s="440"/>
    </row>
    <row r="59" spans="1:62" s="33" customFormat="1" ht="30" customHeight="1" x14ac:dyDescent="0.25">
      <c r="A59" s="680">
        <v>39</v>
      </c>
      <c r="B59" s="680" t="s">
        <v>89</v>
      </c>
      <c r="C59" s="680"/>
      <c r="D59" s="687">
        <v>2</v>
      </c>
      <c r="E59" s="682" t="s">
        <v>415</v>
      </c>
      <c r="F59" s="680" t="s">
        <v>55</v>
      </c>
      <c r="G59" s="665" t="s">
        <v>470</v>
      </c>
      <c r="H59" s="665"/>
      <c r="I59" s="685" t="s">
        <v>383</v>
      </c>
      <c r="J59" s="156">
        <v>75</v>
      </c>
      <c r="K59" s="38">
        <v>25</v>
      </c>
      <c r="L59" s="39">
        <v>50</v>
      </c>
      <c r="M59" s="312">
        <v>50</v>
      </c>
      <c r="N59" s="40">
        <v>3</v>
      </c>
      <c r="O59" s="702">
        <v>0</v>
      </c>
      <c r="P59" s="28">
        <v>1.2</v>
      </c>
      <c r="Q59" s="29">
        <v>2</v>
      </c>
      <c r="R59" s="164" t="s">
        <v>53</v>
      </c>
      <c r="S59" s="32"/>
      <c r="T59" s="126"/>
      <c r="U59" s="41">
        <v>0</v>
      </c>
      <c r="V59" s="42">
        <v>0</v>
      </c>
      <c r="W59" s="319">
        <v>0</v>
      </c>
      <c r="X59" s="438"/>
      <c r="Y59" s="325"/>
      <c r="Z59" s="715"/>
      <c r="AA59" s="711"/>
      <c r="AB59" s="711"/>
      <c r="AC59" s="711"/>
      <c r="AD59" s="711"/>
      <c r="AE59" s="711"/>
      <c r="AF59" s="711"/>
      <c r="AG59" s="711"/>
      <c r="AH59" s="711"/>
      <c r="AI59" s="711"/>
      <c r="AJ59" s="711"/>
      <c r="AK59" s="711"/>
      <c r="AL59" s="711"/>
      <c r="AM59" s="711"/>
      <c r="AN59" s="195"/>
      <c r="AO59" s="21" t="s">
        <v>82</v>
      </c>
      <c r="AP59" s="165">
        <v>3</v>
      </c>
      <c r="AQ59" s="37">
        <v>75</v>
      </c>
      <c r="AR59" s="42">
        <v>50</v>
      </c>
      <c r="AS59" s="316">
        <v>50</v>
      </c>
      <c r="AT59" s="178">
        <v>20</v>
      </c>
      <c r="AU59" s="194">
        <v>20</v>
      </c>
      <c r="AV59" s="711"/>
      <c r="AW59" s="711">
        <v>30</v>
      </c>
      <c r="AX59" s="673"/>
      <c r="AY59" s="183"/>
      <c r="AZ59" s="183"/>
      <c r="BA59" s="183"/>
      <c r="BB59" s="183"/>
      <c r="BC59" s="183"/>
      <c r="BD59" s="183"/>
      <c r="BE59" s="183"/>
      <c r="BF59" s="183"/>
      <c r="BG59" s="183"/>
      <c r="BH59" s="183"/>
      <c r="BI59" s="183"/>
      <c r="BJ59" s="439">
        <v>25</v>
      </c>
    </row>
    <row r="60" spans="1:62" s="33" customFormat="1" ht="30" customHeight="1" thickBot="1" x14ac:dyDescent="0.3">
      <c r="A60" s="689">
        <v>40</v>
      </c>
      <c r="B60" s="691" t="s">
        <v>89</v>
      </c>
      <c r="C60" s="691"/>
      <c r="D60" s="690">
        <v>2</v>
      </c>
      <c r="E60" s="692" t="s">
        <v>415</v>
      </c>
      <c r="F60" s="691" t="s">
        <v>55</v>
      </c>
      <c r="G60" s="666" t="s">
        <v>407</v>
      </c>
      <c r="H60" s="666"/>
      <c r="I60" s="685" t="s">
        <v>383</v>
      </c>
      <c r="J60" s="462">
        <v>50</v>
      </c>
      <c r="K60" s="53">
        <v>20</v>
      </c>
      <c r="L60" s="463">
        <v>30</v>
      </c>
      <c r="M60" s="464">
        <v>30</v>
      </c>
      <c r="N60" s="54">
        <v>2</v>
      </c>
      <c r="O60" s="706">
        <v>0</v>
      </c>
      <c r="P60" s="55">
        <v>0.66666666666666663</v>
      </c>
      <c r="Q60" s="465">
        <v>1.2</v>
      </c>
      <c r="R60" s="170" t="s">
        <v>53</v>
      </c>
      <c r="S60" s="69" t="s">
        <v>82</v>
      </c>
      <c r="T60" s="169">
        <v>2</v>
      </c>
      <c r="U60" s="56">
        <v>50</v>
      </c>
      <c r="V60" s="57">
        <v>30</v>
      </c>
      <c r="W60" s="722">
        <v>30</v>
      </c>
      <c r="X60" s="728">
        <v>10</v>
      </c>
      <c r="Y60" s="478">
        <v>10</v>
      </c>
      <c r="Z60" s="718">
        <v>20</v>
      </c>
      <c r="AA60" s="719"/>
      <c r="AB60" s="719"/>
      <c r="AC60" s="719"/>
      <c r="AD60" s="719"/>
      <c r="AE60" s="719"/>
      <c r="AF60" s="719"/>
      <c r="AG60" s="719"/>
      <c r="AH60" s="719"/>
      <c r="AI60" s="719"/>
      <c r="AJ60" s="719"/>
      <c r="AK60" s="719"/>
      <c r="AL60" s="719"/>
      <c r="AM60" s="719"/>
      <c r="AN60" s="198">
        <v>20</v>
      </c>
      <c r="AO60" s="51"/>
      <c r="AP60" s="166"/>
      <c r="AQ60" s="52">
        <v>0</v>
      </c>
      <c r="AR60" s="57">
        <v>0</v>
      </c>
      <c r="AS60" s="317">
        <v>0</v>
      </c>
      <c r="AT60" s="180"/>
      <c r="AU60" s="196"/>
      <c r="AV60" s="197"/>
      <c r="AW60" s="197"/>
      <c r="AX60" s="197"/>
      <c r="AY60" s="197"/>
      <c r="AZ60" s="197"/>
      <c r="BA60" s="197"/>
      <c r="BB60" s="197"/>
      <c r="BC60" s="197"/>
      <c r="BD60" s="197"/>
      <c r="BE60" s="197"/>
      <c r="BF60" s="197"/>
      <c r="BG60" s="197"/>
      <c r="BH60" s="197"/>
      <c r="BI60" s="197"/>
      <c r="BJ60" s="466"/>
    </row>
    <row r="61" spans="1:62" s="33" customFormat="1" ht="30" customHeight="1" thickBot="1" x14ac:dyDescent="0.3">
      <c r="A61" s="214"/>
      <c r="B61" s="216"/>
      <c r="C61" s="216"/>
      <c r="D61" s="215"/>
      <c r="E61" s="216"/>
      <c r="F61" s="216"/>
      <c r="G61" s="213" t="s">
        <v>91</v>
      </c>
      <c r="H61" s="467">
        <v>0</v>
      </c>
      <c r="I61" s="467">
        <v>4</v>
      </c>
      <c r="J61" s="468">
        <v>1520</v>
      </c>
      <c r="K61" s="468">
        <v>450</v>
      </c>
      <c r="L61" s="468">
        <v>1070</v>
      </c>
      <c r="M61" s="468">
        <v>1070</v>
      </c>
      <c r="N61" s="468">
        <v>60</v>
      </c>
      <c r="O61" s="470">
        <v>19.192307692307693</v>
      </c>
      <c r="P61" s="469">
        <v>16.326190476190476</v>
      </c>
      <c r="Q61" s="468">
        <v>41.8</v>
      </c>
      <c r="R61" s="468">
        <v>0</v>
      </c>
      <c r="S61" s="468">
        <v>0</v>
      </c>
      <c r="T61" s="469">
        <v>29</v>
      </c>
      <c r="U61" s="468">
        <v>735</v>
      </c>
      <c r="V61" s="468">
        <v>555</v>
      </c>
      <c r="W61" s="723">
        <v>555</v>
      </c>
      <c r="X61" s="729">
        <v>125</v>
      </c>
      <c r="Y61" s="470">
        <v>125</v>
      </c>
      <c r="Z61" s="470">
        <v>25</v>
      </c>
      <c r="AA61" s="470">
        <v>215</v>
      </c>
      <c r="AB61" s="470">
        <v>0</v>
      </c>
      <c r="AC61" s="470">
        <v>0</v>
      </c>
      <c r="AD61" s="470">
        <v>0</v>
      </c>
      <c r="AE61" s="470">
        <v>0</v>
      </c>
      <c r="AF61" s="470">
        <v>0</v>
      </c>
      <c r="AG61" s="470">
        <v>0</v>
      </c>
      <c r="AH61" s="470">
        <v>0</v>
      </c>
      <c r="AI61" s="470">
        <v>0</v>
      </c>
      <c r="AJ61" s="470">
        <v>30</v>
      </c>
      <c r="AK61" s="470">
        <v>0</v>
      </c>
      <c r="AL61" s="470">
        <v>0</v>
      </c>
      <c r="AM61" s="470">
        <v>160</v>
      </c>
      <c r="AN61" s="623">
        <v>180</v>
      </c>
      <c r="AO61" s="729">
        <v>0</v>
      </c>
      <c r="AP61" s="470">
        <v>31</v>
      </c>
      <c r="AQ61" s="470">
        <v>785</v>
      </c>
      <c r="AR61" s="470">
        <v>515</v>
      </c>
      <c r="AS61" s="470">
        <v>515</v>
      </c>
      <c r="AT61" s="470">
        <v>135</v>
      </c>
      <c r="AU61" s="470">
        <v>135</v>
      </c>
      <c r="AV61" s="470">
        <v>0</v>
      </c>
      <c r="AW61" s="470">
        <v>185</v>
      </c>
      <c r="AX61" s="470">
        <v>0</v>
      </c>
      <c r="AY61" s="470">
        <v>0</v>
      </c>
      <c r="AZ61" s="470">
        <v>0</v>
      </c>
      <c r="BA61" s="470">
        <v>0</v>
      </c>
      <c r="BB61" s="470">
        <v>0</v>
      </c>
      <c r="BC61" s="470">
        <v>0</v>
      </c>
      <c r="BD61" s="470">
        <v>0</v>
      </c>
      <c r="BE61" s="470">
        <v>0</v>
      </c>
      <c r="BF61" s="470">
        <v>30</v>
      </c>
      <c r="BG61" s="470">
        <v>5</v>
      </c>
      <c r="BH61" s="470">
        <v>0</v>
      </c>
      <c r="BI61" s="470">
        <v>160</v>
      </c>
      <c r="BJ61" s="730">
        <v>270</v>
      </c>
    </row>
    <row r="62" spans="1:62" s="33" customFormat="1" ht="31.5" x14ac:dyDescent="0.25">
      <c r="A62" s="689">
        <v>41</v>
      </c>
      <c r="B62" s="683" t="s">
        <v>89</v>
      </c>
      <c r="C62" s="683"/>
      <c r="D62" s="681">
        <v>3</v>
      </c>
      <c r="E62" s="683" t="s">
        <v>425</v>
      </c>
      <c r="F62" s="682" t="s">
        <v>55</v>
      </c>
      <c r="G62" s="684" t="s">
        <v>416</v>
      </c>
      <c r="H62" s="684"/>
      <c r="I62" s="685" t="s">
        <v>383</v>
      </c>
      <c r="J62" s="155">
        <v>75</v>
      </c>
      <c r="K62" s="60">
        <v>50</v>
      </c>
      <c r="L62" s="63">
        <v>25</v>
      </c>
      <c r="M62" s="311">
        <v>25</v>
      </c>
      <c r="N62" s="64">
        <v>3</v>
      </c>
      <c r="O62" s="705">
        <v>0</v>
      </c>
      <c r="P62" s="65">
        <v>1.8</v>
      </c>
      <c r="Q62" s="66">
        <v>1</v>
      </c>
      <c r="R62" s="161" t="s">
        <v>53</v>
      </c>
      <c r="S62" s="32" t="s">
        <v>82</v>
      </c>
      <c r="T62" s="125">
        <v>3</v>
      </c>
      <c r="U62" s="30">
        <v>75</v>
      </c>
      <c r="V62" s="31">
        <v>25</v>
      </c>
      <c r="W62" s="320">
        <v>25</v>
      </c>
      <c r="X62" s="436">
        <v>15</v>
      </c>
      <c r="Y62" s="223">
        <v>15</v>
      </c>
      <c r="Z62" s="710"/>
      <c r="AA62" s="710">
        <v>10</v>
      </c>
      <c r="AB62" s="679"/>
      <c r="AC62" s="710"/>
      <c r="AD62" s="710"/>
      <c r="AE62" s="710"/>
      <c r="AF62" s="710"/>
      <c r="AG62" s="710"/>
      <c r="AH62" s="710"/>
      <c r="AI62" s="710"/>
      <c r="AJ62" s="710"/>
      <c r="AK62" s="710"/>
      <c r="AL62" s="710"/>
      <c r="AM62" s="710"/>
      <c r="AN62" s="734">
        <v>50</v>
      </c>
      <c r="AO62" s="62"/>
      <c r="AP62" s="163"/>
      <c r="AQ62" s="221">
        <v>0</v>
      </c>
      <c r="AR62" s="68">
        <v>0</v>
      </c>
      <c r="AS62" s="318">
        <v>0</v>
      </c>
      <c r="AT62" s="222"/>
      <c r="AU62" s="223"/>
      <c r="AV62" s="222"/>
      <c r="AW62" s="222"/>
      <c r="AX62" s="222"/>
      <c r="AY62" s="222"/>
      <c r="AZ62" s="222"/>
      <c r="BA62" s="222"/>
      <c r="BB62" s="222"/>
      <c r="BC62" s="222"/>
      <c r="BD62" s="222"/>
      <c r="BE62" s="222"/>
      <c r="BF62" s="222"/>
      <c r="BG62" s="222"/>
      <c r="BH62" s="222"/>
      <c r="BI62" s="222"/>
      <c r="BJ62" s="437"/>
    </row>
    <row r="63" spans="1:62" s="33" customFormat="1" ht="30" customHeight="1" x14ac:dyDescent="0.25">
      <c r="A63" s="689">
        <v>42</v>
      </c>
      <c r="B63" s="680" t="s">
        <v>89</v>
      </c>
      <c r="C63" s="680"/>
      <c r="D63" s="687">
        <v>3</v>
      </c>
      <c r="E63" s="680" t="s">
        <v>425</v>
      </c>
      <c r="F63" s="680" t="s">
        <v>55</v>
      </c>
      <c r="G63" s="665" t="s">
        <v>418</v>
      </c>
      <c r="H63" s="665"/>
      <c r="I63" s="685" t="s">
        <v>382</v>
      </c>
      <c r="J63" s="156">
        <v>75</v>
      </c>
      <c r="K63" s="38">
        <v>15</v>
      </c>
      <c r="L63" s="39">
        <v>60</v>
      </c>
      <c r="M63" s="312">
        <v>60</v>
      </c>
      <c r="N63" s="40">
        <v>3</v>
      </c>
      <c r="O63" s="703">
        <v>2.5</v>
      </c>
      <c r="P63" s="28">
        <v>0.5</v>
      </c>
      <c r="Q63" s="61">
        <v>2.4</v>
      </c>
      <c r="R63" s="164" t="s">
        <v>53</v>
      </c>
      <c r="S63" s="32" t="s">
        <v>82</v>
      </c>
      <c r="T63" s="165">
        <v>3</v>
      </c>
      <c r="U63" s="30">
        <v>75</v>
      </c>
      <c r="V63" s="31">
        <v>60</v>
      </c>
      <c r="W63" s="320">
        <v>60</v>
      </c>
      <c r="X63" s="438">
        <v>10</v>
      </c>
      <c r="Y63" s="194">
        <v>10</v>
      </c>
      <c r="Z63" s="711"/>
      <c r="AA63" s="711">
        <v>50</v>
      </c>
      <c r="AB63" s="712"/>
      <c r="AC63" s="711"/>
      <c r="AD63" s="711"/>
      <c r="AE63" s="711"/>
      <c r="AF63" s="711"/>
      <c r="AG63" s="711"/>
      <c r="AH63" s="711"/>
      <c r="AI63" s="711"/>
      <c r="AJ63" s="711"/>
      <c r="AK63" s="711"/>
      <c r="AL63" s="711"/>
      <c r="AM63" s="711"/>
      <c r="AN63" s="195">
        <v>15</v>
      </c>
      <c r="AO63" s="34"/>
      <c r="AP63" s="165"/>
      <c r="AQ63" s="37">
        <v>0</v>
      </c>
      <c r="AR63" s="42">
        <v>0</v>
      </c>
      <c r="AS63" s="319">
        <v>0</v>
      </c>
      <c r="AT63" s="183"/>
      <c r="AU63" s="194"/>
      <c r="AV63" s="183"/>
      <c r="AW63" s="183"/>
      <c r="AX63" s="183"/>
      <c r="AY63" s="183"/>
      <c r="AZ63" s="183"/>
      <c r="BA63" s="183"/>
      <c r="BB63" s="183"/>
      <c r="BC63" s="711"/>
      <c r="BD63" s="183"/>
      <c r="BE63" s="183"/>
      <c r="BF63" s="183"/>
      <c r="BG63" s="183"/>
      <c r="BH63" s="183"/>
      <c r="BI63" s="183"/>
      <c r="BJ63" s="439"/>
    </row>
    <row r="64" spans="1:62" s="33" customFormat="1" ht="30" customHeight="1" x14ac:dyDescent="0.25">
      <c r="A64" s="689">
        <v>43</v>
      </c>
      <c r="B64" s="680" t="s">
        <v>89</v>
      </c>
      <c r="C64" s="680"/>
      <c r="D64" s="687">
        <v>3</v>
      </c>
      <c r="E64" s="680" t="s">
        <v>425</v>
      </c>
      <c r="F64" s="680" t="s">
        <v>55</v>
      </c>
      <c r="G64" s="665" t="s">
        <v>410</v>
      </c>
      <c r="H64" s="665"/>
      <c r="I64" s="685" t="s">
        <v>382</v>
      </c>
      <c r="J64" s="156">
        <v>100</v>
      </c>
      <c r="K64" s="38">
        <v>55</v>
      </c>
      <c r="L64" s="39">
        <v>45</v>
      </c>
      <c r="M64" s="312">
        <v>45</v>
      </c>
      <c r="N64" s="40">
        <v>4</v>
      </c>
      <c r="O64" s="703">
        <v>3.5555555555555554</v>
      </c>
      <c r="P64" s="28">
        <v>0.44444444444444442</v>
      </c>
      <c r="Q64" s="61">
        <v>1.8</v>
      </c>
      <c r="R64" s="164" t="s">
        <v>82</v>
      </c>
      <c r="S64" s="43"/>
      <c r="T64" s="126"/>
      <c r="U64" s="41">
        <v>0</v>
      </c>
      <c r="V64" s="42">
        <v>0</v>
      </c>
      <c r="W64" s="319">
        <v>0</v>
      </c>
      <c r="X64" s="438"/>
      <c r="Y64" s="194"/>
      <c r="Z64" s="711"/>
      <c r="AA64" s="711"/>
      <c r="AB64" s="711"/>
      <c r="AC64" s="711"/>
      <c r="AD64" s="711"/>
      <c r="AE64" s="711"/>
      <c r="AF64" s="711"/>
      <c r="AG64" s="711"/>
      <c r="AH64" s="711"/>
      <c r="AI64" s="711"/>
      <c r="AJ64" s="711"/>
      <c r="AK64" s="711"/>
      <c r="AL64" s="711"/>
      <c r="AM64" s="711"/>
      <c r="AN64" s="195"/>
      <c r="AO64" s="34" t="s">
        <v>82</v>
      </c>
      <c r="AP64" s="165">
        <v>4</v>
      </c>
      <c r="AQ64" s="37">
        <v>100</v>
      </c>
      <c r="AR64" s="42">
        <v>45</v>
      </c>
      <c r="AS64" s="319">
        <v>45</v>
      </c>
      <c r="AT64" s="183">
        <v>5</v>
      </c>
      <c r="AU64" s="194">
        <v>5</v>
      </c>
      <c r="AV64" s="183"/>
      <c r="AW64" s="183">
        <v>10</v>
      </c>
      <c r="AX64" s="673"/>
      <c r="AY64" s="183"/>
      <c r="AZ64" s="183"/>
      <c r="BA64" s="183"/>
      <c r="BB64" s="183"/>
      <c r="BC64" s="711">
        <v>30</v>
      </c>
      <c r="BD64" s="183"/>
      <c r="BE64" s="183"/>
      <c r="BF64" s="183"/>
      <c r="BG64" s="183"/>
      <c r="BH64" s="183"/>
      <c r="BI64" s="183"/>
      <c r="BJ64" s="439">
        <v>55</v>
      </c>
    </row>
    <row r="65" spans="1:62" s="33" customFormat="1" ht="55.5" customHeight="1" x14ac:dyDescent="0.25">
      <c r="A65" s="689">
        <v>44</v>
      </c>
      <c r="B65" s="680" t="s">
        <v>89</v>
      </c>
      <c r="C65" s="680"/>
      <c r="D65" s="687">
        <v>3</v>
      </c>
      <c r="E65" s="680" t="s">
        <v>425</v>
      </c>
      <c r="F65" s="680" t="s">
        <v>55</v>
      </c>
      <c r="G65" s="665" t="s">
        <v>525</v>
      </c>
      <c r="H65" s="665"/>
      <c r="I65" s="685" t="s">
        <v>382</v>
      </c>
      <c r="J65" s="156">
        <v>160</v>
      </c>
      <c r="K65" s="38">
        <v>0</v>
      </c>
      <c r="L65" s="42">
        <v>160</v>
      </c>
      <c r="M65" s="316">
        <v>160</v>
      </c>
      <c r="N65" s="40">
        <v>6</v>
      </c>
      <c r="O65" s="703">
        <v>6</v>
      </c>
      <c r="P65" s="28">
        <v>0</v>
      </c>
      <c r="Q65" s="151">
        <v>6</v>
      </c>
      <c r="R65" s="164" t="s">
        <v>82</v>
      </c>
      <c r="S65" s="43" t="s">
        <v>82</v>
      </c>
      <c r="T65" s="126">
        <v>6</v>
      </c>
      <c r="U65" s="41">
        <v>160</v>
      </c>
      <c r="V65" s="42">
        <v>160</v>
      </c>
      <c r="W65" s="319">
        <v>160</v>
      </c>
      <c r="X65" s="438"/>
      <c r="Y65" s="201"/>
      <c r="Z65" s="711"/>
      <c r="AA65" s="711"/>
      <c r="AB65" s="711"/>
      <c r="AC65" s="711"/>
      <c r="AD65" s="711"/>
      <c r="AE65" s="711"/>
      <c r="AF65" s="711"/>
      <c r="AG65" s="711"/>
      <c r="AH65" s="711"/>
      <c r="AI65" s="711"/>
      <c r="AJ65" s="711"/>
      <c r="AK65" s="711"/>
      <c r="AL65" s="711"/>
      <c r="AM65" s="711">
        <v>160</v>
      </c>
      <c r="AN65" s="195"/>
      <c r="AO65" s="34"/>
      <c r="AP65" s="126"/>
      <c r="AQ65" s="37">
        <v>0</v>
      </c>
      <c r="AR65" s="42">
        <v>0</v>
      </c>
      <c r="AS65" s="316">
        <v>0</v>
      </c>
      <c r="AT65" s="183"/>
      <c r="AU65" s="201"/>
      <c r="AV65" s="183"/>
      <c r="AW65" s="183"/>
      <c r="AX65" s="183"/>
      <c r="AY65" s="183"/>
      <c r="AZ65" s="183"/>
      <c r="BA65" s="183"/>
      <c r="BB65" s="183"/>
      <c r="BC65" s="183"/>
      <c r="BD65" s="183"/>
      <c r="BE65" s="183"/>
      <c r="BF65" s="183"/>
      <c r="BG65" s="183"/>
      <c r="BH65" s="183"/>
      <c r="BI65" s="183"/>
      <c r="BJ65" s="439"/>
    </row>
    <row r="66" spans="1:62" s="33" customFormat="1" ht="57" customHeight="1" x14ac:dyDescent="0.25">
      <c r="A66" s="689">
        <v>45</v>
      </c>
      <c r="B66" s="680" t="s">
        <v>89</v>
      </c>
      <c r="C66" s="680"/>
      <c r="D66" s="687">
        <v>3</v>
      </c>
      <c r="E66" s="680" t="s">
        <v>425</v>
      </c>
      <c r="F66" s="680" t="s">
        <v>55</v>
      </c>
      <c r="G66" s="665" t="s">
        <v>526</v>
      </c>
      <c r="H66" s="665"/>
      <c r="I66" s="685" t="s">
        <v>382</v>
      </c>
      <c r="J66" s="156">
        <v>160</v>
      </c>
      <c r="K66" s="38">
        <v>0</v>
      </c>
      <c r="L66" s="42">
        <v>160</v>
      </c>
      <c r="M66" s="316">
        <v>160</v>
      </c>
      <c r="N66" s="40">
        <v>6</v>
      </c>
      <c r="O66" s="703">
        <v>6</v>
      </c>
      <c r="P66" s="28">
        <v>0</v>
      </c>
      <c r="Q66" s="151">
        <v>6</v>
      </c>
      <c r="R66" s="164" t="s">
        <v>82</v>
      </c>
      <c r="S66" s="43"/>
      <c r="T66" s="126"/>
      <c r="U66" s="41">
        <v>0</v>
      </c>
      <c r="V66" s="42">
        <v>0</v>
      </c>
      <c r="W66" s="319">
        <v>0</v>
      </c>
      <c r="X66" s="438"/>
      <c r="Y66" s="201"/>
      <c r="Z66" s="711"/>
      <c r="AA66" s="711"/>
      <c r="AB66" s="711"/>
      <c r="AC66" s="711"/>
      <c r="AD66" s="711"/>
      <c r="AE66" s="711"/>
      <c r="AF66" s="711"/>
      <c r="AG66" s="711"/>
      <c r="AH66" s="711"/>
      <c r="AI66" s="711"/>
      <c r="AJ66" s="711"/>
      <c r="AK66" s="711"/>
      <c r="AL66" s="711"/>
      <c r="AM66" s="711"/>
      <c r="AN66" s="195"/>
      <c r="AO66" s="34" t="s">
        <v>82</v>
      </c>
      <c r="AP66" s="126">
        <v>6</v>
      </c>
      <c r="AQ66" s="37">
        <v>160</v>
      </c>
      <c r="AR66" s="42">
        <v>160</v>
      </c>
      <c r="AS66" s="316">
        <v>160</v>
      </c>
      <c r="AT66" s="183"/>
      <c r="AU66" s="201"/>
      <c r="AV66" s="183"/>
      <c r="AW66" s="183"/>
      <c r="AX66" s="183"/>
      <c r="AY66" s="183"/>
      <c r="AZ66" s="183"/>
      <c r="BA66" s="183"/>
      <c r="BB66" s="183"/>
      <c r="BC66" s="183"/>
      <c r="BD66" s="183"/>
      <c r="BE66" s="183"/>
      <c r="BF66" s="183"/>
      <c r="BG66" s="183"/>
      <c r="BH66" s="183"/>
      <c r="BI66" s="183">
        <v>160</v>
      </c>
      <c r="BJ66" s="439"/>
    </row>
    <row r="67" spans="1:62" s="33" customFormat="1" ht="50.25" customHeight="1" x14ac:dyDescent="0.25">
      <c r="A67" s="689">
        <v>46</v>
      </c>
      <c r="B67" s="680" t="s">
        <v>89</v>
      </c>
      <c r="C67" s="680"/>
      <c r="D67" s="687">
        <v>3</v>
      </c>
      <c r="E67" s="680" t="s">
        <v>425</v>
      </c>
      <c r="F67" s="680" t="s">
        <v>56</v>
      </c>
      <c r="G67" s="665" t="s">
        <v>575</v>
      </c>
      <c r="H67" s="665"/>
      <c r="I67" s="685" t="s">
        <v>382</v>
      </c>
      <c r="J67" s="156">
        <v>50</v>
      </c>
      <c r="K67" s="38">
        <v>40</v>
      </c>
      <c r="L67" s="42">
        <v>10</v>
      </c>
      <c r="M67" s="316">
        <v>10</v>
      </c>
      <c r="N67" s="40">
        <v>2</v>
      </c>
      <c r="O67" s="703">
        <v>2</v>
      </c>
      <c r="P67" s="28">
        <v>0</v>
      </c>
      <c r="Q67" s="151">
        <v>0.4</v>
      </c>
      <c r="R67" s="164" t="s">
        <v>82</v>
      </c>
      <c r="S67" s="43"/>
      <c r="T67" s="126"/>
      <c r="U67" s="41">
        <v>0</v>
      </c>
      <c r="V67" s="42">
        <v>0</v>
      </c>
      <c r="W67" s="319">
        <v>0</v>
      </c>
      <c r="X67" s="438"/>
      <c r="Y67" s="201"/>
      <c r="Z67" s="711"/>
      <c r="AA67" s="711"/>
      <c r="AB67" s="711"/>
      <c r="AC67" s="711"/>
      <c r="AD67" s="711"/>
      <c r="AE67" s="711"/>
      <c r="AF67" s="711"/>
      <c r="AG67" s="711"/>
      <c r="AH67" s="711"/>
      <c r="AI67" s="711"/>
      <c r="AJ67" s="711"/>
      <c r="AK67" s="711"/>
      <c r="AL67" s="711"/>
      <c r="AM67" s="711"/>
      <c r="AN67" s="195"/>
      <c r="AO67" s="34" t="s">
        <v>82</v>
      </c>
      <c r="AP67" s="126">
        <v>2</v>
      </c>
      <c r="AQ67" s="37">
        <v>50</v>
      </c>
      <c r="AR67" s="42">
        <v>10</v>
      </c>
      <c r="AS67" s="316">
        <v>10</v>
      </c>
      <c r="AT67" s="183"/>
      <c r="AU67" s="201"/>
      <c r="AV67" s="183"/>
      <c r="AW67" s="183"/>
      <c r="AX67" s="183">
        <v>10</v>
      </c>
      <c r="AY67" s="183"/>
      <c r="AZ67" s="183"/>
      <c r="BA67" s="183"/>
      <c r="BB67" s="183"/>
      <c r="BC67" s="183"/>
      <c r="BD67" s="183"/>
      <c r="BE67" s="183"/>
      <c r="BF67" s="183"/>
      <c r="BG67" s="183"/>
      <c r="BH67" s="183"/>
      <c r="BI67" s="183"/>
      <c r="BJ67" s="439">
        <v>40</v>
      </c>
    </row>
    <row r="68" spans="1:62" s="33" customFormat="1" ht="56.25" customHeight="1" x14ac:dyDescent="0.25">
      <c r="A68" s="689">
        <v>47</v>
      </c>
      <c r="B68" s="680" t="s">
        <v>89</v>
      </c>
      <c r="C68" s="680"/>
      <c r="D68" s="687">
        <v>3</v>
      </c>
      <c r="E68" s="680" t="s">
        <v>425</v>
      </c>
      <c r="F68" s="680" t="s">
        <v>56</v>
      </c>
      <c r="G68" s="665" t="s">
        <v>507</v>
      </c>
      <c r="H68" s="665"/>
      <c r="I68" s="685" t="s">
        <v>382</v>
      </c>
      <c r="J68" s="156">
        <v>50</v>
      </c>
      <c r="K68" s="38">
        <v>10</v>
      </c>
      <c r="L68" s="42">
        <v>40</v>
      </c>
      <c r="M68" s="316">
        <v>40</v>
      </c>
      <c r="N68" s="40">
        <v>2</v>
      </c>
      <c r="O68" s="703">
        <v>2</v>
      </c>
      <c r="P68" s="28">
        <v>0</v>
      </c>
      <c r="Q68" s="151">
        <v>1.6</v>
      </c>
      <c r="R68" s="164" t="s">
        <v>82</v>
      </c>
      <c r="S68" s="43" t="s">
        <v>82</v>
      </c>
      <c r="T68" s="126">
        <v>2</v>
      </c>
      <c r="U68" s="41">
        <v>50</v>
      </c>
      <c r="V68" s="42">
        <v>40</v>
      </c>
      <c r="W68" s="319">
        <v>40</v>
      </c>
      <c r="X68" s="438"/>
      <c r="Y68" s="201"/>
      <c r="Z68" s="711"/>
      <c r="AA68" s="711">
        <v>40</v>
      </c>
      <c r="AB68" s="711"/>
      <c r="AC68" s="711"/>
      <c r="AD68" s="711"/>
      <c r="AE68" s="711"/>
      <c r="AF68" s="711"/>
      <c r="AG68" s="711"/>
      <c r="AH68" s="711"/>
      <c r="AI68" s="711"/>
      <c r="AJ68" s="711"/>
      <c r="AK68" s="711"/>
      <c r="AL68" s="711"/>
      <c r="AM68" s="711"/>
      <c r="AN68" s="195">
        <v>10</v>
      </c>
      <c r="AO68" s="34"/>
      <c r="AP68" s="126"/>
      <c r="AQ68" s="37">
        <v>0</v>
      </c>
      <c r="AR68" s="42">
        <v>0</v>
      </c>
      <c r="AS68" s="316">
        <v>0</v>
      </c>
      <c r="AT68" s="183"/>
      <c r="AU68" s="201"/>
      <c r="AV68" s="183"/>
      <c r="AW68" s="183"/>
      <c r="AX68" s="183"/>
      <c r="AY68" s="183"/>
      <c r="AZ68" s="183"/>
      <c r="BA68" s="183"/>
      <c r="BB68" s="183"/>
      <c r="BC68" s="183"/>
      <c r="BD68" s="183"/>
      <c r="BE68" s="183"/>
      <c r="BF68" s="183"/>
      <c r="BG68" s="183"/>
      <c r="BH68" s="183"/>
      <c r="BI68" s="183"/>
      <c r="BJ68" s="439"/>
    </row>
    <row r="69" spans="1:62" s="33" customFormat="1" ht="87.75" customHeight="1" x14ac:dyDescent="0.25">
      <c r="A69" s="689">
        <v>48</v>
      </c>
      <c r="B69" s="680" t="s">
        <v>89</v>
      </c>
      <c r="C69" s="680"/>
      <c r="D69" s="687">
        <v>3</v>
      </c>
      <c r="E69" s="680" t="s">
        <v>425</v>
      </c>
      <c r="F69" s="680" t="s">
        <v>56</v>
      </c>
      <c r="G69" s="665" t="s">
        <v>576</v>
      </c>
      <c r="H69" s="665"/>
      <c r="I69" s="685" t="s">
        <v>383</v>
      </c>
      <c r="J69" s="156">
        <v>50</v>
      </c>
      <c r="K69" s="38">
        <v>10</v>
      </c>
      <c r="L69" s="39">
        <v>40</v>
      </c>
      <c r="M69" s="312">
        <v>40</v>
      </c>
      <c r="N69" s="40">
        <v>2</v>
      </c>
      <c r="O69" s="703">
        <v>0</v>
      </c>
      <c r="P69" s="28">
        <v>0.5</v>
      </c>
      <c r="Q69" s="29">
        <v>1.6</v>
      </c>
      <c r="R69" s="164" t="s">
        <v>82</v>
      </c>
      <c r="S69" s="32"/>
      <c r="T69" s="126"/>
      <c r="U69" s="41">
        <v>0</v>
      </c>
      <c r="V69" s="42">
        <v>0</v>
      </c>
      <c r="W69" s="319">
        <v>0</v>
      </c>
      <c r="X69" s="438"/>
      <c r="Y69" s="435"/>
      <c r="Z69" s="711"/>
      <c r="AA69" s="711"/>
      <c r="AB69" s="711"/>
      <c r="AC69" s="711"/>
      <c r="AD69" s="711"/>
      <c r="AE69" s="711"/>
      <c r="AF69" s="711"/>
      <c r="AG69" s="711"/>
      <c r="AH69" s="711"/>
      <c r="AI69" s="711"/>
      <c r="AJ69" s="711"/>
      <c r="AK69" s="711"/>
      <c r="AL69" s="711"/>
      <c r="AM69" s="711"/>
      <c r="AN69" s="195"/>
      <c r="AO69" s="21" t="s">
        <v>82</v>
      </c>
      <c r="AP69" s="165">
        <v>2</v>
      </c>
      <c r="AQ69" s="37">
        <v>50</v>
      </c>
      <c r="AR69" s="42">
        <v>40</v>
      </c>
      <c r="AS69" s="316">
        <v>40</v>
      </c>
      <c r="AT69" s="178">
        <v>10</v>
      </c>
      <c r="AU69" s="194">
        <v>10</v>
      </c>
      <c r="AV69" s="183"/>
      <c r="AW69" s="183">
        <v>30</v>
      </c>
      <c r="AX69" s="183"/>
      <c r="AY69" s="183"/>
      <c r="AZ69" s="183"/>
      <c r="BA69" s="183"/>
      <c r="BB69" s="183"/>
      <c r="BC69" s="183"/>
      <c r="BD69" s="183"/>
      <c r="BE69" s="183"/>
      <c r="BF69" s="183"/>
      <c r="BG69" s="183"/>
      <c r="BH69" s="183"/>
      <c r="BI69" s="183"/>
      <c r="BJ69" s="439">
        <v>10</v>
      </c>
    </row>
    <row r="70" spans="1:62" s="33" customFormat="1" ht="30" customHeight="1" x14ac:dyDescent="0.25">
      <c r="A70" s="689">
        <v>49</v>
      </c>
      <c r="B70" s="680" t="s">
        <v>89</v>
      </c>
      <c r="C70" s="680"/>
      <c r="D70" s="687">
        <v>3</v>
      </c>
      <c r="E70" s="680" t="s">
        <v>425</v>
      </c>
      <c r="F70" s="680" t="s">
        <v>55</v>
      </c>
      <c r="G70" s="665" t="s">
        <v>421</v>
      </c>
      <c r="H70" s="665"/>
      <c r="I70" s="685" t="s">
        <v>382</v>
      </c>
      <c r="J70" s="156">
        <v>125</v>
      </c>
      <c r="K70" s="38">
        <v>50</v>
      </c>
      <c r="L70" s="42">
        <v>75</v>
      </c>
      <c r="M70" s="316">
        <v>75</v>
      </c>
      <c r="N70" s="40">
        <v>5</v>
      </c>
      <c r="O70" s="703">
        <v>4.333333333333333</v>
      </c>
      <c r="P70" s="28">
        <v>0.66666666666666663</v>
      </c>
      <c r="Q70" s="151">
        <v>3</v>
      </c>
      <c r="R70" s="164" t="s">
        <v>53</v>
      </c>
      <c r="S70" s="43"/>
      <c r="T70" s="126"/>
      <c r="U70" s="41">
        <v>0</v>
      </c>
      <c r="V70" s="42">
        <v>0</v>
      </c>
      <c r="W70" s="319">
        <v>0</v>
      </c>
      <c r="X70" s="438"/>
      <c r="Y70" s="201"/>
      <c r="Z70" s="711"/>
      <c r="AA70" s="711"/>
      <c r="AB70" s="711"/>
      <c r="AC70" s="711"/>
      <c r="AD70" s="711"/>
      <c r="AE70" s="711"/>
      <c r="AF70" s="711"/>
      <c r="AG70" s="711"/>
      <c r="AH70" s="711"/>
      <c r="AI70" s="711"/>
      <c r="AJ70" s="711"/>
      <c r="AK70" s="711"/>
      <c r="AL70" s="711"/>
      <c r="AM70" s="711"/>
      <c r="AN70" s="195"/>
      <c r="AO70" s="34" t="s">
        <v>82</v>
      </c>
      <c r="AP70" s="126">
        <v>5</v>
      </c>
      <c r="AQ70" s="37">
        <v>125</v>
      </c>
      <c r="AR70" s="42">
        <v>75</v>
      </c>
      <c r="AS70" s="316">
        <v>75</v>
      </c>
      <c r="AT70" s="183">
        <v>10</v>
      </c>
      <c r="AU70" s="201">
        <v>10</v>
      </c>
      <c r="AV70" s="183"/>
      <c r="AW70" s="183">
        <v>15</v>
      </c>
      <c r="AX70" s="183">
        <v>50</v>
      </c>
      <c r="AY70" s="183"/>
      <c r="AZ70" s="183"/>
      <c r="BA70" s="183"/>
      <c r="BB70" s="183"/>
      <c r="BC70" s="183"/>
      <c r="BD70" s="183"/>
      <c r="BE70" s="183"/>
      <c r="BF70" s="183"/>
      <c r="BG70" s="183"/>
      <c r="BH70" s="183"/>
      <c r="BI70" s="183"/>
      <c r="BJ70" s="439">
        <v>50</v>
      </c>
    </row>
    <row r="71" spans="1:62" s="33" customFormat="1" ht="30" customHeight="1" x14ac:dyDescent="0.25">
      <c r="A71" s="689">
        <v>50</v>
      </c>
      <c r="B71" s="680" t="s">
        <v>89</v>
      </c>
      <c r="C71" s="680"/>
      <c r="D71" s="687">
        <v>3</v>
      </c>
      <c r="E71" s="691" t="s">
        <v>425</v>
      </c>
      <c r="F71" s="680" t="s">
        <v>55</v>
      </c>
      <c r="G71" s="666" t="s">
        <v>455</v>
      </c>
      <c r="H71" s="666"/>
      <c r="I71" s="685" t="s">
        <v>382</v>
      </c>
      <c r="J71" s="37">
        <v>125</v>
      </c>
      <c r="K71" s="38">
        <v>55</v>
      </c>
      <c r="L71" s="42">
        <v>70</v>
      </c>
      <c r="M71" s="316">
        <v>70</v>
      </c>
      <c r="N71" s="40">
        <v>5</v>
      </c>
      <c r="O71" s="703">
        <v>4.2857142857142856</v>
      </c>
      <c r="P71" s="28">
        <v>0.7142857142857143</v>
      </c>
      <c r="Q71" s="151">
        <v>2.8</v>
      </c>
      <c r="R71" s="164" t="s">
        <v>53</v>
      </c>
      <c r="S71" s="43"/>
      <c r="T71" s="126"/>
      <c r="U71" s="41">
        <v>0</v>
      </c>
      <c r="V71" s="42">
        <v>0</v>
      </c>
      <c r="W71" s="319">
        <v>0</v>
      </c>
      <c r="X71" s="438"/>
      <c r="Y71" s="201"/>
      <c r="Z71" s="711"/>
      <c r="AA71" s="711"/>
      <c r="AB71" s="711"/>
      <c r="AC71" s="711"/>
      <c r="AD71" s="711"/>
      <c r="AE71" s="711"/>
      <c r="AF71" s="711"/>
      <c r="AG71" s="711"/>
      <c r="AH71" s="711"/>
      <c r="AI71" s="711"/>
      <c r="AJ71" s="711"/>
      <c r="AK71" s="711"/>
      <c r="AL71" s="711"/>
      <c r="AM71" s="711"/>
      <c r="AN71" s="195"/>
      <c r="AO71" s="34" t="s">
        <v>82</v>
      </c>
      <c r="AP71" s="126">
        <v>5</v>
      </c>
      <c r="AQ71" s="37">
        <v>125</v>
      </c>
      <c r="AR71" s="42">
        <v>70</v>
      </c>
      <c r="AS71" s="316">
        <v>70</v>
      </c>
      <c r="AT71" s="183">
        <v>10</v>
      </c>
      <c r="AU71" s="201">
        <v>10</v>
      </c>
      <c r="AV71" s="183"/>
      <c r="AW71" s="183">
        <v>10</v>
      </c>
      <c r="AX71" s="183">
        <v>50</v>
      </c>
      <c r="AY71" s="183"/>
      <c r="AZ71" s="183"/>
      <c r="BA71" s="183"/>
      <c r="BB71" s="183"/>
      <c r="BC71" s="183"/>
      <c r="BD71" s="183"/>
      <c r="BE71" s="183"/>
      <c r="BF71" s="183"/>
      <c r="BG71" s="183"/>
      <c r="BH71" s="183"/>
      <c r="BI71" s="183"/>
      <c r="BJ71" s="439">
        <v>55</v>
      </c>
    </row>
    <row r="72" spans="1:62" s="33" customFormat="1" ht="49.5" customHeight="1" x14ac:dyDescent="0.25">
      <c r="A72" s="689">
        <v>51</v>
      </c>
      <c r="B72" s="680" t="s">
        <v>89</v>
      </c>
      <c r="C72" s="680"/>
      <c r="D72" s="687">
        <v>3</v>
      </c>
      <c r="E72" s="680" t="s">
        <v>425</v>
      </c>
      <c r="F72" s="680" t="s">
        <v>55</v>
      </c>
      <c r="G72" s="665" t="s">
        <v>466</v>
      </c>
      <c r="H72" s="665"/>
      <c r="I72" s="685" t="s">
        <v>383</v>
      </c>
      <c r="J72" s="37">
        <v>25</v>
      </c>
      <c r="K72" s="38">
        <v>5</v>
      </c>
      <c r="L72" s="42">
        <v>20</v>
      </c>
      <c r="M72" s="316">
        <v>20</v>
      </c>
      <c r="N72" s="40">
        <v>1</v>
      </c>
      <c r="O72" s="703">
        <v>0</v>
      </c>
      <c r="P72" s="28">
        <v>0.5</v>
      </c>
      <c r="Q72" s="151">
        <v>0.8</v>
      </c>
      <c r="R72" s="164" t="s">
        <v>82</v>
      </c>
      <c r="S72" s="43"/>
      <c r="T72" s="126">
        <v>1</v>
      </c>
      <c r="U72" s="41">
        <v>25</v>
      </c>
      <c r="V72" s="42">
        <v>20</v>
      </c>
      <c r="W72" s="319">
        <v>20</v>
      </c>
      <c r="X72" s="438">
        <v>10</v>
      </c>
      <c r="Y72" s="201">
        <v>10</v>
      </c>
      <c r="Z72" s="711"/>
      <c r="AA72" s="711">
        <v>10</v>
      </c>
      <c r="AB72" s="711"/>
      <c r="AC72" s="711"/>
      <c r="AD72" s="711"/>
      <c r="AE72" s="711"/>
      <c r="AF72" s="711"/>
      <c r="AG72" s="711"/>
      <c r="AH72" s="711"/>
      <c r="AI72" s="711"/>
      <c r="AJ72" s="711"/>
      <c r="AK72" s="711"/>
      <c r="AL72" s="711"/>
      <c r="AM72" s="711"/>
      <c r="AN72" s="195">
        <v>5</v>
      </c>
      <c r="AO72" s="34" t="s">
        <v>82</v>
      </c>
      <c r="AP72" s="126"/>
      <c r="AQ72" s="37">
        <v>0</v>
      </c>
      <c r="AR72" s="42">
        <v>0</v>
      </c>
      <c r="AS72" s="316">
        <v>0</v>
      </c>
      <c r="AT72" s="183"/>
      <c r="AU72" s="201"/>
      <c r="AV72" s="183"/>
      <c r="AW72" s="183"/>
      <c r="AX72" s="183"/>
      <c r="AY72" s="183"/>
      <c r="AZ72" s="183"/>
      <c r="BA72" s="183"/>
      <c r="BB72" s="183"/>
      <c r="BC72" s="183"/>
      <c r="BD72" s="183"/>
      <c r="BE72" s="183"/>
      <c r="BF72" s="183"/>
      <c r="BG72" s="183"/>
      <c r="BH72" s="183"/>
      <c r="BI72" s="183"/>
      <c r="BJ72" s="439"/>
    </row>
    <row r="73" spans="1:62" s="33" customFormat="1" ht="30" customHeight="1" x14ac:dyDescent="0.25">
      <c r="A73" s="689">
        <v>52</v>
      </c>
      <c r="B73" s="682" t="s">
        <v>89</v>
      </c>
      <c r="C73" s="682"/>
      <c r="D73" s="687">
        <v>3</v>
      </c>
      <c r="E73" s="680" t="s">
        <v>425</v>
      </c>
      <c r="F73" s="682" t="s">
        <v>55</v>
      </c>
      <c r="G73" s="665" t="s">
        <v>471</v>
      </c>
      <c r="H73" s="665"/>
      <c r="I73" s="685" t="s">
        <v>383</v>
      </c>
      <c r="J73" s="156">
        <v>25</v>
      </c>
      <c r="K73" s="38">
        <v>15</v>
      </c>
      <c r="L73" s="39">
        <v>10</v>
      </c>
      <c r="M73" s="312">
        <v>10</v>
      </c>
      <c r="N73" s="40">
        <v>1</v>
      </c>
      <c r="O73" s="702">
        <v>0</v>
      </c>
      <c r="P73" s="28">
        <v>1</v>
      </c>
      <c r="Q73" s="29">
        <v>0.4</v>
      </c>
      <c r="R73" s="164" t="s">
        <v>82</v>
      </c>
      <c r="S73" s="32"/>
      <c r="T73" s="126"/>
      <c r="U73" s="41">
        <v>0</v>
      </c>
      <c r="V73" s="42">
        <v>0</v>
      </c>
      <c r="W73" s="319">
        <v>0</v>
      </c>
      <c r="X73" s="438"/>
      <c r="Y73" s="194"/>
      <c r="Z73" s="711"/>
      <c r="AA73" s="711"/>
      <c r="AB73" s="711"/>
      <c r="AC73" s="711"/>
      <c r="AD73" s="711"/>
      <c r="AE73" s="711"/>
      <c r="AF73" s="711"/>
      <c r="AG73" s="711"/>
      <c r="AH73" s="711"/>
      <c r="AI73" s="711"/>
      <c r="AJ73" s="711"/>
      <c r="AK73" s="711"/>
      <c r="AL73" s="711"/>
      <c r="AM73" s="711"/>
      <c r="AN73" s="195"/>
      <c r="AO73" s="21" t="s">
        <v>82</v>
      </c>
      <c r="AP73" s="168">
        <v>1</v>
      </c>
      <c r="AQ73" s="24">
        <v>25</v>
      </c>
      <c r="AR73" s="31">
        <v>10</v>
      </c>
      <c r="AS73" s="316">
        <v>10</v>
      </c>
      <c r="AT73" s="179">
        <v>10</v>
      </c>
      <c r="AU73" s="192">
        <v>10</v>
      </c>
      <c r="AV73" s="184"/>
      <c r="AW73" s="184"/>
      <c r="AX73" s="184"/>
      <c r="AY73" s="184"/>
      <c r="AZ73" s="184"/>
      <c r="BA73" s="184"/>
      <c r="BB73" s="184"/>
      <c r="BC73" s="184"/>
      <c r="BD73" s="184"/>
      <c r="BE73" s="184"/>
      <c r="BF73" s="184"/>
      <c r="BG73" s="184"/>
      <c r="BH73" s="184"/>
      <c r="BI73" s="184"/>
      <c r="BJ73" s="440">
        <v>15</v>
      </c>
    </row>
    <row r="74" spans="1:62" s="33" customFormat="1" ht="30" customHeight="1" x14ac:dyDescent="0.25">
      <c r="A74" s="689">
        <v>53</v>
      </c>
      <c r="B74" s="680" t="s">
        <v>89</v>
      </c>
      <c r="C74" s="680"/>
      <c r="D74" s="687">
        <v>3</v>
      </c>
      <c r="E74" s="680" t="s">
        <v>425</v>
      </c>
      <c r="F74" s="680" t="s">
        <v>55</v>
      </c>
      <c r="G74" s="665" t="s">
        <v>475</v>
      </c>
      <c r="H74" s="665"/>
      <c r="I74" s="685" t="s">
        <v>382</v>
      </c>
      <c r="J74" s="37">
        <v>100</v>
      </c>
      <c r="K74" s="38">
        <v>30</v>
      </c>
      <c r="L74" s="42">
        <v>70</v>
      </c>
      <c r="M74" s="316">
        <v>70</v>
      </c>
      <c r="N74" s="40">
        <v>4</v>
      </c>
      <c r="O74" s="703">
        <v>3.4285714285714284</v>
      </c>
      <c r="P74" s="28">
        <v>0.5714285714285714</v>
      </c>
      <c r="Q74" s="151">
        <v>2.8</v>
      </c>
      <c r="R74" s="164" t="s">
        <v>53</v>
      </c>
      <c r="S74" s="43" t="s">
        <v>82</v>
      </c>
      <c r="T74" s="126">
        <v>4</v>
      </c>
      <c r="U74" s="41">
        <v>100</v>
      </c>
      <c r="V74" s="42">
        <v>70</v>
      </c>
      <c r="W74" s="319">
        <v>70</v>
      </c>
      <c r="X74" s="438">
        <v>10</v>
      </c>
      <c r="Y74" s="201">
        <v>10</v>
      </c>
      <c r="Z74" s="711"/>
      <c r="AA74" s="711">
        <v>60</v>
      </c>
      <c r="AB74" s="712"/>
      <c r="AC74" s="711"/>
      <c r="AD74" s="711"/>
      <c r="AE74" s="711"/>
      <c r="AF74" s="711"/>
      <c r="AG74" s="711"/>
      <c r="AH74" s="711"/>
      <c r="AI74" s="711"/>
      <c r="AJ74" s="711"/>
      <c r="AK74" s="711"/>
      <c r="AL74" s="711"/>
      <c r="AM74" s="711"/>
      <c r="AN74" s="195">
        <v>30</v>
      </c>
      <c r="AO74" s="34"/>
      <c r="AP74" s="126"/>
      <c r="AQ74" s="37">
        <v>0</v>
      </c>
      <c r="AR74" s="42">
        <v>0</v>
      </c>
      <c r="AS74" s="316">
        <v>0</v>
      </c>
      <c r="AT74" s="183"/>
      <c r="AU74" s="201"/>
      <c r="AV74" s="183"/>
      <c r="AW74" s="183"/>
      <c r="AX74" s="183"/>
      <c r="AY74" s="183"/>
      <c r="AZ74" s="183"/>
      <c r="BA74" s="183"/>
      <c r="BB74" s="183"/>
      <c r="BC74" s="183"/>
      <c r="BD74" s="183"/>
      <c r="BE74" s="183"/>
      <c r="BF74" s="183"/>
      <c r="BG74" s="183"/>
      <c r="BH74" s="183"/>
      <c r="BI74" s="183"/>
      <c r="BJ74" s="439"/>
    </row>
    <row r="75" spans="1:62" s="33" customFormat="1" ht="30" customHeight="1" x14ac:dyDescent="0.25">
      <c r="A75" s="689">
        <v>54</v>
      </c>
      <c r="B75" s="691" t="s">
        <v>89</v>
      </c>
      <c r="C75" s="691"/>
      <c r="D75" s="687">
        <v>3</v>
      </c>
      <c r="E75" s="680" t="s">
        <v>425</v>
      </c>
      <c r="F75" s="691" t="s">
        <v>55</v>
      </c>
      <c r="G75" s="665" t="s">
        <v>420</v>
      </c>
      <c r="H75" s="666"/>
      <c r="I75" s="685" t="s">
        <v>382</v>
      </c>
      <c r="J75" s="37">
        <v>100</v>
      </c>
      <c r="K75" s="38">
        <v>30</v>
      </c>
      <c r="L75" s="42">
        <v>70</v>
      </c>
      <c r="M75" s="316">
        <v>70</v>
      </c>
      <c r="N75" s="40">
        <v>4</v>
      </c>
      <c r="O75" s="703">
        <v>3.4285714285714284</v>
      </c>
      <c r="P75" s="28">
        <v>0.5714285714285714</v>
      </c>
      <c r="Q75" s="151">
        <v>2.8</v>
      </c>
      <c r="R75" s="164" t="s">
        <v>53</v>
      </c>
      <c r="S75" s="43"/>
      <c r="T75" s="126"/>
      <c r="U75" s="41">
        <v>0</v>
      </c>
      <c r="V75" s="42">
        <v>0</v>
      </c>
      <c r="W75" s="319">
        <v>0</v>
      </c>
      <c r="X75" s="438"/>
      <c r="Y75" s="201"/>
      <c r="Z75" s="711"/>
      <c r="AA75" s="711"/>
      <c r="AB75" s="711"/>
      <c r="AC75" s="711"/>
      <c r="AD75" s="711"/>
      <c r="AE75" s="711"/>
      <c r="AF75" s="711"/>
      <c r="AG75" s="711"/>
      <c r="AH75" s="711"/>
      <c r="AI75" s="711"/>
      <c r="AJ75" s="711"/>
      <c r="AK75" s="711"/>
      <c r="AL75" s="711"/>
      <c r="AM75" s="711"/>
      <c r="AN75" s="195"/>
      <c r="AO75" s="34" t="s">
        <v>82</v>
      </c>
      <c r="AP75" s="126">
        <v>4</v>
      </c>
      <c r="AQ75" s="37">
        <v>100</v>
      </c>
      <c r="AR75" s="42">
        <v>70</v>
      </c>
      <c r="AS75" s="316">
        <v>70</v>
      </c>
      <c r="AT75" s="183">
        <v>10</v>
      </c>
      <c r="AU75" s="201">
        <v>10</v>
      </c>
      <c r="AV75" s="183"/>
      <c r="AW75" s="183">
        <v>60</v>
      </c>
      <c r="AX75" s="183"/>
      <c r="AY75" s="183"/>
      <c r="AZ75" s="183"/>
      <c r="BA75" s="183"/>
      <c r="BB75" s="183"/>
      <c r="BC75" s="183"/>
      <c r="BD75" s="183"/>
      <c r="BE75" s="183"/>
      <c r="BF75" s="183"/>
      <c r="BG75" s="183"/>
      <c r="BH75" s="183"/>
      <c r="BI75" s="183"/>
      <c r="BJ75" s="439">
        <v>30</v>
      </c>
    </row>
    <row r="76" spans="1:62" s="33" customFormat="1" ht="30" customHeight="1" x14ac:dyDescent="0.25">
      <c r="A76" s="689">
        <v>55</v>
      </c>
      <c r="B76" s="680" t="s">
        <v>89</v>
      </c>
      <c r="C76" s="680"/>
      <c r="D76" s="687">
        <v>3</v>
      </c>
      <c r="E76" s="680" t="s">
        <v>425</v>
      </c>
      <c r="F76" s="680" t="s">
        <v>55</v>
      </c>
      <c r="G76" s="665" t="s">
        <v>419</v>
      </c>
      <c r="H76" s="665"/>
      <c r="I76" s="685" t="s">
        <v>382</v>
      </c>
      <c r="J76" s="37">
        <v>100</v>
      </c>
      <c r="K76" s="38">
        <v>25</v>
      </c>
      <c r="L76" s="42">
        <v>75</v>
      </c>
      <c r="M76" s="316">
        <v>75</v>
      </c>
      <c r="N76" s="40">
        <v>4</v>
      </c>
      <c r="O76" s="703">
        <v>3.4666666666666668</v>
      </c>
      <c r="P76" s="28">
        <v>0.53333333333333333</v>
      </c>
      <c r="Q76" s="151">
        <v>3</v>
      </c>
      <c r="R76" s="164" t="s">
        <v>53</v>
      </c>
      <c r="S76" s="43" t="s">
        <v>82</v>
      </c>
      <c r="T76" s="126">
        <v>4</v>
      </c>
      <c r="U76" s="41">
        <v>100</v>
      </c>
      <c r="V76" s="42">
        <v>75</v>
      </c>
      <c r="W76" s="319">
        <v>75</v>
      </c>
      <c r="X76" s="438">
        <v>10</v>
      </c>
      <c r="Y76" s="201">
        <v>10</v>
      </c>
      <c r="Z76" s="711"/>
      <c r="AA76" s="711">
        <v>65</v>
      </c>
      <c r="AB76" s="711"/>
      <c r="AC76" s="711"/>
      <c r="AD76" s="711"/>
      <c r="AE76" s="711"/>
      <c r="AF76" s="711"/>
      <c r="AG76" s="712"/>
      <c r="AH76" s="711"/>
      <c r="AI76" s="711"/>
      <c r="AJ76" s="711"/>
      <c r="AK76" s="711"/>
      <c r="AL76" s="711"/>
      <c r="AM76" s="711"/>
      <c r="AN76" s="195">
        <v>25</v>
      </c>
      <c r="AO76" s="34"/>
      <c r="AP76" s="126"/>
      <c r="AQ76" s="37">
        <v>0</v>
      </c>
      <c r="AR76" s="42">
        <v>0</v>
      </c>
      <c r="AS76" s="316">
        <v>0</v>
      </c>
      <c r="AT76" s="183"/>
      <c r="AU76" s="201"/>
      <c r="AV76" s="183"/>
      <c r="AW76" s="183"/>
      <c r="AX76" s="183"/>
      <c r="AY76" s="183"/>
      <c r="AZ76" s="183"/>
      <c r="BA76" s="183"/>
      <c r="BB76" s="183"/>
      <c r="BC76" s="183"/>
      <c r="BD76" s="183"/>
      <c r="BE76" s="183"/>
      <c r="BF76" s="183"/>
      <c r="BG76" s="183"/>
      <c r="BH76" s="183"/>
      <c r="BI76" s="183"/>
      <c r="BJ76" s="439"/>
    </row>
    <row r="77" spans="1:62" s="33" customFormat="1" ht="30" customHeight="1" x14ac:dyDescent="0.25">
      <c r="A77" s="689">
        <v>56</v>
      </c>
      <c r="B77" s="680" t="s">
        <v>89</v>
      </c>
      <c r="C77" s="680"/>
      <c r="D77" s="687">
        <v>3</v>
      </c>
      <c r="E77" s="680" t="s">
        <v>425</v>
      </c>
      <c r="F77" s="680" t="s">
        <v>55</v>
      </c>
      <c r="G77" s="665" t="s">
        <v>542</v>
      </c>
      <c r="H77" s="665"/>
      <c r="I77" s="685" t="s">
        <v>383</v>
      </c>
      <c r="J77" s="37">
        <v>38</v>
      </c>
      <c r="K77" s="38">
        <v>3</v>
      </c>
      <c r="L77" s="42">
        <v>35</v>
      </c>
      <c r="M77" s="316">
        <v>35</v>
      </c>
      <c r="N77" s="40">
        <v>1.5</v>
      </c>
      <c r="O77" s="703">
        <v>0</v>
      </c>
      <c r="P77" s="28">
        <v>0</v>
      </c>
      <c r="Q77" s="151">
        <v>1.381578947368421</v>
      </c>
      <c r="R77" s="164" t="s">
        <v>82</v>
      </c>
      <c r="S77" s="43" t="s">
        <v>82</v>
      </c>
      <c r="T77" s="126">
        <v>1.5</v>
      </c>
      <c r="U77" s="41">
        <v>38</v>
      </c>
      <c r="V77" s="42">
        <v>35</v>
      </c>
      <c r="W77" s="319">
        <v>35</v>
      </c>
      <c r="X77" s="438"/>
      <c r="Y77" s="201"/>
      <c r="Z77" s="711">
        <v>5</v>
      </c>
      <c r="AA77" s="711"/>
      <c r="AB77" s="711">
        <v>30</v>
      </c>
      <c r="AC77" s="711"/>
      <c r="AD77" s="711"/>
      <c r="AE77" s="711"/>
      <c r="AF77" s="711"/>
      <c r="AG77" s="711"/>
      <c r="AH77" s="711"/>
      <c r="AI77" s="711"/>
      <c r="AJ77" s="711"/>
      <c r="AK77" s="711"/>
      <c r="AL77" s="711"/>
      <c r="AM77" s="711"/>
      <c r="AN77" s="195">
        <v>3</v>
      </c>
      <c r="AO77" s="34"/>
      <c r="AP77" s="126"/>
      <c r="AQ77" s="37">
        <v>0</v>
      </c>
      <c r="AR77" s="42">
        <v>0</v>
      </c>
      <c r="AS77" s="316">
        <v>0</v>
      </c>
      <c r="AT77" s="183"/>
      <c r="AU77" s="201"/>
      <c r="AV77" s="183"/>
      <c r="AW77" s="183"/>
      <c r="AX77" s="183"/>
      <c r="AY77" s="183"/>
      <c r="AZ77" s="183"/>
      <c r="BA77" s="183"/>
      <c r="BB77" s="183"/>
      <c r="BC77" s="183"/>
      <c r="BD77" s="183"/>
      <c r="BE77" s="183"/>
      <c r="BF77" s="183"/>
      <c r="BG77" s="183"/>
      <c r="BH77" s="183"/>
      <c r="BI77" s="183"/>
      <c r="BJ77" s="439"/>
    </row>
    <row r="78" spans="1:62" s="33" customFormat="1" ht="30" customHeight="1" x14ac:dyDescent="0.25">
      <c r="A78" s="689">
        <v>57</v>
      </c>
      <c r="B78" s="680" t="s">
        <v>89</v>
      </c>
      <c r="C78" s="680"/>
      <c r="D78" s="687">
        <v>3</v>
      </c>
      <c r="E78" s="680" t="s">
        <v>425</v>
      </c>
      <c r="F78" s="680" t="s">
        <v>55</v>
      </c>
      <c r="G78" s="665" t="s">
        <v>541</v>
      </c>
      <c r="H78" s="665"/>
      <c r="I78" s="685" t="s">
        <v>383</v>
      </c>
      <c r="J78" s="37">
        <v>37</v>
      </c>
      <c r="K78" s="38">
        <v>7</v>
      </c>
      <c r="L78" s="42">
        <v>30</v>
      </c>
      <c r="M78" s="316">
        <v>30</v>
      </c>
      <c r="N78" s="40">
        <v>1.5</v>
      </c>
      <c r="O78" s="703">
        <v>0</v>
      </c>
      <c r="P78" s="28">
        <v>0</v>
      </c>
      <c r="Q78" s="151">
        <v>1.2162162162162162</v>
      </c>
      <c r="R78" s="164" t="s">
        <v>82</v>
      </c>
      <c r="S78" s="43"/>
      <c r="T78" s="126"/>
      <c r="U78" s="41">
        <v>0</v>
      </c>
      <c r="V78" s="42">
        <v>0</v>
      </c>
      <c r="W78" s="319">
        <v>0</v>
      </c>
      <c r="X78" s="438"/>
      <c r="Y78" s="201"/>
      <c r="Z78" s="711"/>
      <c r="AA78" s="711"/>
      <c r="AB78" s="711"/>
      <c r="AC78" s="711"/>
      <c r="AD78" s="711"/>
      <c r="AE78" s="711"/>
      <c r="AF78" s="711"/>
      <c r="AG78" s="711"/>
      <c r="AH78" s="711"/>
      <c r="AI78" s="711"/>
      <c r="AJ78" s="711"/>
      <c r="AK78" s="711"/>
      <c r="AL78" s="711"/>
      <c r="AM78" s="711"/>
      <c r="AN78" s="195"/>
      <c r="AO78" s="34" t="s">
        <v>82</v>
      </c>
      <c r="AP78" s="126">
        <v>1.5</v>
      </c>
      <c r="AQ78" s="37">
        <v>37</v>
      </c>
      <c r="AR78" s="42">
        <v>30</v>
      </c>
      <c r="AS78" s="316">
        <v>30</v>
      </c>
      <c r="AT78" s="183"/>
      <c r="AU78" s="201"/>
      <c r="AV78" s="183"/>
      <c r="AW78" s="183"/>
      <c r="AX78" s="183">
        <v>30</v>
      </c>
      <c r="AY78" s="183"/>
      <c r="AZ78" s="183"/>
      <c r="BA78" s="183"/>
      <c r="BB78" s="183"/>
      <c r="BC78" s="183"/>
      <c r="BD78" s="183"/>
      <c r="BE78" s="183"/>
      <c r="BF78" s="183"/>
      <c r="BG78" s="183"/>
      <c r="BH78" s="183"/>
      <c r="BI78" s="183"/>
      <c r="BJ78" s="439">
        <v>7</v>
      </c>
    </row>
    <row r="79" spans="1:62" s="33" customFormat="1" ht="35.25" customHeight="1" thickBot="1" x14ac:dyDescent="0.3">
      <c r="A79" s="689">
        <v>58</v>
      </c>
      <c r="B79" s="694" t="s">
        <v>89</v>
      </c>
      <c r="C79" s="694"/>
      <c r="D79" s="693">
        <v>3</v>
      </c>
      <c r="E79" s="694" t="s">
        <v>425</v>
      </c>
      <c r="F79" s="694" t="s">
        <v>55</v>
      </c>
      <c r="G79" s="695" t="s">
        <v>411</v>
      </c>
      <c r="H79" s="695"/>
      <c r="I79" s="685" t="s">
        <v>382</v>
      </c>
      <c r="J79" s="442">
        <v>125</v>
      </c>
      <c r="K79" s="443">
        <v>55</v>
      </c>
      <c r="L79" s="444">
        <v>70</v>
      </c>
      <c r="M79" s="445">
        <v>70</v>
      </c>
      <c r="N79" s="446">
        <v>5</v>
      </c>
      <c r="O79" s="707">
        <v>4.2857142857142856</v>
      </c>
      <c r="P79" s="205">
        <v>0.7142857142857143</v>
      </c>
      <c r="Q79" s="433">
        <v>2.8</v>
      </c>
      <c r="R79" s="434" t="s">
        <v>53</v>
      </c>
      <c r="S79" s="47" t="s">
        <v>82</v>
      </c>
      <c r="T79" s="167">
        <v>5</v>
      </c>
      <c r="U79" s="45">
        <v>125</v>
      </c>
      <c r="V79" s="46">
        <v>70</v>
      </c>
      <c r="W79" s="724">
        <v>70</v>
      </c>
      <c r="X79" s="441">
        <v>10</v>
      </c>
      <c r="Y79" s="199">
        <v>10</v>
      </c>
      <c r="Z79" s="713"/>
      <c r="AA79" s="720">
        <v>60</v>
      </c>
      <c r="AB79" s="720"/>
      <c r="AC79" s="720"/>
      <c r="AD79" s="720"/>
      <c r="AE79" s="720"/>
      <c r="AF79" s="720"/>
      <c r="AG79" s="720"/>
      <c r="AH79" s="720"/>
      <c r="AI79" s="720"/>
      <c r="AJ79" s="720"/>
      <c r="AK79" s="720"/>
      <c r="AL79" s="720"/>
      <c r="AM79" s="720"/>
      <c r="AN79" s="735">
        <v>55</v>
      </c>
      <c r="AO79" s="21"/>
      <c r="AP79" s="168"/>
      <c r="AQ79" s="37">
        <v>0</v>
      </c>
      <c r="AR79" s="42">
        <v>0</v>
      </c>
      <c r="AS79" s="316">
        <v>0</v>
      </c>
      <c r="AT79" s="179"/>
      <c r="AU79" s="192"/>
      <c r="AV79" s="184"/>
      <c r="AW79" s="184"/>
      <c r="AX79" s="184"/>
      <c r="AY79" s="184"/>
      <c r="AZ79" s="184"/>
      <c r="BA79" s="184"/>
      <c r="BB79" s="184"/>
      <c r="BC79" s="184"/>
      <c r="BD79" s="184"/>
      <c r="BE79" s="184"/>
      <c r="BF79" s="184"/>
      <c r="BG79" s="184"/>
      <c r="BH79" s="184"/>
      <c r="BI79" s="184"/>
      <c r="BJ79" s="440"/>
    </row>
    <row r="80" spans="1:62" s="33" customFormat="1" ht="32.25" customHeight="1" thickBot="1" x14ac:dyDescent="0.3">
      <c r="A80" s="206"/>
      <c r="B80" s="208"/>
      <c r="C80" s="208"/>
      <c r="D80" s="207"/>
      <c r="E80" s="208"/>
      <c r="F80" s="208"/>
      <c r="G80" s="209" t="s">
        <v>414</v>
      </c>
      <c r="H80" s="225">
        <v>0</v>
      </c>
      <c r="I80" s="225">
        <v>12</v>
      </c>
      <c r="J80" s="226">
        <v>1520</v>
      </c>
      <c r="K80" s="226">
        <v>455</v>
      </c>
      <c r="L80" s="226">
        <v>1065</v>
      </c>
      <c r="M80" s="226">
        <v>1065</v>
      </c>
      <c r="N80" s="226">
        <v>60</v>
      </c>
      <c r="O80" s="447">
        <v>45.284126984126985</v>
      </c>
      <c r="P80" s="741">
        <v>8.515873015873014</v>
      </c>
      <c r="Q80" s="226">
        <v>41.797795163584631</v>
      </c>
      <c r="R80" s="226">
        <v>0</v>
      </c>
      <c r="S80" s="226">
        <v>0</v>
      </c>
      <c r="T80" s="226">
        <v>29.5</v>
      </c>
      <c r="U80" s="226">
        <v>748</v>
      </c>
      <c r="V80" s="226">
        <v>555</v>
      </c>
      <c r="W80" s="622">
        <v>555</v>
      </c>
      <c r="X80" s="731">
        <v>65</v>
      </c>
      <c r="Y80" s="226">
        <v>65</v>
      </c>
      <c r="Z80" s="226">
        <v>5</v>
      </c>
      <c r="AA80" s="226">
        <v>295</v>
      </c>
      <c r="AB80" s="226">
        <v>30</v>
      </c>
      <c r="AC80" s="226">
        <v>0</v>
      </c>
      <c r="AD80" s="226">
        <v>0</v>
      </c>
      <c r="AE80" s="226">
        <v>0</v>
      </c>
      <c r="AF80" s="226">
        <v>0</v>
      </c>
      <c r="AG80" s="226">
        <v>0</v>
      </c>
      <c r="AH80" s="226">
        <v>0</v>
      </c>
      <c r="AI80" s="226">
        <v>0</v>
      </c>
      <c r="AJ80" s="226">
        <v>0</v>
      </c>
      <c r="AK80" s="226">
        <v>0</v>
      </c>
      <c r="AL80" s="226">
        <v>0</v>
      </c>
      <c r="AM80" s="226">
        <v>160</v>
      </c>
      <c r="AN80" s="622">
        <v>193</v>
      </c>
      <c r="AO80" s="675">
        <v>0</v>
      </c>
      <c r="AP80" s="226">
        <v>30.5</v>
      </c>
      <c r="AQ80" s="226">
        <v>772</v>
      </c>
      <c r="AR80" s="226">
        <v>510</v>
      </c>
      <c r="AS80" s="226">
        <v>510</v>
      </c>
      <c r="AT80" s="226">
        <v>55</v>
      </c>
      <c r="AU80" s="226">
        <v>55</v>
      </c>
      <c r="AV80" s="226">
        <v>0</v>
      </c>
      <c r="AW80" s="226">
        <v>125</v>
      </c>
      <c r="AX80" s="226">
        <v>140</v>
      </c>
      <c r="AY80" s="226">
        <v>0</v>
      </c>
      <c r="AZ80" s="226">
        <v>0</v>
      </c>
      <c r="BA80" s="226">
        <v>0</v>
      </c>
      <c r="BB80" s="226">
        <v>0</v>
      </c>
      <c r="BC80" s="226">
        <v>30</v>
      </c>
      <c r="BD80" s="226">
        <v>0</v>
      </c>
      <c r="BE80" s="226">
        <v>0</v>
      </c>
      <c r="BF80" s="226">
        <v>0</v>
      </c>
      <c r="BG80" s="226">
        <v>0</v>
      </c>
      <c r="BH80" s="226">
        <v>0</v>
      </c>
      <c r="BI80" s="226">
        <v>160</v>
      </c>
      <c r="BJ80" s="676">
        <v>262</v>
      </c>
    </row>
    <row r="81" spans="1:62" s="33" customFormat="1" ht="30" customHeight="1" x14ac:dyDescent="0.25">
      <c r="A81" s="34">
        <v>59</v>
      </c>
      <c r="B81" s="35" t="s">
        <v>89</v>
      </c>
      <c r="C81" s="35"/>
      <c r="D81" s="22">
        <v>4</v>
      </c>
      <c r="E81" s="23" t="s">
        <v>426</v>
      </c>
      <c r="F81" s="35" t="s">
        <v>55</v>
      </c>
      <c r="G81" s="665" t="s">
        <v>422</v>
      </c>
      <c r="H81" s="93"/>
      <c r="I81" s="664" t="s">
        <v>382</v>
      </c>
      <c r="J81" s="37">
        <v>100</v>
      </c>
      <c r="K81" s="38">
        <v>25</v>
      </c>
      <c r="L81" s="42">
        <v>75</v>
      </c>
      <c r="M81" s="316">
        <v>75</v>
      </c>
      <c r="N81" s="40">
        <v>4</v>
      </c>
      <c r="O81" s="703">
        <v>3.4666666666666668</v>
      </c>
      <c r="P81" s="28">
        <v>0.53333333333333333</v>
      </c>
      <c r="Q81" s="151">
        <v>3</v>
      </c>
      <c r="R81" s="164" t="s">
        <v>53</v>
      </c>
      <c r="S81" s="43"/>
      <c r="T81" s="126"/>
      <c r="U81" s="41">
        <v>0</v>
      </c>
      <c r="V81" s="42">
        <v>0</v>
      </c>
      <c r="W81" s="319">
        <v>0</v>
      </c>
      <c r="X81" s="438"/>
      <c r="Y81" s="201"/>
      <c r="Z81" s="711"/>
      <c r="AA81" s="711"/>
      <c r="AB81" s="711"/>
      <c r="AC81" s="711"/>
      <c r="AD81" s="711"/>
      <c r="AE81" s="711"/>
      <c r="AF81" s="711"/>
      <c r="AG81" s="711"/>
      <c r="AH81" s="711"/>
      <c r="AI81" s="711"/>
      <c r="AJ81" s="711"/>
      <c r="AK81" s="711"/>
      <c r="AL81" s="711"/>
      <c r="AM81" s="711"/>
      <c r="AN81" s="195"/>
      <c r="AO81" s="34" t="s">
        <v>82</v>
      </c>
      <c r="AP81" s="126">
        <v>4</v>
      </c>
      <c r="AQ81" s="37">
        <v>100</v>
      </c>
      <c r="AR81" s="42">
        <v>75</v>
      </c>
      <c r="AS81" s="316">
        <v>75</v>
      </c>
      <c r="AT81" s="183">
        <v>10</v>
      </c>
      <c r="AU81" s="201">
        <v>10</v>
      </c>
      <c r="AV81" s="183"/>
      <c r="AW81" s="183">
        <v>20</v>
      </c>
      <c r="AX81" s="183"/>
      <c r="AY81" s="183"/>
      <c r="AZ81" s="183"/>
      <c r="BA81" s="183"/>
      <c r="BB81" s="183"/>
      <c r="BC81" s="183">
        <v>45</v>
      </c>
      <c r="BD81" s="183"/>
      <c r="BE81" s="183"/>
      <c r="BF81" s="183"/>
      <c r="BG81" s="183"/>
      <c r="BH81" s="183"/>
      <c r="BI81" s="183"/>
      <c r="BJ81" s="439">
        <v>25</v>
      </c>
    </row>
    <row r="82" spans="1:62" s="33" customFormat="1" ht="50.25" customHeight="1" x14ac:dyDescent="0.25">
      <c r="A82" s="34">
        <v>60</v>
      </c>
      <c r="B82" s="49" t="s">
        <v>89</v>
      </c>
      <c r="C82" s="49"/>
      <c r="D82" s="22">
        <v>4</v>
      </c>
      <c r="E82" s="23" t="s">
        <v>426</v>
      </c>
      <c r="F82" s="49" t="s">
        <v>55</v>
      </c>
      <c r="G82" s="666" t="s">
        <v>423</v>
      </c>
      <c r="H82" s="95"/>
      <c r="I82" s="96" t="s">
        <v>383</v>
      </c>
      <c r="J82" s="37">
        <v>50</v>
      </c>
      <c r="K82" s="38">
        <v>30</v>
      </c>
      <c r="L82" s="42">
        <v>20</v>
      </c>
      <c r="M82" s="316">
        <v>20</v>
      </c>
      <c r="N82" s="40">
        <v>2</v>
      </c>
      <c r="O82" s="703">
        <v>0</v>
      </c>
      <c r="P82" s="28">
        <v>1</v>
      </c>
      <c r="Q82" s="151">
        <v>0.8</v>
      </c>
      <c r="R82" s="164" t="s">
        <v>82</v>
      </c>
      <c r="S82" s="43" t="s">
        <v>82</v>
      </c>
      <c r="T82" s="126">
        <v>2</v>
      </c>
      <c r="U82" s="41">
        <v>50</v>
      </c>
      <c r="V82" s="42">
        <v>20</v>
      </c>
      <c r="W82" s="319">
        <v>20</v>
      </c>
      <c r="X82" s="438">
        <v>10</v>
      </c>
      <c r="Y82" s="201">
        <v>10</v>
      </c>
      <c r="Z82" s="711"/>
      <c r="AA82" s="711">
        <v>10</v>
      </c>
      <c r="AB82" s="712"/>
      <c r="AC82" s="711"/>
      <c r="AD82" s="711"/>
      <c r="AE82" s="711"/>
      <c r="AF82" s="711"/>
      <c r="AG82" s="711"/>
      <c r="AH82" s="711"/>
      <c r="AI82" s="711"/>
      <c r="AJ82" s="711"/>
      <c r="AK82" s="711"/>
      <c r="AL82" s="711"/>
      <c r="AM82" s="711"/>
      <c r="AN82" s="195">
        <v>30</v>
      </c>
      <c r="AO82" s="34"/>
      <c r="AP82" s="126"/>
      <c r="AQ82" s="37">
        <v>0</v>
      </c>
      <c r="AR82" s="42">
        <v>0</v>
      </c>
      <c r="AS82" s="316">
        <v>0</v>
      </c>
      <c r="AT82" s="183"/>
      <c r="AU82" s="201"/>
      <c r="AV82" s="183"/>
      <c r="AW82" s="183"/>
      <c r="AX82" s="183"/>
      <c r="AY82" s="183"/>
      <c r="AZ82" s="183"/>
      <c r="BA82" s="183"/>
      <c r="BB82" s="183"/>
      <c r="BC82" s="183"/>
      <c r="BD82" s="183"/>
      <c r="BE82" s="183"/>
      <c r="BF82" s="183"/>
      <c r="BG82" s="183"/>
      <c r="BH82" s="183"/>
      <c r="BI82" s="183"/>
      <c r="BJ82" s="439"/>
    </row>
    <row r="83" spans="1:62" s="33" customFormat="1" ht="110.25" x14ac:dyDescent="0.25">
      <c r="A83" s="34">
        <v>61</v>
      </c>
      <c r="B83" s="35" t="s">
        <v>89</v>
      </c>
      <c r="C83" s="35"/>
      <c r="D83" s="22">
        <v>4</v>
      </c>
      <c r="E83" s="23" t="s">
        <v>426</v>
      </c>
      <c r="F83" s="35" t="s">
        <v>56</v>
      </c>
      <c r="G83" s="665" t="s">
        <v>583</v>
      </c>
      <c r="H83" s="93"/>
      <c r="I83" s="96" t="s">
        <v>382</v>
      </c>
      <c r="J83" s="37">
        <v>50</v>
      </c>
      <c r="K83" s="38">
        <v>10</v>
      </c>
      <c r="L83" s="42">
        <v>40</v>
      </c>
      <c r="M83" s="316">
        <v>40</v>
      </c>
      <c r="N83" s="40">
        <v>2</v>
      </c>
      <c r="O83" s="703">
        <v>2</v>
      </c>
      <c r="P83" s="28">
        <v>0</v>
      </c>
      <c r="Q83" s="151">
        <v>1.6</v>
      </c>
      <c r="R83" s="164" t="s">
        <v>82</v>
      </c>
      <c r="S83" s="43" t="s">
        <v>82</v>
      </c>
      <c r="T83" s="126">
        <v>2</v>
      </c>
      <c r="U83" s="41">
        <v>50</v>
      </c>
      <c r="V83" s="42">
        <v>40</v>
      </c>
      <c r="W83" s="319">
        <v>40</v>
      </c>
      <c r="X83" s="438"/>
      <c r="Y83" s="201"/>
      <c r="Z83" s="711"/>
      <c r="AA83" s="711">
        <v>40</v>
      </c>
      <c r="AB83" s="711"/>
      <c r="AC83" s="711"/>
      <c r="AD83" s="711"/>
      <c r="AE83" s="711"/>
      <c r="AF83" s="711"/>
      <c r="AG83" s="711"/>
      <c r="AH83" s="711"/>
      <c r="AI83" s="711"/>
      <c r="AJ83" s="711"/>
      <c r="AK83" s="711"/>
      <c r="AL83" s="711"/>
      <c r="AM83" s="711"/>
      <c r="AN83" s="195">
        <v>10</v>
      </c>
      <c r="AO83" s="34"/>
      <c r="AP83" s="126"/>
      <c r="AQ83" s="37">
        <v>0</v>
      </c>
      <c r="AR83" s="42">
        <v>0</v>
      </c>
      <c r="AS83" s="316">
        <v>0</v>
      </c>
      <c r="AT83" s="183"/>
      <c r="AU83" s="201"/>
      <c r="AV83" s="183"/>
      <c r="AW83" s="183"/>
      <c r="AX83" s="183"/>
      <c r="AY83" s="183"/>
      <c r="AZ83" s="183"/>
      <c r="BA83" s="183"/>
      <c r="BB83" s="183"/>
      <c r="BC83" s="183"/>
      <c r="BD83" s="183"/>
      <c r="BE83" s="183"/>
      <c r="BF83" s="183"/>
      <c r="BG83" s="183"/>
      <c r="BH83" s="183"/>
      <c r="BI83" s="183"/>
      <c r="BJ83" s="439"/>
    </row>
    <row r="84" spans="1:62" s="33" customFormat="1" ht="62.25" customHeight="1" x14ac:dyDescent="0.25">
      <c r="A84" s="34">
        <v>62</v>
      </c>
      <c r="B84" s="49" t="s">
        <v>89</v>
      </c>
      <c r="C84" s="49"/>
      <c r="D84" s="22">
        <v>4</v>
      </c>
      <c r="E84" s="23" t="s">
        <v>426</v>
      </c>
      <c r="F84" s="49" t="s">
        <v>56</v>
      </c>
      <c r="G84" s="666" t="s">
        <v>578</v>
      </c>
      <c r="H84" s="95"/>
      <c r="I84" s="96" t="s">
        <v>383</v>
      </c>
      <c r="J84" s="37">
        <v>75</v>
      </c>
      <c r="K84" s="38">
        <v>15</v>
      </c>
      <c r="L84" s="42">
        <v>60</v>
      </c>
      <c r="M84" s="316">
        <v>60</v>
      </c>
      <c r="N84" s="40">
        <v>3</v>
      </c>
      <c r="O84" s="703">
        <v>0</v>
      </c>
      <c r="P84" s="28">
        <v>1</v>
      </c>
      <c r="Q84" s="151">
        <v>2.4</v>
      </c>
      <c r="R84" s="164" t="s">
        <v>82</v>
      </c>
      <c r="S84" s="34" t="s">
        <v>82</v>
      </c>
      <c r="T84" s="126">
        <v>3</v>
      </c>
      <c r="U84" s="41">
        <v>75</v>
      </c>
      <c r="V84" s="42">
        <v>60</v>
      </c>
      <c r="W84" s="319">
        <v>60</v>
      </c>
      <c r="X84" s="438">
        <v>20</v>
      </c>
      <c r="Y84" s="201">
        <v>20</v>
      </c>
      <c r="Z84" s="711"/>
      <c r="AA84" s="711">
        <v>40</v>
      </c>
      <c r="AB84" s="711"/>
      <c r="AC84" s="711"/>
      <c r="AD84" s="711"/>
      <c r="AE84" s="711"/>
      <c r="AF84" s="711"/>
      <c r="AG84" s="711"/>
      <c r="AH84" s="711"/>
      <c r="AI84" s="711"/>
      <c r="AJ84" s="711"/>
      <c r="AK84" s="711"/>
      <c r="AL84" s="711"/>
      <c r="AM84" s="711"/>
      <c r="AN84" s="195">
        <v>15</v>
      </c>
      <c r="AO84" s="34"/>
      <c r="AP84" s="126"/>
      <c r="AQ84" s="37">
        <v>0</v>
      </c>
      <c r="AR84" s="42">
        <v>0</v>
      </c>
      <c r="AS84" s="316">
        <v>0</v>
      </c>
      <c r="AT84" s="183"/>
      <c r="AU84" s="201"/>
      <c r="AV84" s="183"/>
      <c r="AW84" s="183"/>
      <c r="AX84" s="183"/>
      <c r="AY84" s="183"/>
      <c r="AZ84" s="183"/>
      <c r="BA84" s="183"/>
      <c r="BB84" s="183"/>
      <c r="BC84" s="183"/>
      <c r="BD84" s="183"/>
      <c r="BE84" s="183"/>
      <c r="BF84" s="183"/>
      <c r="BG84" s="183"/>
      <c r="BH84" s="183"/>
      <c r="BI84" s="183"/>
      <c r="BJ84" s="439"/>
    </row>
    <row r="85" spans="1:62" s="33" customFormat="1" ht="76.5" customHeight="1" x14ac:dyDescent="0.25">
      <c r="A85" s="34">
        <v>63</v>
      </c>
      <c r="B85" s="49" t="s">
        <v>89</v>
      </c>
      <c r="C85" s="49"/>
      <c r="D85" s="22">
        <v>4</v>
      </c>
      <c r="E85" s="23" t="s">
        <v>426</v>
      </c>
      <c r="F85" s="49" t="s">
        <v>56</v>
      </c>
      <c r="G85" s="666" t="s">
        <v>579</v>
      </c>
      <c r="H85" s="95"/>
      <c r="I85" s="96" t="s">
        <v>382</v>
      </c>
      <c r="J85" s="52">
        <v>100</v>
      </c>
      <c r="K85" s="53">
        <v>40</v>
      </c>
      <c r="L85" s="57">
        <v>60</v>
      </c>
      <c r="M85" s="317">
        <v>60</v>
      </c>
      <c r="N85" s="54">
        <v>4</v>
      </c>
      <c r="O85" s="706">
        <v>3.3333333333333335</v>
      </c>
      <c r="P85" s="55">
        <v>0.66666666666666663</v>
      </c>
      <c r="Q85" s="230">
        <v>2.4</v>
      </c>
      <c r="R85" s="170" t="s">
        <v>82</v>
      </c>
      <c r="S85" s="69"/>
      <c r="T85" s="169"/>
      <c r="U85" s="56">
        <v>0</v>
      </c>
      <c r="V85" s="57">
        <v>0</v>
      </c>
      <c r="W85" s="722">
        <v>0</v>
      </c>
      <c r="X85" s="728"/>
      <c r="Y85" s="196"/>
      <c r="Z85" s="719"/>
      <c r="AA85" s="719"/>
      <c r="AB85" s="719"/>
      <c r="AC85" s="719"/>
      <c r="AD85" s="719"/>
      <c r="AE85" s="719"/>
      <c r="AF85" s="719"/>
      <c r="AG85" s="719"/>
      <c r="AH85" s="719"/>
      <c r="AI85" s="719"/>
      <c r="AJ85" s="719"/>
      <c r="AK85" s="719"/>
      <c r="AL85" s="719"/>
      <c r="AM85" s="719"/>
      <c r="AN85" s="198"/>
      <c r="AO85" s="34" t="s">
        <v>82</v>
      </c>
      <c r="AP85" s="166">
        <v>4</v>
      </c>
      <c r="AQ85" s="52">
        <v>100</v>
      </c>
      <c r="AR85" s="57">
        <v>60</v>
      </c>
      <c r="AS85" s="317">
        <v>60</v>
      </c>
      <c r="AT85" s="197">
        <v>10</v>
      </c>
      <c r="AU85" s="196">
        <v>10</v>
      </c>
      <c r="AV85" s="197"/>
      <c r="AW85" s="197">
        <v>50</v>
      </c>
      <c r="AX85" s="197"/>
      <c r="AY85" s="197"/>
      <c r="AZ85" s="197"/>
      <c r="BA85" s="197"/>
      <c r="BB85" s="197"/>
      <c r="BC85" s="197"/>
      <c r="BD85" s="197"/>
      <c r="BE85" s="197"/>
      <c r="BF85" s="197"/>
      <c r="BG85" s="197"/>
      <c r="BH85" s="197"/>
      <c r="BI85" s="197"/>
      <c r="BJ85" s="466">
        <v>40</v>
      </c>
    </row>
    <row r="86" spans="1:62" s="33" customFormat="1" ht="64.5" customHeight="1" x14ac:dyDescent="0.25">
      <c r="A86" s="34">
        <v>64</v>
      </c>
      <c r="B86" s="35" t="s">
        <v>89</v>
      </c>
      <c r="C86" s="35"/>
      <c r="D86" s="22">
        <v>4</v>
      </c>
      <c r="E86" s="23" t="s">
        <v>426</v>
      </c>
      <c r="F86" s="35" t="s">
        <v>55</v>
      </c>
      <c r="G86" s="665" t="s">
        <v>527</v>
      </c>
      <c r="H86" s="93"/>
      <c r="I86" s="96" t="s">
        <v>382</v>
      </c>
      <c r="J86" s="37">
        <v>160</v>
      </c>
      <c r="K86" s="38">
        <v>0</v>
      </c>
      <c r="L86" s="42">
        <v>160</v>
      </c>
      <c r="M86" s="316">
        <v>160</v>
      </c>
      <c r="N86" s="40">
        <v>6</v>
      </c>
      <c r="O86" s="703">
        <v>6</v>
      </c>
      <c r="P86" s="28">
        <v>0</v>
      </c>
      <c r="Q86" s="151">
        <v>6</v>
      </c>
      <c r="R86" s="164" t="s">
        <v>82</v>
      </c>
      <c r="S86" s="43" t="s">
        <v>82</v>
      </c>
      <c r="T86" s="126">
        <v>6</v>
      </c>
      <c r="U86" s="41">
        <v>160</v>
      </c>
      <c r="V86" s="42">
        <v>160</v>
      </c>
      <c r="W86" s="319">
        <v>160</v>
      </c>
      <c r="X86" s="438"/>
      <c r="Y86" s="201"/>
      <c r="Z86" s="711"/>
      <c r="AA86" s="711"/>
      <c r="AB86" s="711"/>
      <c r="AC86" s="711"/>
      <c r="AD86" s="711"/>
      <c r="AE86" s="711"/>
      <c r="AF86" s="711"/>
      <c r="AG86" s="711"/>
      <c r="AH86" s="711"/>
      <c r="AI86" s="711"/>
      <c r="AJ86" s="711"/>
      <c r="AK86" s="711"/>
      <c r="AL86" s="711"/>
      <c r="AM86" s="711">
        <v>160</v>
      </c>
      <c r="AN86" s="195"/>
      <c r="AO86" s="34"/>
      <c r="AP86" s="126"/>
      <c r="AQ86" s="37">
        <v>0</v>
      </c>
      <c r="AR86" s="42">
        <v>0</v>
      </c>
      <c r="AS86" s="316">
        <v>0</v>
      </c>
      <c r="AT86" s="183"/>
      <c r="AU86" s="201"/>
      <c r="AV86" s="183"/>
      <c r="AW86" s="183"/>
      <c r="AX86" s="183"/>
      <c r="AY86" s="183"/>
      <c r="AZ86" s="183"/>
      <c r="BA86" s="183"/>
      <c r="BB86" s="183"/>
      <c r="BC86" s="183"/>
      <c r="BD86" s="183"/>
      <c r="BE86" s="183"/>
      <c r="BF86" s="183"/>
      <c r="BG86" s="183"/>
      <c r="BH86" s="183"/>
      <c r="BI86" s="183"/>
      <c r="BJ86" s="439"/>
    </row>
    <row r="87" spans="1:62" s="33" customFormat="1" ht="37.5" customHeight="1" x14ac:dyDescent="0.25">
      <c r="A87" s="34">
        <v>65</v>
      </c>
      <c r="B87" s="35" t="s">
        <v>89</v>
      </c>
      <c r="C87" s="35"/>
      <c r="D87" s="22">
        <v>4</v>
      </c>
      <c r="E87" s="23" t="s">
        <v>426</v>
      </c>
      <c r="F87" s="35" t="s">
        <v>55</v>
      </c>
      <c r="G87" s="665" t="s">
        <v>528</v>
      </c>
      <c r="H87" s="93"/>
      <c r="I87" s="96" t="s">
        <v>382</v>
      </c>
      <c r="J87" s="37">
        <v>160</v>
      </c>
      <c r="K87" s="38">
        <v>0</v>
      </c>
      <c r="L87" s="42">
        <v>160</v>
      </c>
      <c r="M87" s="316">
        <v>160</v>
      </c>
      <c r="N87" s="40">
        <v>6</v>
      </c>
      <c r="O87" s="703">
        <v>6</v>
      </c>
      <c r="P87" s="28">
        <v>0</v>
      </c>
      <c r="Q87" s="151">
        <v>6</v>
      </c>
      <c r="R87" s="164" t="s">
        <v>82</v>
      </c>
      <c r="S87" s="43"/>
      <c r="T87" s="126"/>
      <c r="U87" s="41">
        <v>0</v>
      </c>
      <c r="V87" s="42">
        <v>0</v>
      </c>
      <c r="W87" s="319">
        <v>0</v>
      </c>
      <c r="X87" s="438"/>
      <c r="Y87" s="201"/>
      <c r="Z87" s="711"/>
      <c r="AA87" s="711"/>
      <c r="AB87" s="711"/>
      <c r="AC87" s="711"/>
      <c r="AD87" s="711"/>
      <c r="AE87" s="711"/>
      <c r="AF87" s="711"/>
      <c r="AG87" s="711"/>
      <c r="AH87" s="711"/>
      <c r="AI87" s="711"/>
      <c r="AJ87" s="711"/>
      <c r="AK87" s="711"/>
      <c r="AL87" s="711"/>
      <c r="AM87" s="711"/>
      <c r="AN87" s="195"/>
      <c r="AO87" s="34" t="s">
        <v>82</v>
      </c>
      <c r="AP87" s="126">
        <v>6</v>
      </c>
      <c r="AQ87" s="37">
        <v>160</v>
      </c>
      <c r="AR87" s="42">
        <v>160</v>
      </c>
      <c r="AS87" s="316">
        <v>160</v>
      </c>
      <c r="AT87" s="183"/>
      <c r="AU87" s="201"/>
      <c r="AV87" s="183"/>
      <c r="AW87" s="183"/>
      <c r="AX87" s="183"/>
      <c r="AY87" s="183"/>
      <c r="AZ87" s="183"/>
      <c r="BA87" s="183"/>
      <c r="BB87" s="183"/>
      <c r="BC87" s="183"/>
      <c r="BD87" s="183"/>
      <c r="BE87" s="183"/>
      <c r="BF87" s="183"/>
      <c r="BG87" s="183"/>
      <c r="BH87" s="183"/>
      <c r="BI87" s="183">
        <v>160</v>
      </c>
      <c r="BJ87" s="439"/>
    </row>
    <row r="88" spans="1:62" s="33" customFormat="1" ht="30" customHeight="1" x14ac:dyDescent="0.25">
      <c r="A88" s="34">
        <v>66</v>
      </c>
      <c r="B88" s="49" t="s">
        <v>89</v>
      </c>
      <c r="C88" s="49"/>
      <c r="D88" s="22">
        <v>4</v>
      </c>
      <c r="E88" s="23" t="s">
        <v>426</v>
      </c>
      <c r="F88" s="49" t="s">
        <v>78</v>
      </c>
      <c r="G88" s="665" t="s">
        <v>518</v>
      </c>
      <c r="H88" s="95"/>
      <c r="I88" s="96" t="s">
        <v>383</v>
      </c>
      <c r="J88" s="37">
        <v>125</v>
      </c>
      <c r="K88" s="38">
        <v>95</v>
      </c>
      <c r="L88" s="42">
        <v>30</v>
      </c>
      <c r="M88" s="316">
        <v>30</v>
      </c>
      <c r="N88" s="40">
        <v>5</v>
      </c>
      <c r="O88" s="703">
        <v>0</v>
      </c>
      <c r="P88" s="28">
        <v>0</v>
      </c>
      <c r="Q88" s="151">
        <v>1.2</v>
      </c>
      <c r="R88" s="164" t="s">
        <v>82</v>
      </c>
      <c r="S88" s="69" t="s">
        <v>82</v>
      </c>
      <c r="T88" s="169">
        <v>5</v>
      </c>
      <c r="U88" s="56">
        <v>125</v>
      </c>
      <c r="V88" s="57">
        <v>30</v>
      </c>
      <c r="W88" s="722">
        <v>30</v>
      </c>
      <c r="X88" s="728"/>
      <c r="Y88" s="196"/>
      <c r="Z88" s="719">
        <v>30</v>
      </c>
      <c r="AA88" s="719"/>
      <c r="AB88" s="719"/>
      <c r="AC88" s="719"/>
      <c r="AD88" s="719"/>
      <c r="AE88" s="719"/>
      <c r="AF88" s="719"/>
      <c r="AG88" s="719"/>
      <c r="AH88" s="719"/>
      <c r="AI88" s="719"/>
      <c r="AJ88" s="719"/>
      <c r="AK88" s="719"/>
      <c r="AL88" s="719"/>
      <c r="AM88" s="719"/>
      <c r="AN88" s="198">
        <v>95</v>
      </c>
      <c r="AO88" s="51"/>
      <c r="AP88" s="166"/>
      <c r="AQ88" s="52">
        <v>0</v>
      </c>
      <c r="AR88" s="57">
        <v>0</v>
      </c>
      <c r="AS88" s="317">
        <v>0</v>
      </c>
      <c r="AT88" s="197"/>
      <c r="AU88" s="196"/>
      <c r="AV88" s="197"/>
      <c r="AW88" s="197"/>
      <c r="AX88" s="197"/>
      <c r="AY88" s="197"/>
      <c r="AZ88" s="197"/>
      <c r="BA88" s="197"/>
      <c r="BB88" s="197"/>
      <c r="BC88" s="197"/>
      <c r="BD88" s="197"/>
      <c r="BE88" s="197"/>
      <c r="BF88" s="197"/>
      <c r="BG88" s="197"/>
      <c r="BH88" s="197"/>
      <c r="BI88" s="197"/>
      <c r="BJ88" s="466"/>
    </row>
    <row r="89" spans="1:62" s="33" customFormat="1" ht="30" customHeight="1" x14ac:dyDescent="0.25">
      <c r="A89" s="34">
        <v>67</v>
      </c>
      <c r="B89" s="49" t="s">
        <v>89</v>
      </c>
      <c r="C89" s="49"/>
      <c r="D89" s="22">
        <v>4</v>
      </c>
      <c r="E89" s="23" t="s">
        <v>426</v>
      </c>
      <c r="F89" s="49" t="s">
        <v>78</v>
      </c>
      <c r="G89" s="665" t="s">
        <v>521</v>
      </c>
      <c r="H89" s="95"/>
      <c r="I89" s="96" t="s">
        <v>383</v>
      </c>
      <c r="J89" s="37">
        <v>125</v>
      </c>
      <c r="K89" s="38">
        <v>95</v>
      </c>
      <c r="L89" s="42">
        <v>30</v>
      </c>
      <c r="M89" s="316">
        <v>30</v>
      </c>
      <c r="N89" s="40">
        <v>5</v>
      </c>
      <c r="O89" s="703">
        <v>0</v>
      </c>
      <c r="P89" s="28">
        <v>0</v>
      </c>
      <c r="Q89" s="151">
        <v>1.2</v>
      </c>
      <c r="R89" s="164" t="s">
        <v>82</v>
      </c>
      <c r="S89" s="69"/>
      <c r="T89" s="169"/>
      <c r="U89" s="56">
        <v>0</v>
      </c>
      <c r="V89" s="57">
        <v>0</v>
      </c>
      <c r="W89" s="722">
        <v>0</v>
      </c>
      <c r="X89" s="728"/>
      <c r="Y89" s="196"/>
      <c r="Z89" s="719"/>
      <c r="AA89" s="719"/>
      <c r="AB89" s="719"/>
      <c r="AC89" s="719"/>
      <c r="AD89" s="719"/>
      <c r="AE89" s="719"/>
      <c r="AF89" s="719"/>
      <c r="AG89" s="719"/>
      <c r="AH89" s="719"/>
      <c r="AI89" s="719"/>
      <c r="AJ89" s="719"/>
      <c r="AK89" s="719"/>
      <c r="AL89" s="719"/>
      <c r="AM89" s="719"/>
      <c r="AN89" s="198"/>
      <c r="AO89" s="51" t="s">
        <v>82</v>
      </c>
      <c r="AP89" s="166">
        <v>5</v>
      </c>
      <c r="AQ89" s="52">
        <v>125</v>
      </c>
      <c r="AR89" s="57">
        <v>30</v>
      </c>
      <c r="AS89" s="317">
        <v>30</v>
      </c>
      <c r="AT89" s="197"/>
      <c r="AU89" s="196"/>
      <c r="AV89" s="719">
        <v>30</v>
      </c>
      <c r="AW89" s="719"/>
      <c r="AX89" s="719"/>
      <c r="AY89" s="719"/>
      <c r="AZ89" s="719"/>
      <c r="BA89" s="719"/>
      <c r="BB89" s="719"/>
      <c r="BC89" s="719"/>
      <c r="BD89" s="719"/>
      <c r="BE89" s="719"/>
      <c r="BF89" s="719"/>
      <c r="BG89" s="719"/>
      <c r="BH89" s="719"/>
      <c r="BI89" s="719"/>
      <c r="BJ89" s="466">
        <v>95</v>
      </c>
    </row>
    <row r="90" spans="1:62" s="33" customFormat="1" ht="30" customHeight="1" x14ac:dyDescent="0.25">
      <c r="A90" s="34">
        <v>68</v>
      </c>
      <c r="B90" s="49" t="s">
        <v>89</v>
      </c>
      <c r="C90" s="618" t="s">
        <v>449</v>
      </c>
      <c r="D90" s="22">
        <v>4</v>
      </c>
      <c r="E90" s="23" t="s">
        <v>426</v>
      </c>
      <c r="F90" s="49" t="s">
        <v>56</v>
      </c>
      <c r="G90" s="666" t="s">
        <v>430</v>
      </c>
      <c r="H90" s="95"/>
      <c r="I90" s="96" t="s">
        <v>382</v>
      </c>
      <c r="J90" s="37">
        <v>75</v>
      </c>
      <c r="K90" s="38">
        <v>15</v>
      </c>
      <c r="L90" s="42">
        <v>60</v>
      </c>
      <c r="M90" s="316">
        <v>60</v>
      </c>
      <c r="N90" s="40">
        <v>3</v>
      </c>
      <c r="O90" s="703">
        <v>2.5</v>
      </c>
      <c r="P90" s="28">
        <v>0.5</v>
      </c>
      <c r="Q90" s="151">
        <v>2.4</v>
      </c>
      <c r="R90" s="667" t="s">
        <v>53</v>
      </c>
      <c r="S90" s="43" t="s">
        <v>82</v>
      </c>
      <c r="T90" s="126">
        <v>3</v>
      </c>
      <c r="U90" s="41">
        <v>75</v>
      </c>
      <c r="V90" s="42">
        <v>60</v>
      </c>
      <c r="W90" s="319">
        <v>60</v>
      </c>
      <c r="X90" s="438">
        <v>10</v>
      </c>
      <c r="Y90" s="201">
        <v>10</v>
      </c>
      <c r="Z90" s="711"/>
      <c r="AA90" s="711"/>
      <c r="AB90" s="711">
        <v>20</v>
      </c>
      <c r="AC90" s="711"/>
      <c r="AD90" s="711"/>
      <c r="AE90" s="711"/>
      <c r="AF90" s="711"/>
      <c r="AG90" s="711">
        <v>30</v>
      </c>
      <c r="AH90" s="711"/>
      <c r="AI90" s="711"/>
      <c r="AJ90" s="711"/>
      <c r="AK90" s="711"/>
      <c r="AL90" s="711"/>
      <c r="AM90" s="711"/>
      <c r="AN90" s="195">
        <v>15</v>
      </c>
      <c r="AO90" s="34"/>
      <c r="AP90" s="126"/>
      <c r="AQ90" s="37">
        <v>0</v>
      </c>
      <c r="AR90" s="42">
        <v>0</v>
      </c>
      <c r="AS90" s="316">
        <v>0</v>
      </c>
      <c r="AT90" s="183"/>
      <c r="AU90" s="201"/>
      <c r="AV90" s="711"/>
      <c r="AW90" s="711"/>
      <c r="AX90" s="711"/>
      <c r="AY90" s="711"/>
      <c r="AZ90" s="711"/>
      <c r="BA90" s="711"/>
      <c r="BB90" s="711"/>
      <c r="BC90" s="711"/>
      <c r="BD90" s="711"/>
      <c r="BE90" s="711"/>
      <c r="BF90" s="711"/>
      <c r="BG90" s="711"/>
      <c r="BH90" s="711"/>
      <c r="BI90" s="711"/>
      <c r="BJ90" s="439"/>
    </row>
    <row r="91" spans="1:62" s="33" customFormat="1" ht="32.25" customHeight="1" x14ac:dyDescent="0.25">
      <c r="A91" s="34">
        <v>69</v>
      </c>
      <c r="B91" s="49" t="s">
        <v>89</v>
      </c>
      <c r="C91" s="618" t="s">
        <v>449</v>
      </c>
      <c r="D91" s="22">
        <v>4</v>
      </c>
      <c r="E91" s="23" t="s">
        <v>426</v>
      </c>
      <c r="F91" s="49" t="s">
        <v>56</v>
      </c>
      <c r="G91" s="666" t="s">
        <v>573</v>
      </c>
      <c r="H91" s="95"/>
      <c r="I91" s="96" t="s">
        <v>382</v>
      </c>
      <c r="J91" s="52">
        <v>50</v>
      </c>
      <c r="K91" s="53">
        <v>15</v>
      </c>
      <c r="L91" s="57">
        <v>35</v>
      </c>
      <c r="M91" s="317">
        <v>35</v>
      </c>
      <c r="N91" s="54">
        <v>2</v>
      </c>
      <c r="O91" s="706">
        <v>1.4285714285714286</v>
      </c>
      <c r="P91" s="28">
        <v>0</v>
      </c>
      <c r="Q91" s="230">
        <v>1.4</v>
      </c>
      <c r="R91" s="170" t="s">
        <v>82</v>
      </c>
      <c r="S91" s="43" t="s">
        <v>82</v>
      </c>
      <c r="T91" s="169">
        <v>2</v>
      </c>
      <c r="U91" s="56">
        <v>50</v>
      </c>
      <c r="V91" s="57">
        <v>35</v>
      </c>
      <c r="W91" s="722">
        <v>35</v>
      </c>
      <c r="X91" s="728"/>
      <c r="Y91" s="196"/>
      <c r="Z91" s="719">
        <v>10</v>
      </c>
      <c r="AA91" s="719"/>
      <c r="AB91" s="719">
        <v>25</v>
      </c>
      <c r="AC91" s="719"/>
      <c r="AD91" s="719"/>
      <c r="AE91" s="719"/>
      <c r="AF91" s="719"/>
      <c r="AG91" s="719"/>
      <c r="AH91" s="719"/>
      <c r="AI91" s="719"/>
      <c r="AJ91" s="719"/>
      <c r="AK91" s="719"/>
      <c r="AL91" s="719"/>
      <c r="AM91" s="719"/>
      <c r="AN91" s="198">
        <v>15</v>
      </c>
      <c r="AO91" s="51"/>
      <c r="AP91" s="166"/>
      <c r="AQ91" s="52">
        <v>0</v>
      </c>
      <c r="AR91" s="57">
        <v>0</v>
      </c>
      <c r="AS91" s="317">
        <v>0</v>
      </c>
      <c r="AT91" s="197"/>
      <c r="AU91" s="196"/>
      <c r="AV91" s="719"/>
      <c r="AW91" s="719"/>
      <c r="AX91" s="711"/>
      <c r="AY91" s="719"/>
      <c r="AZ91" s="719"/>
      <c r="BA91" s="719"/>
      <c r="BB91" s="719"/>
      <c r="BC91" s="719"/>
      <c r="BD91" s="719"/>
      <c r="BE91" s="719"/>
      <c r="BF91" s="719"/>
      <c r="BG91" s="719"/>
      <c r="BH91" s="719"/>
      <c r="BI91" s="719"/>
      <c r="BJ91" s="466"/>
    </row>
    <row r="92" spans="1:62" s="33" customFormat="1" ht="30" customHeight="1" x14ac:dyDescent="0.25">
      <c r="A92" s="34">
        <v>70</v>
      </c>
      <c r="B92" s="35" t="s">
        <v>89</v>
      </c>
      <c r="C92" s="619" t="s">
        <v>449</v>
      </c>
      <c r="D92" s="22">
        <v>4</v>
      </c>
      <c r="E92" s="23" t="s">
        <v>426</v>
      </c>
      <c r="F92" s="35" t="s">
        <v>56</v>
      </c>
      <c r="G92" s="665" t="s">
        <v>478</v>
      </c>
      <c r="H92" s="93"/>
      <c r="I92" s="96" t="s">
        <v>382</v>
      </c>
      <c r="J92" s="37">
        <v>50</v>
      </c>
      <c r="K92" s="38">
        <v>5</v>
      </c>
      <c r="L92" s="42">
        <v>45</v>
      </c>
      <c r="M92" s="316">
        <v>45</v>
      </c>
      <c r="N92" s="40">
        <v>2</v>
      </c>
      <c r="O92" s="703">
        <v>1.3333333333333333</v>
      </c>
      <c r="P92" s="28">
        <v>0.66666666666666663</v>
      </c>
      <c r="Q92" s="151">
        <v>1.8</v>
      </c>
      <c r="R92" s="667" t="s">
        <v>82</v>
      </c>
      <c r="S92" s="43"/>
      <c r="T92" s="126"/>
      <c r="U92" s="41">
        <v>0</v>
      </c>
      <c r="V92" s="42">
        <v>0</v>
      </c>
      <c r="W92" s="319">
        <v>0</v>
      </c>
      <c r="X92" s="438"/>
      <c r="Y92" s="201"/>
      <c r="Z92" s="711"/>
      <c r="AA92" s="711"/>
      <c r="AB92" s="711"/>
      <c r="AC92" s="711"/>
      <c r="AD92" s="711"/>
      <c r="AE92" s="711"/>
      <c r="AF92" s="711"/>
      <c r="AG92" s="711"/>
      <c r="AH92" s="711"/>
      <c r="AI92" s="711"/>
      <c r="AJ92" s="711"/>
      <c r="AK92" s="711"/>
      <c r="AL92" s="711"/>
      <c r="AM92" s="711"/>
      <c r="AN92" s="195"/>
      <c r="AO92" s="34" t="s">
        <v>82</v>
      </c>
      <c r="AP92" s="126">
        <v>2</v>
      </c>
      <c r="AQ92" s="37">
        <v>50</v>
      </c>
      <c r="AR92" s="42">
        <v>45</v>
      </c>
      <c r="AS92" s="316">
        <v>45</v>
      </c>
      <c r="AT92" s="183">
        <v>15</v>
      </c>
      <c r="AU92" s="201">
        <v>15</v>
      </c>
      <c r="AV92" s="711"/>
      <c r="AW92" s="711">
        <v>30</v>
      </c>
      <c r="AX92" s="712"/>
      <c r="AY92" s="711"/>
      <c r="AZ92" s="711"/>
      <c r="BA92" s="711"/>
      <c r="BB92" s="711"/>
      <c r="BC92" s="711"/>
      <c r="BD92" s="711"/>
      <c r="BE92" s="711"/>
      <c r="BF92" s="711"/>
      <c r="BG92" s="711"/>
      <c r="BH92" s="711"/>
      <c r="BI92" s="711"/>
      <c r="BJ92" s="439">
        <v>5</v>
      </c>
    </row>
    <row r="93" spans="1:62" s="33" customFormat="1" ht="30" customHeight="1" x14ac:dyDescent="0.25">
      <c r="A93" s="34">
        <v>71</v>
      </c>
      <c r="B93" s="49" t="s">
        <v>89</v>
      </c>
      <c r="C93" s="618" t="s">
        <v>449</v>
      </c>
      <c r="D93" s="22">
        <v>4</v>
      </c>
      <c r="E93" s="23" t="s">
        <v>426</v>
      </c>
      <c r="F93" s="49" t="s">
        <v>56</v>
      </c>
      <c r="G93" s="666" t="s">
        <v>477</v>
      </c>
      <c r="H93" s="95"/>
      <c r="I93" s="96" t="s">
        <v>382</v>
      </c>
      <c r="J93" s="37">
        <v>75</v>
      </c>
      <c r="K93" s="38">
        <v>25</v>
      </c>
      <c r="L93" s="42">
        <v>50</v>
      </c>
      <c r="M93" s="316">
        <v>50</v>
      </c>
      <c r="N93" s="40">
        <v>3</v>
      </c>
      <c r="O93" s="703">
        <v>2.4</v>
      </c>
      <c r="P93" s="28">
        <v>0.6</v>
      </c>
      <c r="Q93" s="151">
        <v>2</v>
      </c>
      <c r="R93" s="667" t="s">
        <v>53</v>
      </c>
      <c r="S93" s="43" t="s">
        <v>82</v>
      </c>
      <c r="T93" s="126">
        <v>3</v>
      </c>
      <c r="U93" s="41">
        <v>75</v>
      </c>
      <c r="V93" s="42">
        <v>50</v>
      </c>
      <c r="W93" s="319">
        <v>50</v>
      </c>
      <c r="X93" s="438">
        <v>10</v>
      </c>
      <c r="Y93" s="201">
        <v>10</v>
      </c>
      <c r="Z93" s="711"/>
      <c r="AA93" s="711">
        <v>40</v>
      </c>
      <c r="AB93" s="711"/>
      <c r="AC93" s="711"/>
      <c r="AD93" s="711"/>
      <c r="AE93" s="711"/>
      <c r="AF93" s="711"/>
      <c r="AG93" s="711"/>
      <c r="AH93" s="711"/>
      <c r="AI93" s="711"/>
      <c r="AJ93" s="711"/>
      <c r="AK93" s="711"/>
      <c r="AL93" s="711"/>
      <c r="AM93" s="711"/>
      <c r="AN93" s="195">
        <v>25</v>
      </c>
      <c r="AO93" s="34"/>
      <c r="AP93" s="126"/>
      <c r="AQ93" s="37">
        <v>0</v>
      </c>
      <c r="AR93" s="42">
        <v>0</v>
      </c>
      <c r="AS93" s="316">
        <v>0</v>
      </c>
      <c r="AT93" s="183"/>
      <c r="AU93" s="201"/>
      <c r="AV93" s="711"/>
      <c r="AW93" s="711"/>
      <c r="AX93" s="711"/>
      <c r="AY93" s="711"/>
      <c r="AZ93" s="711"/>
      <c r="BA93" s="711"/>
      <c r="BB93" s="711"/>
      <c r="BC93" s="711"/>
      <c r="BD93" s="711"/>
      <c r="BE93" s="711"/>
      <c r="BF93" s="711"/>
      <c r="BG93" s="711"/>
      <c r="BH93" s="711"/>
      <c r="BI93" s="711"/>
      <c r="BJ93" s="439"/>
    </row>
    <row r="94" spans="1:62" s="33" customFormat="1" ht="30" customHeight="1" x14ac:dyDescent="0.25">
      <c r="A94" s="34">
        <v>72</v>
      </c>
      <c r="B94" s="35" t="s">
        <v>89</v>
      </c>
      <c r="C94" s="619" t="s">
        <v>449</v>
      </c>
      <c r="D94" s="22">
        <v>4</v>
      </c>
      <c r="E94" s="35" t="s">
        <v>426</v>
      </c>
      <c r="F94" s="35" t="s">
        <v>56</v>
      </c>
      <c r="G94" s="665" t="s">
        <v>438</v>
      </c>
      <c r="H94" s="93"/>
      <c r="I94" s="96" t="s">
        <v>382</v>
      </c>
      <c r="J94" s="37">
        <v>75</v>
      </c>
      <c r="K94" s="38">
        <v>30</v>
      </c>
      <c r="L94" s="42">
        <v>45</v>
      </c>
      <c r="M94" s="316">
        <v>45</v>
      </c>
      <c r="N94" s="40">
        <v>3</v>
      </c>
      <c r="O94" s="703">
        <v>2.3333333333333335</v>
      </c>
      <c r="P94" s="28">
        <v>0.66666666666666663</v>
      </c>
      <c r="Q94" s="151">
        <v>1.8</v>
      </c>
      <c r="R94" s="667" t="s">
        <v>53</v>
      </c>
      <c r="S94" s="43"/>
      <c r="T94" s="126"/>
      <c r="U94" s="41">
        <v>0</v>
      </c>
      <c r="V94" s="42">
        <v>0</v>
      </c>
      <c r="W94" s="319">
        <v>0</v>
      </c>
      <c r="X94" s="438"/>
      <c r="Y94" s="201"/>
      <c r="Z94" s="711"/>
      <c r="AA94" s="711"/>
      <c r="AB94" s="711"/>
      <c r="AC94" s="711"/>
      <c r="AD94" s="711"/>
      <c r="AE94" s="711"/>
      <c r="AF94" s="711"/>
      <c r="AG94" s="711"/>
      <c r="AH94" s="711"/>
      <c r="AI94" s="711"/>
      <c r="AJ94" s="711"/>
      <c r="AK94" s="711"/>
      <c r="AL94" s="711"/>
      <c r="AM94" s="711"/>
      <c r="AN94" s="195"/>
      <c r="AO94" s="34" t="s">
        <v>82</v>
      </c>
      <c r="AP94" s="126">
        <v>3</v>
      </c>
      <c r="AQ94" s="37">
        <v>75</v>
      </c>
      <c r="AR94" s="42">
        <v>45</v>
      </c>
      <c r="AS94" s="316">
        <v>45</v>
      </c>
      <c r="AT94" s="183">
        <v>10</v>
      </c>
      <c r="AU94" s="201">
        <v>10</v>
      </c>
      <c r="AV94" s="711"/>
      <c r="AW94" s="711">
        <v>35</v>
      </c>
      <c r="AX94" s="711"/>
      <c r="AY94" s="711"/>
      <c r="AZ94" s="711"/>
      <c r="BA94" s="711"/>
      <c r="BB94" s="711"/>
      <c r="BC94" s="711"/>
      <c r="BD94" s="711"/>
      <c r="BE94" s="711"/>
      <c r="BF94" s="711"/>
      <c r="BG94" s="711"/>
      <c r="BH94" s="711"/>
      <c r="BI94" s="711"/>
      <c r="BJ94" s="439">
        <v>30</v>
      </c>
    </row>
    <row r="95" spans="1:62" s="33" customFormat="1" ht="31.5" x14ac:dyDescent="0.25">
      <c r="A95" s="34">
        <v>73</v>
      </c>
      <c r="B95" s="35" t="s">
        <v>89</v>
      </c>
      <c r="C95" s="618" t="s">
        <v>449</v>
      </c>
      <c r="D95" s="22">
        <v>4</v>
      </c>
      <c r="E95" s="23" t="s">
        <v>426</v>
      </c>
      <c r="F95" s="35" t="s">
        <v>56</v>
      </c>
      <c r="G95" s="665" t="s">
        <v>434</v>
      </c>
      <c r="H95" s="93"/>
      <c r="I95" s="96" t="s">
        <v>382</v>
      </c>
      <c r="J95" s="37">
        <v>150</v>
      </c>
      <c r="K95" s="38">
        <v>75</v>
      </c>
      <c r="L95" s="42">
        <v>75</v>
      </c>
      <c r="M95" s="316">
        <v>75</v>
      </c>
      <c r="N95" s="40">
        <v>6</v>
      </c>
      <c r="O95" s="703">
        <v>5.2</v>
      </c>
      <c r="P95" s="28">
        <v>0.8</v>
      </c>
      <c r="Q95" s="151">
        <v>3</v>
      </c>
      <c r="R95" s="667" t="s">
        <v>53</v>
      </c>
      <c r="S95" s="43"/>
      <c r="T95" s="126"/>
      <c r="U95" s="41">
        <v>0</v>
      </c>
      <c r="V95" s="42">
        <v>0</v>
      </c>
      <c r="W95" s="319">
        <v>0</v>
      </c>
      <c r="X95" s="438"/>
      <c r="Y95" s="201"/>
      <c r="Z95" s="711"/>
      <c r="AA95" s="711"/>
      <c r="AB95" s="711"/>
      <c r="AC95" s="711"/>
      <c r="AD95" s="711"/>
      <c r="AE95" s="711"/>
      <c r="AF95" s="711"/>
      <c r="AG95" s="711"/>
      <c r="AH95" s="711"/>
      <c r="AI95" s="711"/>
      <c r="AJ95" s="711"/>
      <c r="AK95" s="711"/>
      <c r="AL95" s="711"/>
      <c r="AM95" s="711"/>
      <c r="AN95" s="195"/>
      <c r="AO95" s="34" t="s">
        <v>82</v>
      </c>
      <c r="AP95" s="126">
        <v>6</v>
      </c>
      <c r="AQ95" s="37">
        <v>150</v>
      </c>
      <c r="AR95" s="42">
        <v>75</v>
      </c>
      <c r="AS95" s="316">
        <v>75</v>
      </c>
      <c r="AT95" s="183">
        <v>10</v>
      </c>
      <c r="AU95" s="201">
        <v>10</v>
      </c>
      <c r="AV95" s="711"/>
      <c r="AW95" s="711">
        <v>35</v>
      </c>
      <c r="AX95" s="711"/>
      <c r="AY95" s="711"/>
      <c r="AZ95" s="711"/>
      <c r="BA95" s="711"/>
      <c r="BB95" s="711"/>
      <c r="BC95" s="711">
        <v>30</v>
      </c>
      <c r="BD95" s="711"/>
      <c r="BE95" s="711"/>
      <c r="BF95" s="711"/>
      <c r="BG95" s="711"/>
      <c r="BH95" s="711"/>
      <c r="BI95" s="711"/>
      <c r="BJ95" s="439">
        <v>75</v>
      </c>
    </row>
    <row r="96" spans="1:62" s="33" customFormat="1" ht="46.5" customHeight="1" x14ac:dyDescent="0.25">
      <c r="A96" s="34">
        <v>74</v>
      </c>
      <c r="B96" s="35" t="s">
        <v>89</v>
      </c>
      <c r="C96" s="619" t="s">
        <v>449</v>
      </c>
      <c r="D96" s="36">
        <v>4</v>
      </c>
      <c r="E96" s="35" t="s">
        <v>426</v>
      </c>
      <c r="F96" s="35" t="s">
        <v>56</v>
      </c>
      <c r="G96" s="665" t="s">
        <v>522</v>
      </c>
      <c r="H96" s="93"/>
      <c r="I96" s="96" t="s">
        <v>382</v>
      </c>
      <c r="J96" s="37">
        <v>100</v>
      </c>
      <c r="K96" s="38">
        <v>40</v>
      </c>
      <c r="L96" s="42">
        <v>60</v>
      </c>
      <c r="M96" s="316">
        <v>60</v>
      </c>
      <c r="N96" s="40">
        <v>4</v>
      </c>
      <c r="O96" s="703">
        <v>3.3333333333333335</v>
      </c>
      <c r="P96" s="28">
        <v>0.66666666666666663</v>
      </c>
      <c r="Q96" s="151">
        <v>2.4</v>
      </c>
      <c r="R96" s="667" t="s">
        <v>53</v>
      </c>
      <c r="S96" s="43" t="s">
        <v>82</v>
      </c>
      <c r="T96" s="126">
        <v>4</v>
      </c>
      <c r="U96" s="41">
        <v>100</v>
      </c>
      <c r="V96" s="42">
        <v>60</v>
      </c>
      <c r="W96" s="319">
        <v>60</v>
      </c>
      <c r="X96" s="438">
        <v>10</v>
      </c>
      <c r="Y96" s="201">
        <v>10</v>
      </c>
      <c r="Z96" s="711"/>
      <c r="AA96" s="711">
        <v>20</v>
      </c>
      <c r="AB96" s="711"/>
      <c r="AC96" s="711"/>
      <c r="AD96" s="711"/>
      <c r="AE96" s="711"/>
      <c r="AF96" s="711"/>
      <c r="AG96" s="711">
        <v>30</v>
      </c>
      <c r="AH96" s="711"/>
      <c r="AI96" s="711"/>
      <c r="AJ96" s="711"/>
      <c r="AK96" s="711"/>
      <c r="AL96" s="711"/>
      <c r="AM96" s="711"/>
      <c r="AN96" s="195">
        <v>40</v>
      </c>
      <c r="AO96" s="34"/>
      <c r="AP96" s="126"/>
      <c r="AQ96" s="37">
        <v>0</v>
      </c>
      <c r="AR96" s="42">
        <v>0</v>
      </c>
      <c r="AS96" s="316">
        <v>0</v>
      </c>
      <c r="AT96" s="183"/>
      <c r="AU96" s="201"/>
      <c r="AV96" s="711"/>
      <c r="AW96" s="711"/>
      <c r="AX96" s="711"/>
      <c r="AY96" s="711"/>
      <c r="AZ96" s="711"/>
      <c r="BA96" s="711"/>
      <c r="BB96" s="711"/>
      <c r="BC96" s="711"/>
      <c r="BD96" s="711"/>
      <c r="BE96" s="711"/>
      <c r="BF96" s="711"/>
      <c r="BG96" s="711"/>
      <c r="BH96" s="711"/>
      <c r="BI96" s="711"/>
      <c r="BJ96" s="439"/>
    </row>
    <row r="97" spans="1:62" s="33" customFormat="1" ht="30" customHeight="1" x14ac:dyDescent="0.25">
      <c r="A97" s="34">
        <v>75</v>
      </c>
      <c r="B97" s="49" t="s">
        <v>89</v>
      </c>
      <c r="C97" s="620" t="s">
        <v>450</v>
      </c>
      <c r="D97" s="22">
        <v>4</v>
      </c>
      <c r="E97" s="23" t="s">
        <v>426</v>
      </c>
      <c r="F97" s="49" t="s">
        <v>56</v>
      </c>
      <c r="G97" s="666" t="s">
        <v>432</v>
      </c>
      <c r="H97" s="95"/>
      <c r="I97" s="96" t="s">
        <v>382</v>
      </c>
      <c r="J97" s="52">
        <v>50</v>
      </c>
      <c r="K97" s="53">
        <v>15</v>
      </c>
      <c r="L97" s="57">
        <v>35</v>
      </c>
      <c r="M97" s="317">
        <v>35</v>
      </c>
      <c r="N97" s="54">
        <v>2</v>
      </c>
      <c r="O97" s="706">
        <v>1.7142857142857142</v>
      </c>
      <c r="P97" s="55">
        <v>0.2857142857142857</v>
      </c>
      <c r="Q97" s="230">
        <v>1.4</v>
      </c>
      <c r="R97" s="668" t="s">
        <v>82</v>
      </c>
      <c r="S97" s="43" t="s">
        <v>82</v>
      </c>
      <c r="T97" s="169">
        <v>2</v>
      </c>
      <c r="U97" s="56">
        <v>50</v>
      </c>
      <c r="V97" s="57">
        <v>35</v>
      </c>
      <c r="W97" s="722">
        <v>35</v>
      </c>
      <c r="X97" s="728">
        <v>5</v>
      </c>
      <c r="Y97" s="196">
        <v>5</v>
      </c>
      <c r="Z97" s="719"/>
      <c r="AA97" s="719">
        <v>30</v>
      </c>
      <c r="AB97" s="712"/>
      <c r="AC97" s="719"/>
      <c r="AD97" s="719"/>
      <c r="AE97" s="719"/>
      <c r="AF97" s="719"/>
      <c r="AG97" s="719"/>
      <c r="AH97" s="719"/>
      <c r="AI97" s="719"/>
      <c r="AJ97" s="719"/>
      <c r="AK97" s="719"/>
      <c r="AL97" s="719"/>
      <c r="AM97" s="719"/>
      <c r="AN97" s="198">
        <v>15</v>
      </c>
      <c r="AO97" s="51"/>
      <c r="AP97" s="166"/>
      <c r="AQ97" s="52">
        <v>0</v>
      </c>
      <c r="AR97" s="57">
        <v>0</v>
      </c>
      <c r="AS97" s="317">
        <v>0</v>
      </c>
      <c r="AT97" s="197"/>
      <c r="AU97" s="196"/>
      <c r="AV97" s="719"/>
      <c r="AW97" s="719"/>
      <c r="AX97" s="719"/>
      <c r="AY97" s="719"/>
      <c r="AZ97" s="719"/>
      <c r="BA97" s="719"/>
      <c r="BB97" s="719"/>
      <c r="BC97" s="719"/>
      <c r="BD97" s="719"/>
      <c r="BE97" s="719"/>
      <c r="BF97" s="719"/>
      <c r="BG97" s="719"/>
      <c r="BH97" s="719"/>
      <c r="BI97" s="719"/>
      <c r="BJ97" s="466"/>
    </row>
    <row r="98" spans="1:62" s="33" customFormat="1" ht="51" customHeight="1" x14ac:dyDescent="0.25">
      <c r="A98" s="34">
        <v>76</v>
      </c>
      <c r="B98" s="35" t="s">
        <v>89</v>
      </c>
      <c r="C98" s="621" t="s">
        <v>450</v>
      </c>
      <c r="D98" s="22">
        <v>4</v>
      </c>
      <c r="E98" s="35" t="s">
        <v>426</v>
      </c>
      <c r="F98" s="35" t="s">
        <v>56</v>
      </c>
      <c r="G98" s="665" t="s">
        <v>546</v>
      </c>
      <c r="H98" s="93"/>
      <c r="I98" s="96" t="s">
        <v>382</v>
      </c>
      <c r="J98" s="52">
        <v>100</v>
      </c>
      <c r="K98" s="53">
        <v>50</v>
      </c>
      <c r="L98" s="57">
        <v>50</v>
      </c>
      <c r="M98" s="317">
        <v>50</v>
      </c>
      <c r="N98" s="54">
        <v>4</v>
      </c>
      <c r="O98" s="703">
        <v>2.8</v>
      </c>
      <c r="P98" s="55">
        <v>1.2</v>
      </c>
      <c r="Q98" s="230">
        <v>2</v>
      </c>
      <c r="R98" s="667" t="s">
        <v>53</v>
      </c>
      <c r="S98" s="43"/>
      <c r="T98" s="126"/>
      <c r="U98" s="56">
        <v>0</v>
      </c>
      <c r="V98" s="57">
        <v>0</v>
      </c>
      <c r="W98" s="722">
        <v>0</v>
      </c>
      <c r="X98" s="438"/>
      <c r="Y98" s="201"/>
      <c r="Z98" s="711"/>
      <c r="AA98" s="711"/>
      <c r="AB98" s="711"/>
      <c r="AC98" s="711"/>
      <c r="AD98" s="711"/>
      <c r="AE98" s="711"/>
      <c r="AF98" s="711"/>
      <c r="AG98" s="711"/>
      <c r="AH98" s="711"/>
      <c r="AI98" s="711"/>
      <c r="AJ98" s="711"/>
      <c r="AK98" s="711"/>
      <c r="AL98" s="711"/>
      <c r="AM98" s="711"/>
      <c r="AN98" s="195"/>
      <c r="AO98" s="34" t="s">
        <v>82</v>
      </c>
      <c r="AP98" s="126">
        <v>4</v>
      </c>
      <c r="AQ98" s="52">
        <v>100</v>
      </c>
      <c r="AR98" s="57">
        <v>50</v>
      </c>
      <c r="AS98" s="317">
        <v>50</v>
      </c>
      <c r="AT98" s="183">
        <v>15</v>
      </c>
      <c r="AU98" s="201">
        <v>15</v>
      </c>
      <c r="AV98" s="711"/>
      <c r="AW98" s="711">
        <v>35</v>
      </c>
      <c r="AX98" s="711"/>
      <c r="AY98" s="711"/>
      <c r="AZ98" s="711"/>
      <c r="BA98" s="711"/>
      <c r="BB98" s="711"/>
      <c r="BC98" s="711"/>
      <c r="BD98" s="711"/>
      <c r="BE98" s="711"/>
      <c r="BF98" s="711"/>
      <c r="BG98" s="711"/>
      <c r="BH98" s="711"/>
      <c r="BI98" s="711"/>
      <c r="BJ98" s="439">
        <v>50</v>
      </c>
    </row>
    <row r="99" spans="1:62" s="33" customFormat="1" ht="30" customHeight="1" x14ac:dyDescent="0.25">
      <c r="A99" s="34">
        <v>77</v>
      </c>
      <c r="B99" s="49" t="s">
        <v>89</v>
      </c>
      <c r="C99" s="620" t="s">
        <v>450</v>
      </c>
      <c r="D99" s="22">
        <v>4</v>
      </c>
      <c r="E99" s="23" t="s">
        <v>426</v>
      </c>
      <c r="F99" s="49" t="s">
        <v>56</v>
      </c>
      <c r="G99" s="666" t="s">
        <v>574</v>
      </c>
      <c r="H99" s="95"/>
      <c r="I99" s="96" t="s">
        <v>382</v>
      </c>
      <c r="J99" s="52">
        <v>75</v>
      </c>
      <c r="K99" s="53">
        <v>15</v>
      </c>
      <c r="L99" s="57">
        <v>60</v>
      </c>
      <c r="M99" s="317">
        <v>60</v>
      </c>
      <c r="N99" s="54">
        <v>3</v>
      </c>
      <c r="O99" s="703">
        <v>2.5</v>
      </c>
      <c r="P99" s="55">
        <v>0.5</v>
      </c>
      <c r="Q99" s="230">
        <v>2.4</v>
      </c>
      <c r="R99" s="668" t="s">
        <v>53</v>
      </c>
      <c r="S99" s="69" t="s">
        <v>82</v>
      </c>
      <c r="T99" s="169">
        <v>3</v>
      </c>
      <c r="U99" s="56">
        <v>75</v>
      </c>
      <c r="V99" s="57">
        <v>60</v>
      </c>
      <c r="W99" s="722">
        <v>60</v>
      </c>
      <c r="X99" s="728">
        <v>10</v>
      </c>
      <c r="Y99" s="196">
        <v>10</v>
      </c>
      <c r="Z99" s="719"/>
      <c r="AA99" s="719">
        <v>50</v>
      </c>
      <c r="AB99" s="712"/>
      <c r="AC99" s="719"/>
      <c r="AD99" s="719"/>
      <c r="AE99" s="719"/>
      <c r="AF99" s="719"/>
      <c r="AG99" s="719"/>
      <c r="AH99" s="719"/>
      <c r="AI99" s="719"/>
      <c r="AJ99" s="719"/>
      <c r="AK99" s="719"/>
      <c r="AL99" s="719"/>
      <c r="AM99" s="719"/>
      <c r="AN99" s="198">
        <v>15</v>
      </c>
      <c r="AO99" s="34"/>
      <c r="AP99" s="166"/>
      <c r="AQ99" s="52">
        <v>0</v>
      </c>
      <c r="AR99" s="57">
        <v>0</v>
      </c>
      <c r="AS99" s="317">
        <v>0</v>
      </c>
      <c r="AT99" s="197"/>
      <c r="AU99" s="196"/>
      <c r="AV99" s="719"/>
      <c r="AW99" s="719"/>
      <c r="AX99" s="719"/>
      <c r="AY99" s="719"/>
      <c r="AZ99" s="719"/>
      <c r="BA99" s="719"/>
      <c r="BB99" s="719"/>
      <c r="BC99" s="719"/>
      <c r="BD99" s="719"/>
      <c r="BE99" s="719"/>
      <c r="BF99" s="719"/>
      <c r="BG99" s="719"/>
      <c r="BH99" s="719"/>
      <c r="BI99" s="719"/>
      <c r="BJ99" s="466"/>
    </row>
    <row r="100" spans="1:62" s="33" customFormat="1" ht="30" customHeight="1" x14ac:dyDescent="0.25">
      <c r="A100" s="34">
        <v>78</v>
      </c>
      <c r="B100" s="49" t="s">
        <v>89</v>
      </c>
      <c r="C100" s="620" t="s">
        <v>450</v>
      </c>
      <c r="D100" s="22">
        <v>4</v>
      </c>
      <c r="E100" s="23" t="s">
        <v>426</v>
      </c>
      <c r="F100" s="49" t="s">
        <v>56</v>
      </c>
      <c r="G100" s="665" t="s">
        <v>431</v>
      </c>
      <c r="H100" s="95"/>
      <c r="I100" s="96" t="s">
        <v>382</v>
      </c>
      <c r="J100" s="52">
        <v>100</v>
      </c>
      <c r="K100" s="53">
        <v>30</v>
      </c>
      <c r="L100" s="57">
        <v>70</v>
      </c>
      <c r="M100" s="317">
        <v>70</v>
      </c>
      <c r="N100" s="54">
        <v>4</v>
      </c>
      <c r="O100" s="706">
        <v>3.4285714285714284</v>
      </c>
      <c r="P100" s="55">
        <v>0.5714285714285714</v>
      </c>
      <c r="Q100" s="230">
        <v>2.8</v>
      </c>
      <c r="R100" s="668" t="s">
        <v>53</v>
      </c>
      <c r="S100" s="69" t="s">
        <v>82</v>
      </c>
      <c r="T100" s="169">
        <v>4</v>
      </c>
      <c r="U100" s="56">
        <v>100</v>
      </c>
      <c r="V100" s="57">
        <v>70</v>
      </c>
      <c r="W100" s="722">
        <v>70</v>
      </c>
      <c r="X100" s="728">
        <v>10</v>
      </c>
      <c r="Y100" s="196">
        <v>10</v>
      </c>
      <c r="Z100" s="719"/>
      <c r="AA100" s="719">
        <v>10</v>
      </c>
      <c r="AB100" s="711"/>
      <c r="AC100" s="719"/>
      <c r="AD100" s="719"/>
      <c r="AE100" s="719"/>
      <c r="AF100" s="719"/>
      <c r="AG100" s="719">
        <v>50</v>
      </c>
      <c r="AH100" s="719"/>
      <c r="AI100" s="719"/>
      <c r="AJ100" s="719"/>
      <c r="AK100" s="719"/>
      <c r="AL100" s="719"/>
      <c r="AM100" s="719"/>
      <c r="AN100" s="198">
        <v>30</v>
      </c>
      <c r="AO100" s="51"/>
      <c r="AP100" s="166"/>
      <c r="AQ100" s="52">
        <v>0</v>
      </c>
      <c r="AR100" s="57">
        <v>0</v>
      </c>
      <c r="AS100" s="317">
        <v>0</v>
      </c>
      <c r="AT100" s="197"/>
      <c r="AU100" s="196"/>
      <c r="AV100" s="719"/>
      <c r="AW100" s="719"/>
      <c r="AX100" s="719"/>
      <c r="AY100" s="719"/>
      <c r="AZ100" s="719"/>
      <c r="BA100" s="719"/>
      <c r="BB100" s="719"/>
      <c r="BC100" s="719"/>
      <c r="BD100" s="719"/>
      <c r="BE100" s="719"/>
      <c r="BF100" s="719"/>
      <c r="BG100" s="719"/>
      <c r="BH100" s="719"/>
      <c r="BI100" s="719"/>
      <c r="BJ100" s="466"/>
    </row>
    <row r="101" spans="1:62" s="33" customFormat="1" ht="30" customHeight="1" x14ac:dyDescent="0.25">
      <c r="A101" s="34">
        <v>79</v>
      </c>
      <c r="B101" s="49" t="s">
        <v>89</v>
      </c>
      <c r="C101" s="620" t="s">
        <v>450</v>
      </c>
      <c r="D101" s="22">
        <v>4</v>
      </c>
      <c r="E101" s="23" t="s">
        <v>426</v>
      </c>
      <c r="F101" s="49" t="s">
        <v>56</v>
      </c>
      <c r="G101" s="666" t="s">
        <v>459</v>
      </c>
      <c r="H101" s="95"/>
      <c r="I101" s="96" t="s">
        <v>382</v>
      </c>
      <c r="J101" s="37">
        <v>75</v>
      </c>
      <c r="K101" s="38">
        <v>30</v>
      </c>
      <c r="L101" s="42">
        <v>45</v>
      </c>
      <c r="M101" s="316">
        <v>45</v>
      </c>
      <c r="N101" s="40">
        <v>3</v>
      </c>
      <c r="O101" s="703">
        <v>2.6666666666666665</v>
      </c>
      <c r="P101" s="28">
        <v>0.33333333333333331</v>
      </c>
      <c r="Q101" s="151">
        <v>1.8</v>
      </c>
      <c r="R101" s="667" t="s">
        <v>82</v>
      </c>
      <c r="S101" s="43" t="s">
        <v>82</v>
      </c>
      <c r="T101" s="126">
        <v>3</v>
      </c>
      <c r="U101" s="41">
        <v>75</v>
      </c>
      <c r="V101" s="42">
        <v>45</v>
      </c>
      <c r="W101" s="319">
        <v>45</v>
      </c>
      <c r="X101" s="438">
        <v>5</v>
      </c>
      <c r="Y101" s="201">
        <v>5</v>
      </c>
      <c r="Z101" s="711"/>
      <c r="AA101" s="711">
        <v>40</v>
      </c>
      <c r="AB101" s="712"/>
      <c r="AC101" s="711"/>
      <c r="AD101" s="711"/>
      <c r="AE101" s="711"/>
      <c r="AF101" s="711"/>
      <c r="AG101" s="711"/>
      <c r="AH101" s="711"/>
      <c r="AI101" s="711"/>
      <c r="AJ101" s="711"/>
      <c r="AK101" s="711"/>
      <c r="AL101" s="711"/>
      <c r="AM101" s="711"/>
      <c r="AN101" s="195">
        <v>30</v>
      </c>
      <c r="AO101" s="34"/>
      <c r="AP101" s="126"/>
      <c r="AQ101" s="37">
        <v>0</v>
      </c>
      <c r="AR101" s="42">
        <v>0</v>
      </c>
      <c r="AS101" s="316">
        <v>0</v>
      </c>
      <c r="AT101" s="183"/>
      <c r="AU101" s="201"/>
      <c r="AV101" s="711"/>
      <c r="AW101" s="711"/>
      <c r="AX101" s="711"/>
      <c r="AY101" s="711"/>
      <c r="AZ101" s="711"/>
      <c r="BA101" s="711"/>
      <c r="BB101" s="711"/>
      <c r="BC101" s="711"/>
      <c r="BD101" s="711"/>
      <c r="BE101" s="711"/>
      <c r="BF101" s="711"/>
      <c r="BG101" s="711"/>
      <c r="BH101" s="711"/>
      <c r="BI101" s="711"/>
      <c r="BJ101" s="439"/>
    </row>
    <row r="102" spans="1:62" s="33" customFormat="1" ht="30" customHeight="1" x14ac:dyDescent="0.25">
      <c r="A102" s="34">
        <v>80</v>
      </c>
      <c r="B102" s="35" t="s">
        <v>89</v>
      </c>
      <c r="C102" s="621" t="s">
        <v>450</v>
      </c>
      <c r="D102" s="36">
        <v>4</v>
      </c>
      <c r="E102" s="35" t="s">
        <v>426</v>
      </c>
      <c r="F102" s="35" t="s">
        <v>56</v>
      </c>
      <c r="G102" s="665" t="s">
        <v>436</v>
      </c>
      <c r="H102" s="93"/>
      <c r="I102" s="96" t="s">
        <v>382</v>
      </c>
      <c r="J102" s="37">
        <v>75</v>
      </c>
      <c r="K102" s="38">
        <v>30</v>
      </c>
      <c r="L102" s="42">
        <v>45</v>
      </c>
      <c r="M102" s="316">
        <v>45</v>
      </c>
      <c r="N102" s="40">
        <v>3</v>
      </c>
      <c r="O102" s="703">
        <v>2.6666666666666665</v>
      </c>
      <c r="P102" s="28">
        <v>0.33333333333333331</v>
      </c>
      <c r="Q102" s="151">
        <v>1.8</v>
      </c>
      <c r="R102" s="667" t="s">
        <v>53</v>
      </c>
      <c r="S102" s="43"/>
      <c r="T102" s="126"/>
      <c r="U102" s="41">
        <v>0</v>
      </c>
      <c r="V102" s="42">
        <v>0</v>
      </c>
      <c r="W102" s="319">
        <v>0</v>
      </c>
      <c r="X102" s="438"/>
      <c r="Y102" s="194"/>
      <c r="Z102" s="711"/>
      <c r="AA102" s="711"/>
      <c r="AB102" s="711"/>
      <c r="AC102" s="711"/>
      <c r="AD102" s="711"/>
      <c r="AE102" s="711"/>
      <c r="AF102" s="711"/>
      <c r="AG102" s="711"/>
      <c r="AH102" s="711"/>
      <c r="AI102" s="711"/>
      <c r="AJ102" s="711"/>
      <c r="AK102" s="711"/>
      <c r="AL102" s="711"/>
      <c r="AM102" s="711"/>
      <c r="AN102" s="195"/>
      <c r="AO102" s="34" t="s">
        <v>82</v>
      </c>
      <c r="AP102" s="165">
        <v>3</v>
      </c>
      <c r="AQ102" s="37">
        <v>75</v>
      </c>
      <c r="AR102" s="42">
        <v>45</v>
      </c>
      <c r="AS102" s="316">
        <v>45</v>
      </c>
      <c r="AT102" s="183">
        <v>5</v>
      </c>
      <c r="AU102" s="194">
        <v>5</v>
      </c>
      <c r="AV102" s="711"/>
      <c r="AW102" s="711">
        <v>40</v>
      </c>
      <c r="AX102" s="711"/>
      <c r="AY102" s="711"/>
      <c r="AZ102" s="711"/>
      <c r="BA102" s="711"/>
      <c r="BB102" s="711"/>
      <c r="BC102" s="711"/>
      <c r="BD102" s="711"/>
      <c r="BE102" s="711"/>
      <c r="BF102" s="711"/>
      <c r="BG102" s="711"/>
      <c r="BH102" s="711"/>
      <c r="BI102" s="711"/>
      <c r="BJ102" s="439">
        <v>30</v>
      </c>
    </row>
    <row r="103" spans="1:62" s="33" customFormat="1" ht="30" customHeight="1" thickBot="1" x14ac:dyDescent="0.3">
      <c r="A103" s="34">
        <v>81</v>
      </c>
      <c r="B103" s="35" t="s">
        <v>89</v>
      </c>
      <c r="C103" s="621" t="s">
        <v>450</v>
      </c>
      <c r="D103" s="36">
        <v>4</v>
      </c>
      <c r="E103" s="35" t="s">
        <v>426</v>
      </c>
      <c r="F103" s="35" t="s">
        <v>56</v>
      </c>
      <c r="G103" s="665" t="s">
        <v>435</v>
      </c>
      <c r="H103" s="93"/>
      <c r="I103" s="96" t="s">
        <v>382</v>
      </c>
      <c r="J103" s="37">
        <v>100</v>
      </c>
      <c r="K103" s="38">
        <v>30</v>
      </c>
      <c r="L103" s="42">
        <v>70</v>
      </c>
      <c r="M103" s="316">
        <v>70</v>
      </c>
      <c r="N103" s="40">
        <v>4</v>
      </c>
      <c r="O103" s="703">
        <v>3.4285714285714284</v>
      </c>
      <c r="P103" s="28">
        <v>0.5714285714285714</v>
      </c>
      <c r="Q103" s="151">
        <v>2.8</v>
      </c>
      <c r="R103" s="667" t="s">
        <v>53</v>
      </c>
      <c r="S103" s="43"/>
      <c r="T103" s="126"/>
      <c r="U103" s="41">
        <v>0</v>
      </c>
      <c r="V103" s="42">
        <v>0</v>
      </c>
      <c r="W103" s="319">
        <v>0</v>
      </c>
      <c r="X103" s="438"/>
      <c r="Y103" s="194"/>
      <c r="Z103" s="711"/>
      <c r="AA103" s="711"/>
      <c r="AB103" s="711"/>
      <c r="AC103" s="711"/>
      <c r="AD103" s="711"/>
      <c r="AE103" s="711"/>
      <c r="AF103" s="711"/>
      <c r="AG103" s="711"/>
      <c r="AH103" s="711"/>
      <c r="AI103" s="711"/>
      <c r="AJ103" s="711"/>
      <c r="AK103" s="711"/>
      <c r="AL103" s="711"/>
      <c r="AM103" s="711"/>
      <c r="AN103" s="195"/>
      <c r="AO103" s="34" t="s">
        <v>82</v>
      </c>
      <c r="AP103" s="165">
        <v>4</v>
      </c>
      <c r="AQ103" s="37">
        <v>100</v>
      </c>
      <c r="AR103" s="42">
        <v>70</v>
      </c>
      <c r="AS103" s="316">
        <v>70</v>
      </c>
      <c r="AT103" s="183">
        <v>10</v>
      </c>
      <c r="AU103" s="194">
        <v>10</v>
      </c>
      <c r="AV103" s="711"/>
      <c r="AW103" s="711">
        <v>30</v>
      </c>
      <c r="AX103" s="678"/>
      <c r="AY103" s="711"/>
      <c r="AZ103" s="711"/>
      <c r="BA103" s="711"/>
      <c r="BB103" s="711"/>
      <c r="BC103" s="711">
        <v>30</v>
      </c>
      <c r="BD103" s="711"/>
      <c r="BE103" s="711"/>
      <c r="BF103" s="711"/>
      <c r="BG103" s="711"/>
      <c r="BH103" s="711"/>
      <c r="BI103" s="711"/>
      <c r="BJ103" s="439">
        <v>30</v>
      </c>
    </row>
    <row r="104" spans="1:62" s="33" customFormat="1" ht="32.25" customHeight="1" thickBot="1" x14ac:dyDescent="0.3">
      <c r="A104" s="231"/>
      <c r="B104" s="233"/>
      <c r="C104" s="233"/>
      <c r="D104" s="232"/>
      <c r="E104" s="233"/>
      <c r="F104" s="233"/>
      <c r="G104" s="234" t="s">
        <v>424</v>
      </c>
      <c r="H104" s="235">
        <v>0</v>
      </c>
      <c r="I104" s="235">
        <v>19</v>
      </c>
      <c r="J104" s="236">
        <v>2095</v>
      </c>
      <c r="K104" s="236">
        <v>715</v>
      </c>
      <c r="L104" s="236">
        <v>1380</v>
      </c>
      <c r="M104" s="236">
        <v>1380</v>
      </c>
      <c r="N104" s="236">
        <v>83</v>
      </c>
      <c r="O104" s="243">
        <v>58.533333333333331</v>
      </c>
      <c r="P104" s="742">
        <v>10.895238095238096</v>
      </c>
      <c r="Q104" s="236">
        <v>54.399999999999984</v>
      </c>
      <c r="R104" s="236">
        <v>0</v>
      </c>
      <c r="S104" s="236">
        <v>0</v>
      </c>
      <c r="T104" s="236">
        <v>42</v>
      </c>
      <c r="U104" s="236">
        <v>1060</v>
      </c>
      <c r="V104" s="236">
        <v>725</v>
      </c>
      <c r="W104" s="725">
        <v>725</v>
      </c>
      <c r="X104" s="677">
        <v>90</v>
      </c>
      <c r="Y104" s="236">
        <v>90</v>
      </c>
      <c r="Z104" s="236">
        <v>40</v>
      </c>
      <c r="AA104" s="236">
        <v>280</v>
      </c>
      <c r="AB104" s="236">
        <v>45</v>
      </c>
      <c r="AC104" s="236">
        <v>0</v>
      </c>
      <c r="AD104" s="236">
        <v>0</v>
      </c>
      <c r="AE104" s="236">
        <v>0</v>
      </c>
      <c r="AF104" s="236">
        <v>0</v>
      </c>
      <c r="AG104" s="236">
        <v>110</v>
      </c>
      <c r="AH104" s="236">
        <v>0</v>
      </c>
      <c r="AI104" s="236">
        <v>0</v>
      </c>
      <c r="AJ104" s="236">
        <v>0</v>
      </c>
      <c r="AK104" s="236">
        <v>0</v>
      </c>
      <c r="AL104" s="243">
        <v>0</v>
      </c>
      <c r="AM104" s="236">
        <v>160</v>
      </c>
      <c r="AN104" s="725">
        <v>335</v>
      </c>
      <c r="AO104" s="677">
        <v>0</v>
      </c>
      <c r="AP104" s="236">
        <v>41</v>
      </c>
      <c r="AQ104" s="236">
        <v>1035</v>
      </c>
      <c r="AR104" s="236">
        <v>655</v>
      </c>
      <c r="AS104" s="236">
        <v>655</v>
      </c>
      <c r="AT104" s="236">
        <v>85</v>
      </c>
      <c r="AU104" s="236">
        <v>85</v>
      </c>
      <c r="AV104" s="236">
        <v>30</v>
      </c>
      <c r="AW104" s="236">
        <v>275</v>
      </c>
      <c r="AX104" s="670">
        <v>0</v>
      </c>
      <c r="AY104" s="236">
        <v>0</v>
      </c>
      <c r="AZ104" s="236">
        <v>0</v>
      </c>
      <c r="BA104" s="236">
        <v>0</v>
      </c>
      <c r="BB104" s="236">
        <v>0</v>
      </c>
      <c r="BC104" s="236">
        <v>105</v>
      </c>
      <c r="BD104" s="236">
        <v>0</v>
      </c>
      <c r="BE104" s="236">
        <v>0</v>
      </c>
      <c r="BF104" s="236">
        <v>0</v>
      </c>
      <c r="BG104" s="236">
        <v>0</v>
      </c>
      <c r="BH104" s="236">
        <v>0</v>
      </c>
      <c r="BI104" s="236">
        <v>160</v>
      </c>
      <c r="BJ104" s="624">
        <v>380</v>
      </c>
    </row>
    <row r="105" spans="1:62" s="33" customFormat="1" ht="30" customHeight="1" x14ac:dyDescent="0.25">
      <c r="A105" s="34">
        <v>82</v>
      </c>
      <c r="B105" s="35" t="s">
        <v>89</v>
      </c>
      <c r="C105" s="35"/>
      <c r="D105" s="36">
        <v>5</v>
      </c>
      <c r="E105" s="672" t="s">
        <v>580</v>
      </c>
      <c r="F105" s="35" t="s">
        <v>55</v>
      </c>
      <c r="G105" s="665" t="s">
        <v>439</v>
      </c>
      <c r="H105" s="93"/>
      <c r="I105" s="664" t="s">
        <v>382</v>
      </c>
      <c r="J105" s="37">
        <v>150</v>
      </c>
      <c r="K105" s="38">
        <v>80</v>
      </c>
      <c r="L105" s="42">
        <v>70</v>
      </c>
      <c r="M105" s="316">
        <v>70</v>
      </c>
      <c r="N105" s="40">
        <v>6</v>
      </c>
      <c r="O105" s="702">
        <v>5.1428571428571432</v>
      </c>
      <c r="P105" s="28">
        <v>0.8571428571428571</v>
      </c>
      <c r="Q105" s="151">
        <v>2.8</v>
      </c>
      <c r="R105" s="164" t="s">
        <v>82</v>
      </c>
      <c r="S105" s="43" t="s">
        <v>82</v>
      </c>
      <c r="T105" s="126">
        <v>6</v>
      </c>
      <c r="U105" s="41">
        <v>150</v>
      </c>
      <c r="V105" s="42">
        <v>70</v>
      </c>
      <c r="W105" s="319">
        <v>70</v>
      </c>
      <c r="X105" s="438">
        <v>10</v>
      </c>
      <c r="Y105" s="201">
        <v>10</v>
      </c>
      <c r="Z105" s="711"/>
      <c r="AA105" s="711">
        <v>60</v>
      </c>
      <c r="AB105" s="711"/>
      <c r="AC105" s="711"/>
      <c r="AD105" s="711"/>
      <c r="AE105" s="711"/>
      <c r="AF105" s="711"/>
      <c r="AG105" s="711"/>
      <c r="AH105" s="711"/>
      <c r="AI105" s="711"/>
      <c r="AJ105" s="711"/>
      <c r="AK105" s="711"/>
      <c r="AL105" s="711"/>
      <c r="AM105" s="711"/>
      <c r="AN105" s="195">
        <v>80</v>
      </c>
      <c r="AO105" s="34"/>
      <c r="AP105" s="126"/>
      <c r="AQ105" s="37">
        <v>0</v>
      </c>
      <c r="AR105" s="42">
        <v>0</v>
      </c>
      <c r="AS105" s="316">
        <v>0</v>
      </c>
      <c r="AT105" s="183"/>
      <c r="AU105" s="201"/>
      <c r="AV105" s="711"/>
      <c r="AW105" s="711"/>
      <c r="AX105" s="711"/>
      <c r="AY105" s="711"/>
      <c r="AZ105" s="711"/>
      <c r="BA105" s="711"/>
      <c r="BB105" s="711"/>
      <c r="BC105" s="711"/>
      <c r="BD105" s="711"/>
      <c r="BE105" s="711"/>
      <c r="BF105" s="711"/>
      <c r="BG105" s="711"/>
      <c r="BH105" s="711"/>
      <c r="BI105" s="711"/>
      <c r="BJ105" s="439"/>
    </row>
    <row r="106" spans="1:62" s="33" customFormat="1" ht="99.75" customHeight="1" x14ac:dyDescent="0.25">
      <c r="A106" s="34">
        <v>83</v>
      </c>
      <c r="B106" s="49" t="s">
        <v>89</v>
      </c>
      <c r="C106" s="49"/>
      <c r="D106" s="50">
        <v>5</v>
      </c>
      <c r="E106" s="49" t="s">
        <v>580</v>
      </c>
      <c r="F106" s="49" t="s">
        <v>56</v>
      </c>
      <c r="G106" s="666" t="s">
        <v>584</v>
      </c>
      <c r="H106" s="95"/>
      <c r="I106" s="664" t="s">
        <v>382</v>
      </c>
      <c r="J106" s="37">
        <v>100</v>
      </c>
      <c r="K106" s="38">
        <v>40</v>
      </c>
      <c r="L106" s="42">
        <v>60</v>
      </c>
      <c r="M106" s="316">
        <v>60</v>
      </c>
      <c r="N106" s="40">
        <v>4</v>
      </c>
      <c r="O106" s="702">
        <v>3.3333333333333335</v>
      </c>
      <c r="P106" s="28">
        <v>0.66666666666666663</v>
      </c>
      <c r="Q106" s="151">
        <v>2.4</v>
      </c>
      <c r="R106" s="164" t="s">
        <v>82</v>
      </c>
      <c r="S106" s="43"/>
      <c r="T106" s="126"/>
      <c r="U106" s="41">
        <v>0</v>
      </c>
      <c r="V106" s="42">
        <v>0</v>
      </c>
      <c r="W106" s="319">
        <v>0</v>
      </c>
      <c r="X106" s="438"/>
      <c r="Y106" s="201"/>
      <c r="Z106" s="711"/>
      <c r="AA106" s="711"/>
      <c r="AB106" s="711"/>
      <c r="AC106" s="711"/>
      <c r="AD106" s="711"/>
      <c r="AE106" s="711"/>
      <c r="AF106" s="711"/>
      <c r="AG106" s="711"/>
      <c r="AH106" s="711"/>
      <c r="AI106" s="711"/>
      <c r="AJ106" s="711"/>
      <c r="AK106" s="711"/>
      <c r="AL106" s="711"/>
      <c r="AM106" s="711"/>
      <c r="AN106" s="195"/>
      <c r="AO106" s="34" t="s">
        <v>82</v>
      </c>
      <c r="AP106" s="126">
        <v>4</v>
      </c>
      <c r="AQ106" s="37">
        <v>100</v>
      </c>
      <c r="AR106" s="42">
        <v>60</v>
      </c>
      <c r="AS106" s="316">
        <v>60</v>
      </c>
      <c r="AT106" s="183">
        <v>10</v>
      </c>
      <c r="AU106" s="201">
        <v>10</v>
      </c>
      <c r="AV106" s="711"/>
      <c r="AW106" s="711">
        <v>50</v>
      </c>
      <c r="AX106" s="712"/>
      <c r="AY106" s="711"/>
      <c r="AZ106" s="711"/>
      <c r="BA106" s="711"/>
      <c r="BB106" s="711"/>
      <c r="BC106" s="711"/>
      <c r="BD106" s="711"/>
      <c r="BE106" s="711"/>
      <c r="BF106" s="711"/>
      <c r="BG106" s="711"/>
      <c r="BH106" s="711"/>
      <c r="BI106" s="711"/>
      <c r="BJ106" s="439">
        <v>40</v>
      </c>
    </row>
    <row r="107" spans="1:62" s="33" customFormat="1" ht="30" customHeight="1" x14ac:dyDescent="0.25">
      <c r="A107" s="34">
        <v>84</v>
      </c>
      <c r="B107" s="35" t="s">
        <v>89</v>
      </c>
      <c r="C107" s="35"/>
      <c r="D107" s="36">
        <v>5</v>
      </c>
      <c r="E107" s="35" t="s">
        <v>580</v>
      </c>
      <c r="F107" s="35" t="s">
        <v>55</v>
      </c>
      <c r="G107" s="665" t="s">
        <v>443</v>
      </c>
      <c r="H107" s="93"/>
      <c r="I107" s="664" t="s">
        <v>382</v>
      </c>
      <c r="J107" s="37">
        <v>125</v>
      </c>
      <c r="K107" s="38">
        <v>55</v>
      </c>
      <c r="L107" s="42">
        <v>70</v>
      </c>
      <c r="M107" s="316">
        <v>70</v>
      </c>
      <c r="N107" s="40">
        <v>5</v>
      </c>
      <c r="O107" s="702">
        <v>4.2857142857142856</v>
      </c>
      <c r="P107" s="28">
        <v>0.7142857142857143</v>
      </c>
      <c r="Q107" s="151">
        <v>2.8</v>
      </c>
      <c r="R107" s="164" t="s">
        <v>82</v>
      </c>
      <c r="S107" s="43" t="s">
        <v>82</v>
      </c>
      <c r="T107" s="126">
        <v>5</v>
      </c>
      <c r="U107" s="41">
        <v>125</v>
      </c>
      <c r="V107" s="42">
        <v>70</v>
      </c>
      <c r="W107" s="319">
        <v>70</v>
      </c>
      <c r="X107" s="438">
        <v>10</v>
      </c>
      <c r="Y107" s="201">
        <v>10</v>
      </c>
      <c r="Z107" s="711"/>
      <c r="AA107" s="711">
        <v>60</v>
      </c>
      <c r="AB107" s="678"/>
      <c r="AC107" s="711"/>
      <c r="AD107" s="711"/>
      <c r="AE107" s="711"/>
      <c r="AF107" s="711"/>
      <c r="AG107" s="711"/>
      <c r="AH107" s="711"/>
      <c r="AI107" s="711"/>
      <c r="AJ107" s="711"/>
      <c r="AK107" s="711"/>
      <c r="AL107" s="711"/>
      <c r="AM107" s="711"/>
      <c r="AN107" s="195">
        <v>55</v>
      </c>
      <c r="AO107" s="34"/>
      <c r="AP107" s="126"/>
      <c r="AQ107" s="37">
        <v>0</v>
      </c>
      <c r="AR107" s="42">
        <v>0</v>
      </c>
      <c r="AS107" s="316">
        <v>0</v>
      </c>
      <c r="AT107" s="183"/>
      <c r="AU107" s="201"/>
      <c r="AV107" s="711"/>
      <c r="AW107" s="711"/>
      <c r="AX107" s="711"/>
      <c r="AY107" s="711"/>
      <c r="AZ107" s="711"/>
      <c r="BA107" s="711"/>
      <c r="BB107" s="711"/>
      <c r="BC107" s="711"/>
      <c r="BD107" s="711"/>
      <c r="BE107" s="711"/>
      <c r="BF107" s="711"/>
      <c r="BG107" s="711"/>
      <c r="BH107" s="711"/>
      <c r="BI107" s="711"/>
      <c r="BJ107" s="439"/>
    </row>
    <row r="108" spans="1:62" s="33" customFormat="1" ht="32.25" customHeight="1" x14ac:dyDescent="0.25">
      <c r="A108" s="34">
        <v>85</v>
      </c>
      <c r="B108" s="35" t="s">
        <v>89</v>
      </c>
      <c r="C108" s="35"/>
      <c r="D108" s="36">
        <v>5</v>
      </c>
      <c r="E108" s="35" t="s">
        <v>580</v>
      </c>
      <c r="F108" s="35" t="s">
        <v>78</v>
      </c>
      <c r="G108" s="665" t="s">
        <v>561</v>
      </c>
      <c r="H108" s="93"/>
      <c r="I108" s="664" t="s">
        <v>383</v>
      </c>
      <c r="J108" s="37">
        <v>150</v>
      </c>
      <c r="K108" s="38">
        <v>110</v>
      </c>
      <c r="L108" s="42">
        <v>40</v>
      </c>
      <c r="M108" s="316">
        <v>40</v>
      </c>
      <c r="N108" s="40">
        <v>6</v>
      </c>
      <c r="O108" s="702">
        <v>0</v>
      </c>
      <c r="P108" s="28">
        <v>0</v>
      </c>
      <c r="Q108" s="151">
        <v>1.6</v>
      </c>
      <c r="R108" s="164" t="s">
        <v>82</v>
      </c>
      <c r="S108" s="43" t="s">
        <v>82</v>
      </c>
      <c r="T108" s="126">
        <v>6</v>
      </c>
      <c r="U108" s="41">
        <v>150</v>
      </c>
      <c r="V108" s="42">
        <v>40</v>
      </c>
      <c r="W108" s="319">
        <v>40</v>
      </c>
      <c r="X108" s="438"/>
      <c r="Y108" s="194"/>
      <c r="Z108" s="711">
        <v>40</v>
      </c>
      <c r="AA108" s="711"/>
      <c r="AB108" s="711"/>
      <c r="AC108" s="711"/>
      <c r="AD108" s="711"/>
      <c r="AE108" s="711"/>
      <c r="AF108" s="711"/>
      <c r="AG108" s="711"/>
      <c r="AH108" s="711"/>
      <c r="AI108" s="711"/>
      <c r="AJ108" s="711"/>
      <c r="AK108" s="711"/>
      <c r="AL108" s="711"/>
      <c r="AM108" s="711"/>
      <c r="AN108" s="195">
        <v>110</v>
      </c>
      <c r="AO108" s="34"/>
      <c r="AP108" s="165"/>
      <c r="AQ108" s="37">
        <v>0</v>
      </c>
      <c r="AR108" s="42">
        <v>0</v>
      </c>
      <c r="AS108" s="316">
        <v>0</v>
      </c>
      <c r="AT108" s="183"/>
      <c r="AU108" s="194"/>
      <c r="AV108" s="711"/>
      <c r="AW108" s="711"/>
      <c r="AX108" s="711"/>
      <c r="AY108" s="711"/>
      <c r="AZ108" s="711"/>
      <c r="BA108" s="711"/>
      <c r="BB108" s="711"/>
      <c r="BC108" s="711"/>
      <c r="BD108" s="711"/>
      <c r="BE108" s="711"/>
      <c r="BF108" s="711"/>
      <c r="BG108" s="711"/>
      <c r="BH108" s="711"/>
      <c r="BI108" s="711"/>
      <c r="BJ108" s="439"/>
    </row>
    <row r="109" spans="1:62" s="33" customFormat="1" ht="32.25" customHeight="1" x14ac:dyDescent="0.25">
      <c r="A109" s="34">
        <v>86</v>
      </c>
      <c r="B109" s="35" t="s">
        <v>89</v>
      </c>
      <c r="C109" s="35"/>
      <c r="D109" s="36">
        <v>5</v>
      </c>
      <c r="E109" s="35" t="s">
        <v>580</v>
      </c>
      <c r="F109" s="35" t="s">
        <v>78</v>
      </c>
      <c r="G109" s="665" t="s">
        <v>562</v>
      </c>
      <c r="H109" s="93"/>
      <c r="I109" s="664" t="s">
        <v>383</v>
      </c>
      <c r="J109" s="37">
        <v>150</v>
      </c>
      <c r="K109" s="38">
        <v>110</v>
      </c>
      <c r="L109" s="42">
        <v>40</v>
      </c>
      <c r="M109" s="316">
        <v>40</v>
      </c>
      <c r="N109" s="40">
        <v>6</v>
      </c>
      <c r="O109" s="702">
        <v>0</v>
      </c>
      <c r="P109" s="28">
        <v>0</v>
      </c>
      <c r="Q109" s="151">
        <v>1.6</v>
      </c>
      <c r="R109" s="667" t="s">
        <v>82</v>
      </c>
      <c r="S109" s="43"/>
      <c r="T109" s="126"/>
      <c r="U109" s="41">
        <v>0</v>
      </c>
      <c r="V109" s="42">
        <v>0</v>
      </c>
      <c r="W109" s="319">
        <v>0</v>
      </c>
      <c r="X109" s="438"/>
      <c r="Y109" s="194"/>
      <c r="Z109" s="711"/>
      <c r="AA109" s="711"/>
      <c r="AB109" s="711"/>
      <c r="AC109" s="711"/>
      <c r="AD109" s="711"/>
      <c r="AE109" s="711"/>
      <c r="AF109" s="711"/>
      <c r="AG109" s="711"/>
      <c r="AH109" s="711"/>
      <c r="AI109" s="711"/>
      <c r="AJ109" s="711"/>
      <c r="AK109" s="711"/>
      <c r="AL109" s="711"/>
      <c r="AM109" s="711"/>
      <c r="AN109" s="195"/>
      <c r="AO109" s="34" t="s">
        <v>82</v>
      </c>
      <c r="AP109" s="165">
        <v>6</v>
      </c>
      <c r="AQ109" s="37">
        <v>150</v>
      </c>
      <c r="AR109" s="42">
        <v>40</v>
      </c>
      <c r="AS109" s="316">
        <v>40</v>
      </c>
      <c r="AT109" s="183"/>
      <c r="AU109" s="194"/>
      <c r="AV109" s="711">
        <v>40</v>
      </c>
      <c r="AW109" s="711"/>
      <c r="AX109" s="711"/>
      <c r="AY109" s="711"/>
      <c r="AZ109" s="711"/>
      <c r="BA109" s="711"/>
      <c r="BB109" s="711"/>
      <c r="BC109" s="711"/>
      <c r="BD109" s="711"/>
      <c r="BE109" s="711"/>
      <c r="BF109" s="711"/>
      <c r="BG109" s="711"/>
      <c r="BH109" s="711"/>
      <c r="BI109" s="711"/>
      <c r="BJ109" s="439">
        <v>110</v>
      </c>
    </row>
    <row r="110" spans="1:62" s="33" customFormat="1" ht="32.25" customHeight="1" x14ac:dyDescent="0.25">
      <c r="A110" s="34">
        <v>87</v>
      </c>
      <c r="B110" s="49" t="s">
        <v>89</v>
      </c>
      <c r="C110" s="618" t="s">
        <v>449</v>
      </c>
      <c r="D110" s="50">
        <v>5</v>
      </c>
      <c r="E110" s="49" t="s">
        <v>580</v>
      </c>
      <c r="F110" s="49" t="s">
        <v>56</v>
      </c>
      <c r="G110" s="666" t="s">
        <v>440</v>
      </c>
      <c r="H110" s="95"/>
      <c r="I110" s="664" t="s">
        <v>382</v>
      </c>
      <c r="J110" s="52">
        <v>125</v>
      </c>
      <c r="K110" s="53">
        <v>70</v>
      </c>
      <c r="L110" s="57">
        <v>55</v>
      </c>
      <c r="M110" s="317">
        <v>55</v>
      </c>
      <c r="N110" s="40">
        <v>5</v>
      </c>
      <c r="O110" s="702">
        <v>4.0909090909090908</v>
      </c>
      <c r="P110" s="55">
        <v>0.90909090909090906</v>
      </c>
      <c r="Q110" s="230">
        <v>2.2000000000000002</v>
      </c>
      <c r="R110" s="668" t="s">
        <v>53</v>
      </c>
      <c r="S110" s="669" t="s">
        <v>82</v>
      </c>
      <c r="T110" s="126">
        <v>5</v>
      </c>
      <c r="U110" s="56">
        <v>125</v>
      </c>
      <c r="V110" s="57">
        <v>55</v>
      </c>
      <c r="W110" s="722">
        <v>55</v>
      </c>
      <c r="X110" s="728">
        <v>10</v>
      </c>
      <c r="Y110" s="196">
        <v>10</v>
      </c>
      <c r="Z110" s="719"/>
      <c r="AA110" s="719">
        <v>45</v>
      </c>
      <c r="AB110" s="719"/>
      <c r="AC110" s="719"/>
      <c r="AD110" s="719"/>
      <c r="AE110" s="719"/>
      <c r="AF110" s="719"/>
      <c r="AG110" s="719"/>
      <c r="AH110" s="719"/>
      <c r="AI110" s="719"/>
      <c r="AJ110" s="719"/>
      <c r="AK110" s="719"/>
      <c r="AL110" s="719"/>
      <c r="AM110" s="719"/>
      <c r="AN110" s="198">
        <v>70</v>
      </c>
      <c r="AO110" s="34"/>
      <c r="AP110" s="35"/>
      <c r="AQ110" s="52">
        <v>0</v>
      </c>
      <c r="AR110" s="57">
        <v>0</v>
      </c>
      <c r="AS110" s="317">
        <v>0</v>
      </c>
      <c r="AT110" s="197"/>
      <c r="AU110" s="196"/>
      <c r="AV110" s="719"/>
      <c r="AW110" s="719"/>
      <c r="AX110" s="719"/>
      <c r="AY110" s="719"/>
      <c r="AZ110" s="719"/>
      <c r="BA110" s="719"/>
      <c r="BB110" s="719"/>
      <c r="BC110" s="719"/>
      <c r="BD110" s="719"/>
      <c r="BE110" s="719"/>
      <c r="BF110" s="719"/>
      <c r="BG110" s="719"/>
      <c r="BH110" s="719"/>
      <c r="BI110" s="719"/>
      <c r="BJ110" s="466"/>
    </row>
    <row r="111" spans="1:62" s="33" customFormat="1" ht="48.75" customHeight="1" x14ac:dyDescent="0.25">
      <c r="A111" s="34">
        <v>88</v>
      </c>
      <c r="B111" s="49" t="s">
        <v>89</v>
      </c>
      <c r="C111" s="618" t="s">
        <v>449</v>
      </c>
      <c r="D111" s="50">
        <v>5</v>
      </c>
      <c r="E111" s="49" t="s">
        <v>580</v>
      </c>
      <c r="F111" s="49" t="s">
        <v>56</v>
      </c>
      <c r="G111" s="666" t="s">
        <v>465</v>
      </c>
      <c r="H111" s="95"/>
      <c r="I111" s="664" t="s">
        <v>382</v>
      </c>
      <c r="J111" s="37">
        <v>175</v>
      </c>
      <c r="K111" s="38">
        <v>85</v>
      </c>
      <c r="L111" s="42">
        <v>90</v>
      </c>
      <c r="M111" s="316">
        <v>90</v>
      </c>
      <c r="N111" s="40">
        <v>7</v>
      </c>
      <c r="O111" s="702">
        <v>6.2222222222222223</v>
      </c>
      <c r="P111" s="28">
        <v>0.77777777777777779</v>
      </c>
      <c r="Q111" s="151">
        <v>3.6</v>
      </c>
      <c r="R111" s="667" t="s">
        <v>53</v>
      </c>
      <c r="T111" s="35"/>
      <c r="U111" s="41">
        <v>0</v>
      </c>
      <c r="V111" s="42">
        <v>0</v>
      </c>
      <c r="W111" s="319">
        <v>0</v>
      </c>
      <c r="X111" s="438"/>
      <c r="Y111" s="201"/>
      <c r="Z111" s="711"/>
      <c r="AA111" s="711"/>
      <c r="AB111" s="711"/>
      <c r="AC111" s="711"/>
      <c r="AD111" s="711"/>
      <c r="AE111" s="711"/>
      <c r="AF111" s="711"/>
      <c r="AG111" s="711"/>
      <c r="AH111" s="711"/>
      <c r="AI111" s="711"/>
      <c r="AJ111" s="711"/>
      <c r="AK111" s="711"/>
      <c r="AL111" s="711"/>
      <c r="AM111" s="711"/>
      <c r="AN111" s="195"/>
      <c r="AO111" s="34" t="s">
        <v>82</v>
      </c>
      <c r="AP111" s="126">
        <v>7</v>
      </c>
      <c r="AQ111" s="37">
        <v>175</v>
      </c>
      <c r="AR111" s="42">
        <v>90</v>
      </c>
      <c r="AS111" s="316">
        <v>90</v>
      </c>
      <c r="AT111" s="183">
        <v>10</v>
      </c>
      <c r="AU111" s="201">
        <v>10</v>
      </c>
      <c r="AV111" s="711"/>
      <c r="AW111" s="711">
        <v>40</v>
      </c>
      <c r="AX111" s="711"/>
      <c r="AY111" s="711"/>
      <c r="AZ111" s="711"/>
      <c r="BA111" s="711"/>
      <c r="BB111" s="711"/>
      <c r="BC111" s="711">
        <v>40</v>
      </c>
      <c r="BD111" s="711"/>
      <c r="BE111" s="711"/>
      <c r="BF111" s="711"/>
      <c r="BG111" s="711"/>
      <c r="BH111" s="711"/>
      <c r="BI111" s="711"/>
      <c r="BJ111" s="439">
        <v>85</v>
      </c>
    </row>
    <row r="112" spans="1:62" s="33" customFormat="1" ht="30" customHeight="1" x14ac:dyDescent="0.25">
      <c r="A112" s="34">
        <v>89</v>
      </c>
      <c r="B112" s="49" t="s">
        <v>89</v>
      </c>
      <c r="C112" s="618" t="s">
        <v>449</v>
      </c>
      <c r="D112" s="50">
        <v>5</v>
      </c>
      <c r="E112" s="49" t="s">
        <v>580</v>
      </c>
      <c r="F112" s="49" t="s">
        <v>56</v>
      </c>
      <c r="G112" s="666" t="s">
        <v>462</v>
      </c>
      <c r="H112" s="95"/>
      <c r="I112" s="664" t="s">
        <v>382</v>
      </c>
      <c r="J112" s="37">
        <v>150</v>
      </c>
      <c r="K112" s="38">
        <v>95</v>
      </c>
      <c r="L112" s="42">
        <v>55</v>
      </c>
      <c r="M112" s="316">
        <v>55</v>
      </c>
      <c r="N112" s="40">
        <v>6</v>
      </c>
      <c r="O112" s="702">
        <v>4.9090909090909092</v>
      </c>
      <c r="P112" s="28">
        <v>1.0909090909090908</v>
      </c>
      <c r="Q112" s="151">
        <v>2.2000000000000002</v>
      </c>
      <c r="R112" s="667" t="s">
        <v>82</v>
      </c>
      <c r="S112" s="43" t="s">
        <v>82</v>
      </c>
      <c r="T112" s="126">
        <v>6</v>
      </c>
      <c r="U112" s="41">
        <v>150</v>
      </c>
      <c r="V112" s="42">
        <v>55</v>
      </c>
      <c r="W112" s="319">
        <v>55</v>
      </c>
      <c r="X112" s="438">
        <v>10</v>
      </c>
      <c r="Y112" s="201">
        <v>10</v>
      </c>
      <c r="Z112" s="711"/>
      <c r="AA112" s="711">
        <v>45</v>
      </c>
      <c r="AB112" s="711"/>
      <c r="AC112" s="711"/>
      <c r="AD112" s="711"/>
      <c r="AE112" s="711"/>
      <c r="AF112" s="711"/>
      <c r="AG112" s="711"/>
      <c r="AH112" s="711"/>
      <c r="AI112" s="711"/>
      <c r="AJ112" s="711"/>
      <c r="AK112" s="711"/>
      <c r="AL112" s="711"/>
      <c r="AM112" s="711"/>
      <c r="AN112" s="195">
        <v>95</v>
      </c>
      <c r="AO112" s="34"/>
      <c r="AP112" s="390"/>
      <c r="AQ112" s="391">
        <v>0</v>
      </c>
      <c r="AR112" s="392">
        <v>0</v>
      </c>
      <c r="AS112" s="393">
        <v>0</v>
      </c>
      <c r="AT112" s="394"/>
      <c r="AU112" s="395"/>
      <c r="AV112" s="738"/>
      <c r="AW112" s="711"/>
      <c r="AX112" s="712"/>
      <c r="AY112" s="738"/>
      <c r="AZ112" s="738"/>
      <c r="BA112" s="738"/>
      <c r="BB112" s="738"/>
      <c r="BC112" s="738"/>
      <c r="BD112" s="738"/>
      <c r="BE112" s="738"/>
      <c r="BF112" s="738"/>
      <c r="BG112" s="738"/>
      <c r="BH112" s="738"/>
      <c r="BI112" s="738"/>
      <c r="BJ112" s="439"/>
    </row>
    <row r="113" spans="1:62" s="33" customFormat="1" ht="53.25" customHeight="1" x14ac:dyDescent="0.25">
      <c r="A113" s="34">
        <v>90</v>
      </c>
      <c r="B113" s="49" t="s">
        <v>89</v>
      </c>
      <c r="C113" s="618" t="s">
        <v>449</v>
      </c>
      <c r="D113" s="50">
        <v>5</v>
      </c>
      <c r="E113" s="49" t="s">
        <v>580</v>
      </c>
      <c r="F113" s="49" t="s">
        <v>56</v>
      </c>
      <c r="G113" s="666" t="s">
        <v>472</v>
      </c>
      <c r="H113" s="95"/>
      <c r="I113" s="664" t="s">
        <v>382</v>
      </c>
      <c r="J113" s="52">
        <v>125</v>
      </c>
      <c r="K113" s="53">
        <v>70</v>
      </c>
      <c r="L113" s="57">
        <v>55</v>
      </c>
      <c r="M113" s="317">
        <v>55</v>
      </c>
      <c r="N113" s="40">
        <v>5</v>
      </c>
      <c r="O113" s="702">
        <v>4.0909090909090908</v>
      </c>
      <c r="P113" s="55">
        <v>0.90909090909090906</v>
      </c>
      <c r="Q113" s="230">
        <v>2.2000000000000002</v>
      </c>
      <c r="R113" s="667" t="s">
        <v>53</v>
      </c>
      <c r="S113" s="69"/>
      <c r="T113" s="169"/>
      <c r="U113" s="41">
        <v>0</v>
      </c>
      <c r="V113" s="42">
        <v>0</v>
      </c>
      <c r="W113" s="319">
        <v>0</v>
      </c>
      <c r="X113" s="728"/>
      <c r="Y113" s="196"/>
      <c r="Z113" s="719"/>
      <c r="AA113" s="719"/>
      <c r="AB113" s="719"/>
      <c r="AC113" s="719"/>
      <c r="AD113" s="719"/>
      <c r="AE113" s="719"/>
      <c r="AF113" s="719"/>
      <c r="AG113" s="719"/>
      <c r="AH113" s="719"/>
      <c r="AI113" s="719"/>
      <c r="AJ113" s="719"/>
      <c r="AK113" s="719"/>
      <c r="AL113" s="719"/>
      <c r="AM113" s="719"/>
      <c r="AN113" s="198"/>
      <c r="AO113" s="51" t="s">
        <v>82</v>
      </c>
      <c r="AP113" s="166">
        <v>5</v>
      </c>
      <c r="AQ113" s="52">
        <v>125</v>
      </c>
      <c r="AR113" s="57">
        <v>55</v>
      </c>
      <c r="AS113" s="317">
        <v>55</v>
      </c>
      <c r="AT113" s="197">
        <v>10</v>
      </c>
      <c r="AU113" s="196">
        <v>10</v>
      </c>
      <c r="AV113" s="719"/>
      <c r="AW113" s="719">
        <v>45</v>
      </c>
      <c r="AX113" s="719"/>
      <c r="AY113" s="719"/>
      <c r="AZ113" s="719"/>
      <c r="BA113" s="719"/>
      <c r="BB113" s="719"/>
      <c r="BC113" s="719"/>
      <c r="BD113" s="719"/>
      <c r="BE113" s="719"/>
      <c r="BF113" s="719"/>
      <c r="BG113" s="719"/>
      <c r="BH113" s="719"/>
      <c r="BI113" s="719"/>
      <c r="BJ113" s="466">
        <v>70</v>
      </c>
    </row>
    <row r="114" spans="1:62" s="33" customFormat="1" ht="32.25" customHeight="1" x14ac:dyDescent="0.25">
      <c r="A114" s="34">
        <v>91</v>
      </c>
      <c r="B114" s="35" t="s">
        <v>89</v>
      </c>
      <c r="C114" s="619" t="s">
        <v>449</v>
      </c>
      <c r="D114" s="36">
        <v>5</v>
      </c>
      <c r="E114" s="35" t="s">
        <v>580</v>
      </c>
      <c r="F114" s="35" t="s">
        <v>56</v>
      </c>
      <c r="G114" s="665" t="s">
        <v>441</v>
      </c>
      <c r="H114" s="93"/>
      <c r="I114" s="664" t="s">
        <v>382</v>
      </c>
      <c r="J114" s="37">
        <v>125</v>
      </c>
      <c r="K114" s="38">
        <v>70</v>
      </c>
      <c r="L114" s="42">
        <v>55</v>
      </c>
      <c r="M114" s="316">
        <v>55</v>
      </c>
      <c r="N114" s="40">
        <v>5</v>
      </c>
      <c r="O114" s="702">
        <v>4.0909090909090908</v>
      </c>
      <c r="P114" s="28">
        <v>0.90909090909090906</v>
      </c>
      <c r="Q114" s="151">
        <v>2.2000000000000002</v>
      </c>
      <c r="R114" s="667" t="s">
        <v>53</v>
      </c>
      <c r="S114" s="43"/>
      <c r="T114" s="126"/>
      <c r="U114" s="41">
        <v>0</v>
      </c>
      <c r="V114" s="42">
        <v>0</v>
      </c>
      <c r="W114" s="319">
        <v>0</v>
      </c>
      <c r="X114" s="438"/>
      <c r="Y114" s="201"/>
      <c r="Z114" s="711"/>
      <c r="AA114" s="711"/>
      <c r="AB114" s="711"/>
      <c r="AC114" s="711"/>
      <c r="AD114" s="711"/>
      <c r="AE114" s="711"/>
      <c r="AF114" s="711"/>
      <c r="AG114" s="711"/>
      <c r="AH114" s="711"/>
      <c r="AI114" s="711"/>
      <c r="AJ114" s="711"/>
      <c r="AK114" s="711"/>
      <c r="AL114" s="711"/>
      <c r="AM114" s="711"/>
      <c r="AN114" s="195"/>
      <c r="AO114" s="34" t="s">
        <v>82</v>
      </c>
      <c r="AP114" s="126">
        <v>5</v>
      </c>
      <c r="AQ114" s="37">
        <v>125</v>
      </c>
      <c r="AR114" s="42">
        <v>55</v>
      </c>
      <c r="AS114" s="316">
        <v>55</v>
      </c>
      <c r="AT114" s="183">
        <v>10</v>
      </c>
      <c r="AU114" s="201">
        <v>10</v>
      </c>
      <c r="AV114" s="711"/>
      <c r="AW114" s="711">
        <v>45</v>
      </c>
      <c r="AX114" s="711"/>
      <c r="AY114" s="711"/>
      <c r="AZ114" s="711"/>
      <c r="BA114" s="711"/>
      <c r="BB114" s="711"/>
      <c r="BC114" s="711"/>
      <c r="BD114" s="711"/>
      <c r="BE114" s="711"/>
      <c r="BF114" s="711"/>
      <c r="BG114" s="711"/>
      <c r="BH114" s="711"/>
      <c r="BI114" s="711"/>
      <c r="BJ114" s="439">
        <v>70</v>
      </c>
    </row>
    <row r="115" spans="1:62" s="33" customFormat="1" ht="32.25" customHeight="1" x14ac:dyDescent="0.25">
      <c r="A115" s="34">
        <v>92</v>
      </c>
      <c r="B115" s="35" t="s">
        <v>89</v>
      </c>
      <c r="C115" s="619" t="s">
        <v>449</v>
      </c>
      <c r="D115" s="36">
        <v>5</v>
      </c>
      <c r="E115" s="35" t="s">
        <v>580</v>
      </c>
      <c r="F115" s="35" t="s">
        <v>56</v>
      </c>
      <c r="G115" s="665" t="s">
        <v>445</v>
      </c>
      <c r="H115" s="93"/>
      <c r="I115" s="664" t="s">
        <v>382</v>
      </c>
      <c r="J115" s="37">
        <v>125</v>
      </c>
      <c r="K115" s="38">
        <v>70</v>
      </c>
      <c r="L115" s="42">
        <v>55</v>
      </c>
      <c r="M115" s="316">
        <v>55</v>
      </c>
      <c r="N115" s="40">
        <v>5</v>
      </c>
      <c r="O115" s="702">
        <v>4.0909090909090908</v>
      </c>
      <c r="P115" s="28">
        <v>0.90909090909090906</v>
      </c>
      <c r="Q115" s="151">
        <v>2.2000000000000002</v>
      </c>
      <c r="R115" s="667" t="s">
        <v>53</v>
      </c>
      <c r="S115" s="43" t="s">
        <v>82</v>
      </c>
      <c r="T115" s="126">
        <v>5</v>
      </c>
      <c r="U115" s="41">
        <v>125</v>
      </c>
      <c r="V115" s="42">
        <v>55</v>
      </c>
      <c r="W115" s="319">
        <v>55</v>
      </c>
      <c r="X115" s="438">
        <v>10</v>
      </c>
      <c r="Y115" s="201">
        <v>10</v>
      </c>
      <c r="Z115" s="711"/>
      <c r="AA115" s="711">
        <v>45</v>
      </c>
      <c r="AB115" s="711"/>
      <c r="AC115" s="711"/>
      <c r="AD115" s="711"/>
      <c r="AE115" s="711"/>
      <c r="AF115" s="711"/>
      <c r="AG115" s="711"/>
      <c r="AH115" s="711"/>
      <c r="AI115" s="711"/>
      <c r="AJ115" s="711"/>
      <c r="AK115" s="711"/>
      <c r="AL115" s="711"/>
      <c r="AM115" s="711"/>
      <c r="AN115" s="195">
        <v>70</v>
      </c>
      <c r="AO115" s="34"/>
      <c r="AP115" s="126"/>
      <c r="AQ115" s="37">
        <v>0</v>
      </c>
      <c r="AR115" s="42">
        <v>0</v>
      </c>
      <c r="AS115" s="316">
        <v>0</v>
      </c>
      <c r="AT115" s="183"/>
      <c r="AU115" s="201"/>
      <c r="AV115" s="711"/>
      <c r="AW115" s="711"/>
      <c r="AX115" s="712"/>
      <c r="AY115" s="711"/>
      <c r="AZ115" s="711"/>
      <c r="BA115" s="711"/>
      <c r="BB115" s="711"/>
      <c r="BC115" s="711"/>
      <c r="BD115" s="711"/>
      <c r="BE115" s="711"/>
      <c r="BF115" s="711"/>
      <c r="BG115" s="711"/>
      <c r="BH115" s="711"/>
      <c r="BI115" s="711"/>
      <c r="BJ115" s="439"/>
    </row>
    <row r="116" spans="1:62" s="33" customFormat="1" ht="32.25" customHeight="1" x14ac:dyDescent="0.25">
      <c r="A116" s="34">
        <v>93</v>
      </c>
      <c r="B116" s="35" t="s">
        <v>89</v>
      </c>
      <c r="C116" s="621" t="s">
        <v>450</v>
      </c>
      <c r="D116" s="36">
        <v>5</v>
      </c>
      <c r="E116" s="35" t="s">
        <v>580</v>
      </c>
      <c r="F116" s="35" t="s">
        <v>56</v>
      </c>
      <c r="G116" s="665" t="s">
        <v>545</v>
      </c>
      <c r="H116" s="93"/>
      <c r="I116" s="664" t="s">
        <v>382</v>
      </c>
      <c r="J116" s="37">
        <v>100</v>
      </c>
      <c r="K116" s="38">
        <v>55</v>
      </c>
      <c r="L116" s="42">
        <v>45</v>
      </c>
      <c r="M116" s="316">
        <v>45</v>
      </c>
      <c r="N116" s="40">
        <v>4</v>
      </c>
      <c r="O116" s="702">
        <v>3.1111111111111112</v>
      </c>
      <c r="P116" s="28">
        <v>0.88888888888888884</v>
      </c>
      <c r="Q116" s="151">
        <v>1.8</v>
      </c>
      <c r="R116" s="667" t="s">
        <v>53</v>
      </c>
      <c r="S116" s="43"/>
      <c r="T116" s="126"/>
      <c r="U116" s="41">
        <v>0</v>
      </c>
      <c r="V116" s="42">
        <v>0</v>
      </c>
      <c r="W116" s="319">
        <v>0</v>
      </c>
      <c r="X116" s="438"/>
      <c r="Y116" s="201"/>
      <c r="Z116" s="711"/>
      <c r="AA116" s="711"/>
      <c r="AB116" s="711"/>
      <c r="AC116" s="711"/>
      <c r="AD116" s="711"/>
      <c r="AE116" s="711"/>
      <c r="AF116" s="711"/>
      <c r="AG116" s="711"/>
      <c r="AH116" s="711"/>
      <c r="AI116" s="711"/>
      <c r="AJ116" s="711"/>
      <c r="AK116" s="711"/>
      <c r="AL116" s="711"/>
      <c r="AM116" s="711"/>
      <c r="AN116" s="195"/>
      <c r="AO116" s="34" t="s">
        <v>82</v>
      </c>
      <c r="AP116" s="126">
        <v>4</v>
      </c>
      <c r="AQ116" s="37">
        <v>100</v>
      </c>
      <c r="AR116" s="42">
        <v>45</v>
      </c>
      <c r="AS116" s="316">
        <v>45</v>
      </c>
      <c r="AT116" s="183">
        <v>10</v>
      </c>
      <c r="AU116" s="201">
        <v>10</v>
      </c>
      <c r="AV116" s="711"/>
      <c r="AW116" s="711">
        <v>35</v>
      </c>
      <c r="AX116" s="711"/>
      <c r="AY116" s="711"/>
      <c r="AZ116" s="711"/>
      <c r="BA116" s="711"/>
      <c r="BB116" s="711"/>
      <c r="BC116" s="711"/>
      <c r="BD116" s="711"/>
      <c r="BE116" s="711"/>
      <c r="BF116" s="711"/>
      <c r="BG116" s="711"/>
      <c r="BH116" s="711"/>
      <c r="BI116" s="711"/>
      <c r="BJ116" s="439">
        <v>55</v>
      </c>
    </row>
    <row r="117" spans="1:62" s="33" customFormat="1" ht="32.25" customHeight="1" x14ac:dyDescent="0.25">
      <c r="A117" s="34">
        <v>94</v>
      </c>
      <c r="B117" s="35" t="s">
        <v>89</v>
      </c>
      <c r="C117" s="621" t="s">
        <v>450</v>
      </c>
      <c r="D117" s="36">
        <v>5</v>
      </c>
      <c r="E117" s="35" t="s">
        <v>580</v>
      </c>
      <c r="F117" s="35" t="s">
        <v>56</v>
      </c>
      <c r="G117" s="665" t="s">
        <v>444</v>
      </c>
      <c r="H117" s="93"/>
      <c r="I117" s="664" t="s">
        <v>382</v>
      </c>
      <c r="J117" s="37">
        <v>150</v>
      </c>
      <c r="K117" s="38">
        <v>95</v>
      </c>
      <c r="L117" s="42">
        <v>55</v>
      </c>
      <c r="M117" s="316">
        <v>55</v>
      </c>
      <c r="N117" s="40">
        <v>6</v>
      </c>
      <c r="O117" s="702">
        <v>4.9090909090909092</v>
      </c>
      <c r="P117" s="28">
        <v>1.0909090909090908</v>
      </c>
      <c r="Q117" s="151">
        <v>2.2000000000000002</v>
      </c>
      <c r="R117" s="667" t="s">
        <v>53</v>
      </c>
      <c r="S117" s="43"/>
      <c r="T117" s="126"/>
      <c r="U117" s="41">
        <v>0</v>
      </c>
      <c r="V117" s="42">
        <v>0</v>
      </c>
      <c r="W117" s="319">
        <v>0</v>
      </c>
      <c r="X117" s="438"/>
      <c r="Y117" s="201"/>
      <c r="Z117" s="711"/>
      <c r="AA117" s="711"/>
      <c r="AB117" s="711"/>
      <c r="AC117" s="711"/>
      <c r="AD117" s="711"/>
      <c r="AE117" s="711"/>
      <c r="AF117" s="711"/>
      <c r="AG117" s="711"/>
      <c r="AH117" s="711"/>
      <c r="AI117" s="711"/>
      <c r="AJ117" s="711"/>
      <c r="AK117" s="711"/>
      <c r="AL117" s="711"/>
      <c r="AM117" s="711"/>
      <c r="AN117" s="195"/>
      <c r="AO117" s="34" t="s">
        <v>82</v>
      </c>
      <c r="AP117" s="126">
        <v>6</v>
      </c>
      <c r="AQ117" s="37">
        <v>150</v>
      </c>
      <c r="AR117" s="42">
        <v>55</v>
      </c>
      <c r="AS117" s="316">
        <v>55</v>
      </c>
      <c r="AT117" s="183">
        <v>10</v>
      </c>
      <c r="AU117" s="201">
        <v>10</v>
      </c>
      <c r="AV117" s="711"/>
      <c r="AW117" s="711">
        <v>45</v>
      </c>
      <c r="AX117" s="711"/>
      <c r="AY117" s="711"/>
      <c r="AZ117" s="711"/>
      <c r="BA117" s="711"/>
      <c r="BB117" s="711"/>
      <c r="BC117" s="712"/>
      <c r="BD117" s="711"/>
      <c r="BE117" s="711"/>
      <c r="BF117" s="711"/>
      <c r="BG117" s="711"/>
      <c r="BH117" s="711"/>
      <c r="BI117" s="711"/>
      <c r="BJ117" s="439">
        <v>95</v>
      </c>
    </row>
    <row r="118" spans="1:62" s="33" customFormat="1" ht="32.25" customHeight="1" x14ac:dyDescent="0.25">
      <c r="A118" s="34">
        <v>95</v>
      </c>
      <c r="B118" s="49" t="s">
        <v>89</v>
      </c>
      <c r="C118" s="620" t="s">
        <v>450</v>
      </c>
      <c r="D118" s="50">
        <v>5</v>
      </c>
      <c r="E118" s="49" t="s">
        <v>580</v>
      </c>
      <c r="F118" s="49" t="s">
        <v>56</v>
      </c>
      <c r="G118" s="666" t="s">
        <v>457</v>
      </c>
      <c r="H118" s="95"/>
      <c r="I118" s="664" t="s">
        <v>382</v>
      </c>
      <c r="J118" s="52">
        <v>125</v>
      </c>
      <c r="K118" s="53">
        <v>75</v>
      </c>
      <c r="L118" s="57">
        <v>50</v>
      </c>
      <c r="M118" s="317">
        <v>50</v>
      </c>
      <c r="N118" s="40">
        <v>5</v>
      </c>
      <c r="O118" s="702">
        <v>4</v>
      </c>
      <c r="P118" s="55">
        <v>1</v>
      </c>
      <c r="Q118" s="230">
        <v>2</v>
      </c>
      <c r="R118" s="668" t="s">
        <v>82</v>
      </c>
      <c r="S118" s="51"/>
      <c r="T118" s="166"/>
      <c r="U118" s="56">
        <v>0</v>
      </c>
      <c r="V118" s="57">
        <v>0</v>
      </c>
      <c r="W118" s="722">
        <v>0</v>
      </c>
      <c r="X118" s="728"/>
      <c r="Y118" s="196"/>
      <c r="Z118" s="719"/>
      <c r="AA118" s="719"/>
      <c r="AB118" s="719"/>
      <c r="AC118" s="719"/>
      <c r="AD118" s="719"/>
      <c r="AE118" s="719"/>
      <c r="AF118" s="719"/>
      <c r="AG118" s="719"/>
      <c r="AH118" s="719"/>
      <c r="AI118" s="719"/>
      <c r="AJ118" s="719"/>
      <c r="AK118" s="719"/>
      <c r="AL118" s="719"/>
      <c r="AM118" s="719"/>
      <c r="AN118" s="198"/>
      <c r="AO118" s="51" t="s">
        <v>82</v>
      </c>
      <c r="AP118" s="166">
        <v>5</v>
      </c>
      <c r="AQ118" s="52">
        <v>125</v>
      </c>
      <c r="AR118" s="57">
        <v>50</v>
      </c>
      <c r="AS118" s="317">
        <v>50</v>
      </c>
      <c r="AT118" s="197">
        <v>10</v>
      </c>
      <c r="AU118" s="196">
        <v>10</v>
      </c>
      <c r="AV118" s="719"/>
      <c r="AW118" s="719">
        <v>40</v>
      </c>
      <c r="AX118" s="712"/>
      <c r="AY118" s="719"/>
      <c r="AZ118" s="719"/>
      <c r="BA118" s="719"/>
      <c r="BB118" s="719"/>
      <c r="BC118" s="719"/>
      <c r="BD118" s="719"/>
      <c r="BE118" s="719"/>
      <c r="BF118" s="719"/>
      <c r="BG118" s="719"/>
      <c r="BH118" s="719"/>
      <c r="BI118" s="719"/>
      <c r="BJ118" s="466">
        <v>75</v>
      </c>
    </row>
    <row r="119" spans="1:62" s="33" customFormat="1" ht="32.25" customHeight="1" x14ac:dyDescent="0.25">
      <c r="A119" s="34">
        <v>96</v>
      </c>
      <c r="B119" s="49" t="s">
        <v>89</v>
      </c>
      <c r="C119" s="620" t="s">
        <v>450</v>
      </c>
      <c r="D119" s="50">
        <v>5</v>
      </c>
      <c r="E119" s="49" t="s">
        <v>580</v>
      </c>
      <c r="F119" s="49" t="s">
        <v>56</v>
      </c>
      <c r="G119" s="666" t="s">
        <v>442</v>
      </c>
      <c r="H119" s="95"/>
      <c r="I119" s="664" t="s">
        <v>382</v>
      </c>
      <c r="J119" s="37">
        <v>150</v>
      </c>
      <c r="K119" s="38">
        <v>80</v>
      </c>
      <c r="L119" s="42">
        <v>70</v>
      </c>
      <c r="M119" s="316">
        <v>70</v>
      </c>
      <c r="N119" s="40">
        <v>6</v>
      </c>
      <c r="O119" s="702">
        <v>5.1428571428571432</v>
      </c>
      <c r="P119" s="28">
        <v>0.8571428571428571</v>
      </c>
      <c r="Q119" s="151">
        <v>2.8</v>
      </c>
      <c r="R119" s="667" t="s">
        <v>53</v>
      </c>
      <c r="S119" s="43" t="s">
        <v>82</v>
      </c>
      <c r="T119" s="126">
        <v>6</v>
      </c>
      <c r="U119" s="41">
        <v>150</v>
      </c>
      <c r="V119" s="42">
        <v>70</v>
      </c>
      <c r="W119" s="319">
        <v>70</v>
      </c>
      <c r="X119" s="438">
        <v>10</v>
      </c>
      <c r="Y119" s="201">
        <v>10</v>
      </c>
      <c r="Z119" s="711"/>
      <c r="AA119" s="711">
        <v>10</v>
      </c>
      <c r="AB119" s="711"/>
      <c r="AC119" s="711"/>
      <c r="AD119" s="711"/>
      <c r="AE119" s="711"/>
      <c r="AF119" s="711"/>
      <c r="AG119" s="711">
        <v>50</v>
      </c>
      <c r="AH119" s="711"/>
      <c r="AI119" s="711"/>
      <c r="AJ119" s="711"/>
      <c r="AK119" s="711"/>
      <c r="AL119" s="711"/>
      <c r="AM119" s="711"/>
      <c r="AN119" s="195">
        <v>80</v>
      </c>
      <c r="AO119" s="34"/>
      <c r="AP119" s="126"/>
      <c r="AQ119" s="37">
        <v>0</v>
      </c>
      <c r="AR119" s="42">
        <v>0</v>
      </c>
      <c r="AS119" s="316">
        <v>0</v>
      </c>
      <c r="AT119" s="183"/>
      <c r="AU119" s="201"/>
      <c r="AV119" s="711"/>
      <c r="AW119" s="711"/>
      <c r="AX119" s="711"/>
      <c r="AY119" s="711"/>
      <c r="AZ119" s="711"/>
      <c r="BA119" s="711"/>
      <c r="BB119" s="711"/>
      <c r="BC119" s="711"/>
      <c r="BD119" s="711"/>
      <c r="BE119" s="711"/>
      <c r="BF119" s="711"/>
      <c r="BG119" s="711"/>
      <c r="BH119" s="711"/>
      <c r="BI119" s="711"/>
      <c r="BJ119" s="439"/>
    </row>
    <row r="120" spans="1:62" s="33" customFormat="1" ht="30" customHeight="1" x14ac:dyDescent="0.25">
      <c r="A120" s="34">
        <v>97</v>
      </c>
      <c r="B120" s="35" t="s">
        <v>89</v>
      </c>
      <c r="C120" s="621" t="s">
        <v>450</v>
      </c>
      <c r="D120" s="36">
        <v>5</v>
      </c>
      <c r="E120" s="35" t="s">
        <v>580</v>
      </c>
      <c r="F120" s="35" t="s">
        <v>56</v>
      </c>
      <c r="G120" s="665" t="s">
        <v>463</v>
      </c>
      <c r="H120" s="93"/>
      <c r="I120" s="664" t="s">
        <v>382</v>
      </c>
      <c r="J120" s="37">
        <v>150</v>
      </c>
      <c r="K120" s="38">
        <v>80</v>
      </c>
      <c r="L120" s="42">
        <v>70</v>
      </c>
      <c r="M120" s="316">
        <v>70</v>
      </c>
      <c r="N120" s="40">
        <v>6</v>
      </c>
      <c r="O120" s="702">
        <v>5.1428571428571432</v>
      </c>
      <c r="P120" s="28">
        <v>0.8571428571428571</v>
      </c>
      <c r="Q120" s="151">
        <v>2.8</v>
      </c>
      <c r="R120" s="667" t="s">
        <v>53</v>
      </c>
      <c r="S120" s="43"/>
      <c r="T120" s="126"/>
      <c r="U120" s="41">
        <v>0</v>
      </c>
      <c r="V120" s="42">
        <v>0</v>
      </c>
      <c r="W120" s="319">
        <v>0</v>
      </c>
      <c r="X120" s="438"/>
      <c r="Y120" s="201"/>
      <c r="Z120" s="711"/>
      <c r="AA120" s="711"/>
      <c r="AB120" s="711"/>
      <c r="AC120" s="711"/>
      <c r="AD120" s="711"/>
      <c r="AE120" s="711"/>
      <c r="AF120" s="711"/>
      <c r="AG120" s="711"/>
      <c r="AH120" s="711"/>
      <c r="AI120" s="711"/>
      <c r="AJ120" s="711"/>
      <c r="AK120" s="711"/>
      <c r="AL120" s="711"/>
      <c r="AM120" s="711"/>
      <c r="AN120" s="195"/>
      <c r="AO120" s="34" t="s">
        <v>82</v>
      </c>
      <c r="AP120" s="126">
        <v>6</v>
      </c>
      <c r="AQ120" s="37">
        <v>150</v>
      </c>
      <c r="AR120" s="42">
        <v>70</v>
      </c>
      <c r="AS120" s="316">
        <v>70</v>
      </c>
      <c r="AT120" s="183">
        <v>10</v>
      </c>
      <c r="AU120" s="201">
        <v>10</v>
      </c>
      <c r="AV120" s="711"/>
      <c r="AW120" s="711">
        <v>60</v>
      </c>
      <c r="AX120" s="678"/>
      <c r="AY120" s="711"/>
      <c r="AZ120" s="711"/>
      <c r="BA120" s="711"/>
      <c r="BB120" s="711"/>
      <c r="BC120" s="711"/>
      <c r="BD120" s="711"/>
      <c r="BE120" s="711"/>
      <c r="BF120" s="711"/>
      <c r="BG120" s="711"/>
      <c r="BH120" s="711"/>
      <c r="BI120" s="711"/>
      <c r="BJ120" s="439">
        <v>80</v>
      </c>
    </row>
    <row r="121" spans="1:62" s="33" customFormat="1" ht="51.75" customHeight="1" thickBot="1" x14ac:dyDescent="0.3">
      <c r="A121" s="34">
        <v>98</v>
      </c>
      <c r="B121" s="35" t="s">
        <v>89</v>
      </c>
      <c r="C121" s="621" t="s">
        <v>450</v>
      </c>
      <c r="D121" s="36">
        <v>5</v>
      </c>
      <c r="E121" s="35" t="s">
        <v>580</v>
      </c>
      <c r="F121" s="35" t="s">
        <v>56</v>
      </c>
      <c r="G121" s="665" t="s">
        <v>572</v>
      </c>
      <c r="H121" s="93"/>
      <c r="I121" s="664" t="s">
        <v>382</v>
      </c>
      <c r="J121" s="37">
        <v>150</v>
      </c>
      <c r="K121" s="38">
        <v>75</v>
      </c>
      <c r="L121" s="42">
        <v>75</v>
      </c>
      <c r="M121" s="316">
        <v>75</v>
      </c>
      <c r="N121" s="40">
        <v>6</v>
      </c>
      <c r="O121" s="703">
        <v>4.8</v>
      </c>
      <c r="P121" s="28">
        <v>1.2</v>
      </c>
      <c r="Q121" s="151">
        <v>3</v>
      </c>
      <c r="R121" s="667" t="s">
        <v>53</v>
      </c>
      <c r="S121" s="43" t="s">
        <v>82</v>
      </c>
      <c r="T121" s="126">
        <v>6</v>
      </c>
      <c r="U121" s="41">
        <v>150</v>
      </c>
      <c r="V121" s="42">
        <v>75</v>
      </c>
      <c r="W121" s="319">
        <v>75</v>
      </c>
      <c r="X121" s="732">
        <v>15</v>
      </c>
      <c r="Y121" s="478">
        <v>15</v>
      </c>
      <c r="Z121" s="720"/>
      <c r="AA121" s="720">
        <v>60</v>
      </c>
      <c r="AB121" s="720"/>
      <c r="AC121" s="720"/>
      <c r="AD121" s="720"/>
      <c r="AE121" s="720"/>
      <c r="AF121" s="720"/>
      <c r="AG121" s="720"/>
      <c r="AH121" s="720"/>
      <c r="AI121" s="720"/>
      <c r="AJ121" s="720"/>
      <c r="AK121" s="720"/>
      <c r="AL121" s="720"/>
      <c r="AM121" s="720"/>
      <c r="AN121" s="735">
        <v>75</v>
      </c>
      <c r="AO121" s="21"/>
      <c r="AP121" s="125"/>
      <c r="AQ121" s="37">
        <v>0</v>
      </c>
      <c r="AR121" s="42">
        <v>0</v>
      </c>
      <c r="AS121" s="316">
        <v>0</v>
      </c>
      <c r="AT121" s="184"/>
      <c r="AU121" s="325"/>
      <c r="AV121" s="717"/>
      <c r="AW121" s="717"/>
      <c r="AX121" s="712"/>
      <c r="AY121" s="717"/>
      <c r="AZ121" s="717"/>
      <c r="BA121" s="717"/>
      <c r="BB121" s="717"/>
      <c r="BC121" s="717"/>
      <c r="BD121" s="717"/>
      <c r="BE121" s="717"/>
      <c r="BF121" s="717"/>
      <c r="BG121" s="717"/>
      <c r="BH121" s="717"/>
      <c r="BI121" s="717"/>
      <c r="BJ121" s="440"/>
    </row>
    <row r="122" spans="1:62" s="33" customFormat="1" ht="32.25" customHeight="1" thickBot="1" x14ac:dyDescent="0.3">
      <c r="A122" s="237"/>
      <c r="B122" s="239"/>
      <c r="C122" s="239"/>
      <c r="D122" s="238"/>
      <c r="E122" s="239"/>
      <c r="F122" s="239"/>
      <c r="G122" s="240" t="s">
        <v>427</v>
      </c>
      <c r="H122" s="241">
        <v>0</v>
      </c>
      <c r="I122" s="241">
        <v>15</v>
      </c>
      <c r="J122" s="242">
        <v>2325</v>
      </c>
      <c r="K122" s="242">
        <v>1315</v>
      </c>
      <c r="L122" s="242">
        <v>1010</v>
      </c>
      <c r="M122" s="242">
        <v>1010</v>
      </c>
      <c r="N122" s="242">
        <v>93</v>
      </c>
      <c r="O122" s="708">
        <v>67.362770562770578</v>
      </c>
      <c r="P122" s="604">
        <v>13.637229437229436</v>
      </c>
      <c r="Q122" s="604">
        <v>40.399999999999991</v>
      </c>
      <c r="R122" s="242">
        <v>0</v>
      </c>
      <c r="S122" s="242">
        <v>0</v>
      </c>
      <c r="T122" s="242">
        <v>45</v>
      </c>
      <c r="U122" s="242">
        <v>1125</v>
      </c>
      <c r="V122" s="242">
        <v>490</v>
      </c>
      <c r="W122" s="242">
        <v>490</v>
      </c>
      <c r="X122" s="242">
        <v>75</v>
      </c>
      <c r="Y122" s="242">
        <v>75</v>
      </c>
      <c r="Z122" s="242">
        <v>40</v>
      </c>
      <c r="AA122" s="242">
        <v>325</v>
      </c>
      <c r="AB122" s="242">
        <v>0</v>
      </c>
      <c r="AC122" s="242">
        <v>0</v>
      </c>
      <c r="AD122" s="242">
        <v>0</v>
      </c>
      <c r="AE122" s="242">
        <v>0</v>
      </c>
      <c r="AF122" s="242">
        <v>0</v>
      </c>
      <c r="AG122" s="242">
        <v>50</v>
      </c>
      <c r="AH122" s="242">
        <v>0</v>
      </c>
      <c r="AI122" s="242">
        <v>0</v>
      </c>
      <c r="AJ122" s="242">
        <v>0</v>
      </c>
      <c r="AK122" s="242">
        <v>0</v>
      </c>
      <c r="AL122" s="242">
        <v>0</v>
      </c>
      <c r="AM122" s="242">
        <v>0</v>
      </c>
      <c r="AN122" s="601">
        <v>635</v>
      </c>
      <c r="AO122" s="602">
        <v>0</v>
      </c>
      <c r="AP122" s="242">
        <v>48</v>
      </c>
      <c r="AQ122" s="242">
        <v>1200</v>
      </c>
      <c r="AR122" s="242">
        <v>520</v>
      </c>
      <c r="AS122" s="242">
        <v>520</v>
      </c>
      <c r="AT122" s="242">
        <v>80</v>
      </c>
      <c r="AU122" s="242">
        <v>80</v>
      </c>
      <c r="AV122" s="242">
        <v>40</v>
      </c>
      <c r="AW122" s="242">
        <v>360</v>
      </c>
      <c r="AX122" s="242">
        <v>0</v>
      </c>
      <c r="AY122" s="242">
        <v>0</v>
      </c>
      <c r="AZ122" s="242">
        <v>0</v>
      </c>
      <c r="BA122" s="242">
        <v>0</v>
      </c>
      <c r="BB122" s="242">
        <v>0</v>
      </c>
      <c r="BC122" s="242">
        <v>40</v>
      </c>
      <c r="BD122" s="242">
        <v>0</v>
      </c>
      <c r="BE122" s="242">
        <v>0</v>
      </c>
      <c r="BF122" s="242">
        <v>0</v>
      </c>
      <c r="BG122" s="242">
        <v>0</v>
      </c>
      <c r="BH122" s="242">
        <v>0</v>
      </c>
      <c r="BI122" s="242">
        <v>0</v>
      </c>
      <c r="BJ122" s="603">
        <v>680</v>
      </c>
    </row>
    <row r="123" spans="1:62" s="127" customFormat="1" ht="21.75" customHeight="1" thickBot="1" x14ac:dyDescent="0.3">
      <c r="A123" s="227" t="s">
        <v>21</v>
      </c>
      <c r="B123" s="228"/>
      <c r="C123" s="228"/>
      <c r="D123" s="228"/>
      <c r="E123" s="228"/>
      <c r="F123" s="228"/>
      <c r="G123" s="229"/>
      <c r="H123" s="229">
        <v>1</v>
      </c>
      <c r="I123" s="229">
        <v>52</v>
      </c>
      <c r="J123" s="228">
        <v>9053</v>
      </c>
      <c r="K123" s="228">
        <v>3665</v>
      </c>
      <c r="L123" s="228">
        <v>5388</v>
      </c>
      <c r="M123" s="228">
        <v>5388</v>
      </c>
      <c r="N123" s="228">
        <v>356</v>
      </c>
      <c r="O123" s="709">
        <v>197.37253857253859</v>
      </c>
      <c r="P123" s="743">
        <v>71.156349206349191</v>
      </c>
      <c r="Q123" s="743">
        <v>209.34779516358466</v>
      </c>
      <c r="R123" s="228">
        <v>0</v>
      </c>
      <c r="S123" s="228">
        <v>0</v>
      </c>
      <c r="T123" s="228">
        <v>175.5</v>
      </c>
      <c r="U123" s="228">
        <v>4476</v>
      </c>
      <c r="V123" s="228">
        <v>2763</v>
      </c>
      <c r="W123" s="228">
        <v>2763</v>
      </c>
      <c r="X123" s="228">
        <v>490</v>
      </c>
      <c r="Y123" s="228">
        <v>490</v>
      </c>
      <c r="Z123" s="228">
        <v>120</v>
      </c>
      <c r="AA123" s="228">
        <v>1275</v>
      </c>
      <c r="AB123" s="228">
        <v>115</v>
      </c>
      <c r="AC123" s="228">
        <v>0</v>
      </c>
      <c r="AD123" s="228">
        <v>0</v>
      </c>
      <c r="AE123" s="228">
        <v>0</v>
      </c>
      <c r="AF123" s="228">
        <v>25</v>
      </c>
      <c r="AG123" s="228">
        <v>160</v>
      </c>
      <c r="AH123" s="228">
        <v>0</v>
      </c>
      <c r="AI123" s="228">
        <v>0</v>
      </c>
      <c r="AJ123" s="228">
        <v>60</v>
      </c>
      <c r="AK123" s="228">
        <v>8</v>
      </c>
      <c r="AL123" s="228">
        <v>30</v>
      </c>
      <c r="AM123" s="228">
        <v>480</v>
      </c>
      <c r="AN123" s="736">
        <v>1713</v>
      </c>
      <c r="AO123" s="227">
        <v>0</v>
      </c>
      <c r="AP123" s="228">
        <v>180.5</v>
      </c>
      <c r="AQ123" s="228">
        <v>4577</v>
      </c>
      <c r="AR123" s="228">
        <v>2625</v>
      </c>
      <c r="AS123" s="228">
        <v>2625</v>
      </c>
      <c r="AT123" s="228">
        <v>470</v>
      </c>
      <c r="AU123" s="228">
        <v>470</v>
      </c>
      <c r="AV123" s="228">
        <v>85</v>
      </c>
      <c r="AW123" s="228">
        <v>1090</v>
      </c>
      <c r="AX123" s="228">
        <v>190</v>
      </c>
      <c r="AY123" s="228">
        <v>0</v>
      </c>
      <c r="AZ123" s="228">
        <v>10</v>
      </c>
      <c r="BA123" s="228">
        <v>0</v>
      </c>
      <c r="BB123" s="228">
        <v>30</v>
      </c>
      <c r="BC123" s="228">
        <v>175</v>
      </c>
      <c r="BD123" s="228">
        <v>0</v>
      </c>
      <c r="BE123" s="228">
        <v>0</v>
      </c>
      <c r="BF123" s="228">
        <v>60</v>
      </c>
      <c r="BG123" s="228">
        <v>5</v>
      </c>
      <c r="BH123" s="228">
        <v>30</v>
      </c>
      <c r="BI123" s="228">
        <v>480</v>
      </c>
      <c r="BJ123" s="737">
        <v>1952</v>
      </c>
    </row>
    <row r="124" spans="1:62" x14ac:dyDescent="0.25">
      <c r="G124" s="71"/>
      <c r="H124" s="71"/>
      <c r="I124" s="71"/>
    </row>
    <row r="125" spans="1:62" x14ac:dyDescent="0.25">
      <c r="B125" s="323" t="s">
        <v>453</v>
      </c>
      <c r="C125" s="323" t="s">
        <v>451</v>
      </c>
      <c r="D125" s="324"/>
      <c r="E125" s="323"/>
      <c r="G125"/>
      <c r="H125"/>
      <c r="I125"/>
      <c r="AO125" s="181"/>
      <c r="AP125" s="181"/>
      <c r="AQ125" s="181"/>
      <c r="AR125" s="181"/>
      <c r="AS125" s="181"/>
    </row>
    <row r="126" spans="1:62" x14ac:dyDescent="0.25">
      <c r="B126" s="323"/>
      <c r="C126" s="323" t="s">
        <v>452</v>
      </c>
      <c r="D126" s="324"/>
      <c r="E126" s="323"/>
      <c r="K126" s="4"/>
      <c r="Q126" s="14"/>
      <c r="AM126" s="181">
        <v>3665</v>
      </c>
      <c r="AO126" s="181"/>
      <c r="AP126" s="181"/>
      <c r="AQ126" s="181"/>
      <c r="AR126" s="181"/>
      <c r="AS126" s="181"/>
    </row>
    <row r="127" spans="1:62" x14ac:dyDescent="0.25">
      <c r="G127" s="70"/>
      <c r="H127" s="70"/>
      <c r="I127" s="70"/>
    </row>
    <row r="128" spans="1:62" x14ac:dyDescent="0.25">
      <c r="B128" s="1" t="s">
        <v>39</v>
      </c>
    </row>
    <row r="129" spans="2:7" x14ac:dyDescent="0.25">
      <c r="B129" s="1" t="s">
        <v>72</v>
      </c>
    </row>
    <row r="131" spans="2:7" x14ac:dyDescent="0.25">
      <c r="B131" s="1" t="s">
        <v>73</v>
      </c>
      <c r="G131" s="739"/>
    </row>
    <row r="132" spans="2:7" x14ac:dyDescent="0.25">
      <c r="G132" s="739"/>
    </row>
    <row r="133" spans="2:7" x14ac:dyDescent="0.25">
      <c r="B133" s="1" t="s">
        <v>51</v>
      </c>
    </row>
    <row r="134" spans="2:7" x14ac:dyDescent="0.25">
      <c r="B134" t="s">
        <v>32</v>
      </c>
    </row>
    <row r="135" spans="2:7" x14ac:dyDescent="0.25">
      <c r="B135" t="s">
        <v>33</v>
      </c>
    </row>
    <row r="136" spans="2:7" x14ac:dyDescent="0.25">
      <c r="B136" t="s">
        <v>34</v>
      </c>
    </row>
    <row r="139" spans="2:7" x14ac:dyDescent="0.25">
      <c r="B139" s="1" t="s">
        <v>87</v>
      </c>
    </row>
    <row r="140" spans="2:7" x14ac:dyDescent="0.25">
      <c r="B140" t="s">
        <v>84</v>
      </c>
    </row>
    <row r="141" spans="2:7" x14ac:dyDescent="0.25">
      <c r="B141" t="s">
        <v>85</v>
      </c>
    </row>
    <row r="143" spans="2:7" x14ac:dyDescent="0.25">
      <c r="B143" s="1" t="s">
        <v>388</v>
      </c>
    </row>
    <row r="144" spans="2:7" x14ac:dyDescent="0.25">
      <c r="B144" t="s">
        <v>35</v>
      </c>
    </row>
    <row r="145" spans="2:2" x14ac:dyDescent="0.25">
      <c r="B145" t="s">
        <v>36</v>
      </c>
    </row>
    <row r="146" spans="2:2" x14ac:dyDescent="0.25">
      <c r="B146" t="s">
        <v>37</v>
      </c>
    </row>
    <row r="148" spans="2:2" x14ac:dyDescent="0.25">
      <c r="B148" s="1" t="s">
        <v>387</v>
      </c>
    </row>
    <row r="149" spans="2:2" x14ac:dyDescent="0.25">
      <c r="B149" t="s">
        <v>35</v>
      </c>
    </row>
    <row r="150" spans="2:2" x14ac:dyDescent="0.25">
      <c r="B150" t="s">
        <v>36</v>
      </c>
    </row>
    <row r="151" spans="2:2" x14ac:dyDescent="0.25">
      <c r="B151" t="s">
        <v>37</v>
      </c>
    </row>
    <row r="153" spans="2:2" x14ac:dyDescent="0.25">
      <c r="B153" s="1" t="s">
        <v>389</v>
      </c>
    </row>
    <row r="154" spans="2:2" x14ac:dyDescent="0.25">
      <c r="B154" t="s">
        <v>40</v>
      </c>
    </row>
    <row r="155" spans="2:2" x14ac:dyDescent="0.25">
      <c r="B155" t="s">
        <v>41</v>
      </c>
    </row>
  </sheetData>
  <sheetProtection algorithmName="SHA-512" hashValue="t80kiYoTeSqTMepk9VSeG8P4g2bzlel/wbTDtRXE2vAZ8/OF7zrUGkjjfzy6mZIIciTAY8KH0CsKOT5WHdtu5w==" saltValue="OE5jMB5JfLUJ04K/ZWeJSQ==" spinCount="100000" sheet="1" objects="1" scenarios="1" selectLockedCells="1"/>
  <autoFilter ref="A18:BJ123" xr:uid="{738ED7CF-DF51-43BF-A344-502F574B04B6}"/>
  <sortState xmlns:xlrd2="http://schemas.microsoft.com/office/spreadsheetml/2017/richdata2" ref="A105:BJ121">
    <sortCondition ref="G105:G121"/>
  </sortState>
  <mergeCells count="94">
    <mergeCell ref="N16:Q16"/>
    <mergeCell ref="J16:M16"/>
    <mergeCell ref="AE18:AE19"/>
    <mergeCell ref="AD18:AD19"/>
    <mergeCell ref="AB18:AB19"/>
    <mergeCell ref="AA18:AA19"/>
    <mergeCell ref="X16:Y16"/>
    <mergeCell ref="Z18:Z19"/>
    <mergeCell ref="R18:R19"/>
    <mergeCell ref="J15:R15"/>
    <mergeCell ref="U16:U17"/>
    <mergeCell ref="AN18:AN19"/>
    <mergeCell ref="H15:H19"/>
    <mergeCell ref="S15:AN15"/>
    <mergeCell ref="AH18:AH19"/>
    <mergeCell ref="AG18:AG19"/>
    <mergeCell ref="AF18:AF19"/>
    <mergeCell ref="AM18:AM19"/>
    <mergeCell ref="AL18:AL19"/>
    <mergeCell ref="AK18:AK19"/>
    <mergeCell ref="AJ18:AJ19"/>
    <mergeCell ref="AG16:AG17"/>
    <mergeCell ref="AF16:AF17"/>
    <mergeCell ref="AA16:AA17"/>
    <mergeCell ref="I15:I19"/>
    <mergeCell ref="AX18:AX19"/>
    <mergeCell ref="AW18:AW19"/>
    <mergeCell ref="AV18:AV19"/>
    <mergeCell ref="BH18:BH19"/>
    <mergeCell ref="BG18:BG19"/>
    <mergeCell ref="BF18:BF19"/>
    <mergeCell ref="BE18:BE19"/>
    <mergeCell ref="BD18:BD19"/>
    <mergeCell ref="BC18:BC19"/>
    <mergeCell ref="BB18:BB19"/>
    <mergeCell ref="AZ18:AZ19"/>
    <mergeCell ref="AY18:AY19"/>
    <mergeCell ref="A15:A17"/>
    <mergeCell ref="G18:G19"/>
    <mergeCell ref="F18:F19"/>
    <mergeCell ref="E18:E19"/>
    <mergeCell ref="D18:D19"/>
    <mergeCell ref="C18:C19"/>
    <mergeCell ref="B18:B19"/>
    <mergeCell ref="A18:A19"/>
    <mergeCell ref="G15:G17"/>
    <mergeCell ref="F15:F17"/>
    <mergeCell ref="E15:E17"/>
    <mergeCell ref="D15:D17"/>
    <mergeCell ref="C15:C17"/>
    <mergeCell ref="B15:B17"/>
    <mergeCell ref="BF16:BF17"/>
    <mergeCell ref="BI16:BI17"/>
    <mergeCell ref="BH16:BH17"/>
    <mergeCell ref="AO16:AO17"/>
    <mergeCell ref="AQ16:AQ17"/>
    <mergeCell ref="AP16:AP17"/>
    <mergeCell ref="AV16:AV17"/>
    <mergeCell ref="AS16:AS17"/>
    <mergeCell ref="AX16:AX17"/>
    <mergeCell ref="BB16:BB17"/>
    <mergeCell ref="BC16:BC17"/>
    <mergeCell ref="BD16:BD17"/>
    <mergeCell ref="BE16:BE17"/>
    <mergeCell ref="BG16:BG17"/>
    <mergeCell ref="AY16:BA16"/>
    <mergeCell ref="BJ18:BJ19"/>
    <mergeCell ref="S18:S19"/>
    <mergeCell ref="BI18:BI19"/>
    <mergeCell ref="AO15:BJ15"/>
    <mergeCell ref="AW16:AW17"/>
    <mergeCell ref="AK16:AK17"/>
    <mergeCell ref="AL16:AL17"/>
    <mergeCell ref="AJ16:AJ17"/>
    <mergeCell ref="AI16:AI17"/>
    <mergeCell ref="T16:T17"/>
    <mergeCell ref="S16:S17"/>
    <mergeCell ref="V16:V17"/>
    <mergeCell ref="W16:W17"/>
    <mergeCell ref="AM16:AM17"/>
    <mergeCell ref="AT16:AU16"/>
    <mergeCell ref="BJ16:BJ17"/>
    <mergeCell ref="AT18:AT19"/>
    <mergeCell ref="AO18:AO19"/>
    <mergeCell ref="AP18:AP19"/>
    <mergeCell ref="R16:R17"/>
    <mergeCell ref="AR16:AR17"/>
    <mergeCell ref="AN16:AN17"/>
    <mergeCell ref="AC16:AE16"/>
    <mergeCell ref="Z16:Z17"/>
    <mergeCell ref="AI18:AI19"/>
    <mergeCell ref="X18:X19"/>
    <mergeCell ref="AB16:AB17"/>
    <mergeCell ref="AH16:AH17"/>
  </mergeCells>
  <phoneticPr fontId="8" type="noConversion"/>
  <conditionalFormatting sqref="N20:N41">
    <cfRule type="containsText" dxfId="30" priority="4" operator="containsText" text=",">
      <formula>NOT(ISERROR(SEARCH(",",N20)))</formula>
    </cfRule>
  </conditionalFormatting>
  <conditionalFormatting sqref="N26">
    <cfRule type="colorScale" priority="159">
      <colorScale>
        <cfvo type="num" val="&quot;*,*&quot;"/>
        <cfvo type="max"/>
        <color rgb="FFFF7128"/>
        <color rgb="FFFFEF9C"/>
      </colorScale>
    </cfRule>
  </conditionalFormatting>
  <conditionalFormatting sqref="N33">
    <cfRule type="colorScale" priority="10">
      <colorScale>
        <cfvo type="num" val="&quot;*,*&quot;"/>
        <cfvo type="max"/>
        <color rgb="FFFF7128"/>
        <color rgb="FFFFEF9C"/>
      </colorScale>
    </cfRule>
  </conditionalFormatting>
  <conditionalFormatting sqref="N36">
    <cfRule type="colorScale" priority="5">
      <colorScale>
        <cfvo type="num" val="&quot;*,*&quot;"/>
        <cfvo type="max"/>
        <color rgb="FFFF7128"/>
        <color rgb="FFFFEF9C"/>
      </colorScale>
    </cfRule>
  </conditionalFormatting>
  <conditionalFormatting sqref="N37:N41 N34:N35 N29:N32">
    <cfRule type="colorScale" priority="838">
      <colorScale>
        <cfvo type="num" val="&quot;*,*&quot;"/>
        <cfvo type="max"/>
        <color rgb="FFFF7128"/>
        <color rgb="FFFFEF9C"/>
      </colorScale>
    </cfRule>
  </conditionalFormatting>
  <conditionalFormatting sqref="N43:N60">
    <cfRule type="containsText" dxfId="29" priority="14" operator="containsText" text=",">
      <formula>NOT(ISERROR(SEARCH(",",N43)))</formula>
    </cfRule>
  </conditionalFormatting>
  <conditionalFormatting sqref="N50">
    <cfRule type="colorScale" priority="213">
      <colorScale>
        <cfvo type="num" val="&quot;*,*&quot;"/>
        <cfvo type="max"/>
        <color rgb="FFFF7128"/>
        <color rgb="FFFFEF9C"/>
      </colorScale>
    </cfRule>
  </conditionalFormatting>
  <conditionalFormatting sqref="N51">
    <cfRule type="colorScale" priority="15">
      <colorScale>
        <cfvo type="num" val="&quot;*,*&quot;"/>
        <cfvo type="max"/>
        <color rgb="FFFF7128"/>
        <color rgb="FFFFEF9C"/>
      </colorScale>
    </cfRule>
  </conditionalFormatting>
  <conditionalFormatting sqref="N52:N60 N20:N25 N27:N28 N43:N49 N62:N76">
    <cfRule type="colorScale" priority="770">
      <colorScale>
        <cfvo type="num" val="&quot;*,*&quot;"/>
        <cfvo type="max"/>
        <color rgb="FFFF7128"/>
        <color rgb="FFFFEF9C"/>
      </colorScale>
    </cfRule>
  </conditionalFormatting>
  <conditionalFormatting sqref="N62:N70">
    <cfRule type="containsText" dxfId="28" priority="217" operator="containsText" text=",">
      <formula>NOT(ISERROR(SEARCH(",",N62)))</formula>
    </cfRule>
  </conditionalFormatting>
  <conditionalFormatting sqref="N71:N76">
    <cfRule type="containsText" dxfId="27" priority="500" operator="containsText" text=",">
      <formula>NOT(ISERROR(SEARCH(",",N71)))</formula>
    </cfRule>
  </conditionalFormatting>
  <conditionalFormatting sqref="N73">
    <cfRule type="containsText" dxfId="26" priority="267" operator="containsText" text=",">
      <formula>NOT(ISERROR(SEARCH(",",N73)))</formula>
    </cfRule>
    <cfRule type="colorScale" priority="268">
      <colorScale>
        <cfvo type="num" val="&quot;*,*&quot;"/>
        <cfvo type="max"/>
        <color rgb="FFFF7128"/>
        <color rgb="FFFFEF9C"/>
      </colorScale>
    </cfRule>
  </conditionalFormatting>
  <conditionalFormatting sqref="N75">
    <cfRule type="containsText" dxfId="25" priority="299" operator="containsText" text=",">
      <formula>NOT(ISERROR(SEARCH(",",N75)))</formula>
    </cfRule>
    <cfRule type="colorScale" priority="300">
      <colorScale>
        <cfvo type="num" val="&quot;*,*&quot;"/>
        <cfvo type="max"/>
        <color rgb="FFFF7128"/>
        <color rgb="FFFFEF9C"/>
      </colorScale>
    </cfRule>
  </conditionalFormatting>
  <conditionalFormatting sqref="N77">
    <cfRule type="colorScale" priority="198">
      <colorScale>
        <cfvo type="num" val="&quot;*,*&quot;"/>
        <cfvo type="max"/>
        <color rgb="FFFF7128"/>
        <color rgb="FFFFEF9C"/>
      </colorScale>
    </cfRule>
  </conditionalFormatting>
  <conditionalFormatting sqref="N77:N79">
    <cfRule type="containsText" dxfId="24" priority="187" operator="containsText" text=",">
      <formula>NOT(ISERROR(SEARCH(",",N77)))</formula>
    </cfRule>
  </conditionalFormatting>
  <conditionalFormatting sqref="N78">
    <cfRule type="colorScale" priority="188">
      <colorScale>
        <cfvo type="num" val="&quot;*,*&quot;"/>
        <cfvo type="max"/>
        <color rgb="FFFF7128"/>
        <color rgb="FFFFEF9C"/>
      </colorScale>
    </cfRule>
  </conditionalFormatting>
  <conditionalFormatting sqref="N79">
    <cfRule type="colorScale" priority="190">
      <colorScale>
        <cfvo type="num" val="&quot;*,*&quot;"/>
        <cfvo type="max"/>
        <color rgb="FFFF7128"/>
        <color rgb="FFFFEF9C"/>
      </colorScale>
    </cfRule>
  </conditionalFormatting>
  <conditionalFormatting sqref="N81:N82">
    <cfRule type="colorScale" priority="45">
      <colorScale>
        <cfvo type="num" val="&quot;*,*&quot;"/>
        <cfvo type="max"/>
        <color rgb="FFFF7128"/>
        <color rgb="FFFFEF9C"/>
      </colorScale>
    </cfRule>
  </conditionalFormatting>
  <conditionalFormatting sqref="N81:N103">
    <cfRule type="containsText" dxfId="23" priority="19" operator="containsText" text=",">
      <formula>NOT(ISERROR(SEARCH(",",N81)))</formula>
    </cfRule>
  </conditionalFormatting>
  <conditionalFormatting sqref="N83:N85">
    <cfRule type="colorScale" priority="40">
      <colorScale>
        <cfvo type="num" val="&quot;*,*&quot;"/>
        <cfvo type="max"/>
        <color rgb="FFFF7128"/>
        <color rgb="FFFFEF9C"/>
      </colorScale>
    </cfRule>
  </conditionalFormatting>
  <conditionalFormatting sqref="N87">
    <cfRule type="colorScale" priority="208">
      <colorScale>
        <cfvo type="num" val="&quot;*,*&quot;"/>
        <cfvo type="max"/>
        <color rgb="FFFF7128"/>
        <color rgb="FFFFEF9C"/>
      </colorScale>
    </cfRule>
  </conditionalFormatting>
  <conditionalFormatting sqref="N88">
    <cfRule type="colorScale" priority="30">
      <colorScale>
        <cfvo type="num" val="&quot;*,*&quot;"/>
        <cfvo type="max"/>
        <color rgb="FFFF7128"/>
        <color rgb="FFFFEF9C"/>
      </colorScale>
    </cfRule>
  </conditionalFormatting>
  <conditionalFormatting sqref="N89">
    <cfRule type="colorScale" priority="35">
      <colorScale>
        <cfvo type="num" val="&quot;*,*&quot;"/>
        <cfvo type="max"/>
        <color rgb="FFFF7128"/>
        <color rgb="FFFFEF9C"/>
      </colorScale>
    </cfRule>
  </conditionalFormatting>
  <conditionalFormatting sqref="N90:N93">
    <cfRule type="colorScale" priority="50">
      <colorScale>
        <cfvo type="num" val="&quot;*,*&quot;"/>
        <cfvo type="max"/>
        <color rgb="FFFF7128"/>
        <color rgb="FFFFEF9C"/>
      </colorScale>
    </cfRule>
  </conditionalFormatting>
  <conditionalFormatting sqref="N94">
    <cfRule type="colorScale" priority="290">
      <colorScale>
        <cfvo type="num" val="&quot;*,*&quot;"/>
        <cfvo type="max"/>
        <color rgb="FFFF7128"/>
        <color rgb="FFFFEF9C"/>
      </colorScale>
    </cfRule>
  </conditionalFormatting>
  <conditionalFormatting sqref="N97">
    <cfRule type="colorScale" priority="55">
      <colorScale>
        <cfvo type="num" val="&quot;*,*&quot;"/>
        <cfvo type="max"/>
        <color rgb="FFFF7128"/>
        <color rgb="FFFFEF9C"/>
      </colorScale>
    </cfRule>
  </conditionalFormatting>
  <conditionalFormatting sqref="N98">
    <cfRule type="colorScale" priority="821">
      <colorScale>
        <cfvo type="num" val="&quot;*,*&quot;"/>
        <cfvo type="max"/>
        <color rgb="FFFF7128"/>
        <color rgb="FFFFEF9C"/>
      </colorScale>
    </cfRule>
  </conditionalFormatting>
  <conditionalFormatting sqref="N99">
    <cfRule type="colorScale" priority="65">
      <colorScale>
        <cfvo type="num" val="&quot;*,*&quot;"/>
        <cfvo type="max"/>
        <color rgb="FFFF7128"/>
        <color rgb="FFFFEF9C"/>
      </colorScale>
    </cfRule>
  </conditionalFormatting>
  <conditionalFormatting sqref="N100">
    <cfRule type="colorScale" priority="75">
      <colorScale>
        <cfvo type="num" val="&quot;*,*&quot;"/>
        <cfvo type="max"/>
        <color rgb="FFFF7128"/>
        <color rgb="FFFFEF9C"/>
      </colorScale>
    </cfRule>
  </conditionalFormatting>
  <conditionalFormatting sqref="N101">
    <cfRule type="colorScale" priority="825">
      <colorScale>
        <cfvo type="num" val="&quot;*,*&quot;"/>
        <cfvo type="max"/>
        <color rgb="FFFF7128"/>
        <color rgb="FFFFEF9C"/>
      </colorScale>
    </cfRule>
  </conditionalFormatting>
  <conditionalFormatting sqref="N102">
    <cfRule type="colorScale" priority="20">
      <colorScale>
        <cfvo type="num" val="&quot;*,*&quot;"/>
        <cfvo type="max"/>
        <color rgb="FFFF7128"/>
        <color rgb="FFFFEF9C"/>
      </colorScale>
    </cfRule>
  </conditionalFormatting>
  <conditionalFormatting sqref="N103">
    <cfRule type="colorScale" priority="25">
      <colorScale>
        <cfvo type="num" val="&quot;*,*&quot;"/>
        <cfvo type="max"/>
        <color rgb="FFFF7128"/>
        <color rgb="FFFFEF9C"/>
      </colorScale>
    </cfRule>
  </conditionalFormatting>
  <conditionalFormatting sqref="N105:N106 N86 N95:N96">
    <cfRule type="colorScale" priority="817">
      <colorScale>
        <cfvo type="num" val="&quot;*,*&quot;"/>
        <cfvo type="max"/>
        <color rgb="FFFF7128"/>
        <color rgb="FFFFEF9C"/>
      </colorScale>
    </cfRule>
  </conditionalFormatting>
  <conditionalFormatting sqref="N105:N113">
    <cfRule type="containsText" dxfId="22" priority="89" operator="containsText" text=",">
      <formula>NOT(ISERROR(SEARCH(",",N105)))</formula>
    </cfRule>
  </conditionalFormatting>
  <conditionalFormatting sqref="N108">
    <cfRule type="colorScale" priority="140">
      <colorScale>
        <cfvo type="num" val="&quot;*,*&quot;"/>
        <cfvo type="max"/>
        <color rgb="FFFF7128"/>
        <color rgb="FFFFEF9C"/>
      </colorScale>
    </cfRule>
  </conditionalFormatting>
  <conditionalFormatting sqref="N109:N113 N107">
    <cfRule type="colorScale" priority="283">
      <colorScale>
        <cfvo type="num" val="&quot;*,*&quot;"/>
        <cfvo type="max"/>
        <color rgb="FFFF7128"/>
        <color rgb="FFFFEF9C"/>
      </colorScale>
    </cfRule>
  </conditionalFormatting>
  <conditionalFormatting sqref="N114:N121">
    <cfRule type="containsText" dxfId="21" priority="94" operator="containsText" text=",">
      <formula>NOT(ISERROR(SEARCH(",",N114)))</formula>
    </cfRule>
    <cfRule type="colorScale" priority="93">
      <colorScale>
        <cfvo type="num" val="&quot;*,*&quot;"/>
        <cfvo type="max"/>
        <color rgb="FFFF7128"/>
        <color rgb="FFFFEF9C"/>
      </colorScale>
    </cfRule>
  </conditionalFormatting>
  <dataValidations xWindow="201" yWindow="881" count="2">
    <dataValidation type="whole" allowBlank="1" showInputMessage="1" showErrorMessage="1" sqref="AP20" xr:uid="{7A62DE0F-D297-48EF-8EB9-44892D4124AB}">
      <formula1>0</formula1>
      <formula2>20</formula2>
    </dataValidation>
    <dataValidation type="whole" allowBlank="1" showInputMessage="1" showErrorMessage="1" errorTitle="WARTOŚĆ NIEPRAWIDŁOWA" error="Suma ECTS musi być liczbą całkowitą" promptTitle="suma ECTS" prompt="Suma ECTS musi być liczbą całkowitą" sqref="N43:N60 N81:N103 N62:N79 N105:N121 N20:N41" xr:uid="{1A9E8E85-9936-4580-9885-A978F20E3F47}">
      <formula1>0</formula1>
      <formula2>20</formula2>
    </dataValidation>
  </dataValidations>
  <pageMargins left="0.7" right="0.7" top="0.75" bottom="0.75" header="0.3" footer="0.3"/>
  <pageSetup paperSize="9" orientation="landscape" horizontalDpi="300" verticalDpi="300" r:id="rId1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xWindow="201" yWindow="881" count="5">
        <x14:dataValidation type="list" allowBlank="1" showInputMessage="1" showErrorMessage="1" errorTitle="Wartość nieprawidłowa" error="Proszę wybrać formę zakończenia semestru z listy" promptTitle="Forma zakończenia semestru" prompt="Proszę wybrać formę zakończenia semestru z listy" xr:uid="{071D9DFD-A1FB-4A6A-B958-FE7B26EBF3C0}">
          <x14:formula1>
            <xm:f>Słowniki!$E$2:$E$4</xm:f>
          </x14:formula1>
          <xm:sqref>S58:S60 S20:S41 AO20:AO41 AO111:AO121 AO105:AO109 S105:S110 S112:S121 S43:S56 S81:S103 AO43:AO60 AO81:AO103 AO62:AO79 S62:S79</xm:sqref>
        </x14:dataValidation>
        <x14:dataValidation type="list" allowBlank="1" showInputMessage="1" showErrorMessage="1" errorTitle="Wartość nieprawidłowa" error="Proszę wybrać formę zakończenia przedmiotu z listy" promptTitle="Forma zakończenia przedmiotu" prompt="Proszę wybrać formę zakończenia przedmiotu z listy" xr:uid="{AF04B043-5B61-4834-9AC2-CBA0BF9FB9F8}">
          <x14:formula1>
            <xm:f>Słowniki!$J$2:$J$4</xm:f>
          </x14:formula1>
          <xm:sqref>R105:R121 R20:R41 R43:R60 R62:R79 R81:R103</xm:sqref>
        </x14:dataValidation>
        <x14:dataValidation type="list" allowBlank="1" showInputMessage="1" showErrorMessage="1" errorTitle="Wartość nieprawidłowa" error="Proszę wybrać z listy rodzaj zajęć" promptTitle="Rodzaj zajęć" prompt="Proszę wybrać z listy rodzaj zajęć" xr:uid="{0939FFDB-F913-4DE6-8A4E-9575E719CEFB}">
          <x14:formula1>
            <xm:f>Słowniki!$B$2:$B$4</xm:f>
          </x14:formula1>
          <xm:sqref>F20:F122</xm:sqref>
        </x14:dataValidation>
        <x14:dataValidation type="list" allowBlank="1" showInputMessage="1" showErrorMessage="1" errorTitle="Wartość nieprawidłowa" error="Proszę wybrać odpowiedź czy przedmiot jest humanistyczny lub społeczny" promptTitle="Przedmiot humanistyczny/społ." prompt="Proszę wybrać odpowiedź czy przedmiot jest humanistyczny lub społeczny" xr:uid="{710C8322-D223-49CD-BD2D-5C47CF5D4205}">
          <x14:formula1>
            <xm:f>Słowniki!#REF!</xm:f>
          </x14:formula1>
          <xm:sqref>H62:H79 H43:H60 H81:H103 H105:H121 H20:H41</xm:sqref>
        </x14:dataValidation>
        <x14:dataValidation type="list" allowBlank="1" showInputMessage="1" showErrorMessage="1" errorTitle="Wartość nieprawidłowa" error="Proszę wybrać odpowiedź czy przedmiot kształtuje umiejętności praktyczne" promptTitle="Przedmiot kształtujący umiejętn." prompt="Proszę wybrać odpowiedź czy przedmiot kształtuje umiejętności praktyczne" xr:uid="{F659679C-D505-459F-A764-EB2EBE07E262}">
          <x14:formula1>
            <xm:f>Słowniki!#REF!</xm:f>
          </x14:formula1>
          <xm:sqref>I105:I121 I62:I79 I43:I60 I81:I103 I20:I41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F294B4-C3B1-457B-8382-874687ECD099}">
  <sheetPr codeName="Arkusz5"/>
  <dimension ref="A1:DA52"/>
  <sheetViews>
    <sheetView zoomScale="55" zoomScaleNormal="55" workbookViewId="0">
      <pane xSplit="3" ySplit="1" topLeftCell="D20" activePane="bottomRight" state="frozen"/>
      <selection pane="topRight" activeCell="D1" sqref="D1"/>
      <selection pane="bottomLeft" activeCell="A2" sqref="A2"/>
      <selection pane="bottomRight" activeCell="D42" sqref="D42:DA50"/>
    </sheetView>
  </sheetViews>
  <sheetFormatPr defaultColWidth="8.85546875" defaultRowHeight="18.75" zeroHeight="1" x14ac:dyDescent="0.3"/>
  <cols>
    <col min="1" max="1" width="9.85546875" style="635" customWidth="1"/>
    <col min="3" max="3" width="9.140625" style="2"/>
  </cols>
  <sheetData>
    <row r="1" spans="1:105" ht="271.5" customHeight="1" x14ac:dyDescent="0.25">
      <c r="A1" s="633" t="s">
        <v>487</v>
      </c>
      <c r="B1" s="626"/>
      <c r="C1" s="642"/>
      <c r="D1" s="636" t="s">
        <v>497</v>
      </c>
      <c r="E1" s="643" t="s">
        <v>498</v>
      </c>
      <c r="F1" s="628" t="s">
        <v>454</v>
      </c>
      <c r="G1" s="643" t="s">
        <v>499</v>
      </c>
      <c r="H1" s="628" t="s">
        <v>390</v>
      </c>
      <c r="I1" s="627" t="s">
        <v>519</v>
      </c>
      <c r="J1" s="644" t="s">
        <v>520</v>
      </c>
      <c r="K1" s="628" t="s">
        <v>392</v>
      </c>
      <c r="L1" s="643" t="s">
        <v>501</v>
      </c>
      <c r="M1" s="628" t="s">
        <v>394</v>
      </c>
      <c r="N1" s="628" t="s">
        <v>403</v>
      </c>
      <c r="O1" s="645" t="s">
        <v>502</v>
      </c>
      <c r="P1" s="645" t="s">
        <v>504</v>
      </c>
      <c r="Q1" s="628" t="s">
        <v>476</v>
      </c>
      <c r="R1" s="628" t="s">
        <v>401</v>
      </c>
      <c r="S1" s="628" t="s">
        <v>396</v>
      </c>
      <c r="T1" s="628" t="s">
        <v>402</v>
      </c>
      <c r="U1" s="628" t="s">
        <v>391</v>
      </c>
      <c r="V1" s="643" t="s">
        <v>503</v>
      </c>
      <c r="W1" s="627" t="s">
        <v>393</v>
      </c>
      <c r="X1" s="628" t="s">
        <v>557</v>
      </c>
      <c r="Y1" s="646" t="s">
        <v>558</v>
      </c>
      <c r="Z1" s="631" t="s">
        <v>90</v>
      </c>
      <c r="AA1" s="647" t="s">
        <v>413</v>
      </c>
      <c r="AB1" s="627" t="s">
        <v>559</v>
      </c>
      <c r="AC1" s="644" t="s">
        <v>560</v>
      </c>
      <c r="AD1" s="628" t="s">
        <v>405</v>
      </c>
      <c r="AE1" s="628" t="s">
        <v>409</v>
      </c>
      <c r="AF1" s="648" t="s">
        <v>406</v>
      </c>
      <c r="AG1" s="649" t="s">
        <v>523</v>
      </c>
      <c r="AH1" s="649" t="s">
        <v>524</v>
      </c>
      <c r="AI1" s="625" t="s">
        <v>567</v>
      </c>
      <c r="AJ1" s="625" t="s">
        <v>568</v>
      </c>
      <c r="AK1" s="627" t="s">
        <v>467</v>
      </c>
      <c r="AL1" s="650" t="s">
        <v>468</v>
      </c>
      <c r="AM1" s="628" t="s">
        <v>412</v>
      </c>
      <c r="AN1" s="628" t="s">
        <v>404</v>
      </c>
      <c r="AO1" s="627" t="s">
        <v>417</v>
      </c>
      <c r="AP1" s="628" t="s">
        <v>469</v>
      </c>
      <c r="AQ1" s="651" t="s">
        <v>470</v>
      </c>
      <c r="AR1" s="627" t="s">
        <v>407</v>
      </c>
      <c r="AS1" s="652" t="s">
        <v>91</v>
      </c>
      <c r="AT1" s="653" t="s">
        <v>416</v>
      </c>
      <c r="AU1" s="628" t="s">
        <v>418</v>
      </c>
      <c r="AV1" s="628" t="s">
        <v>410</v>
      </c>
      <c r="AW1" s="643" t="s">
        <v>525</v>
      </c>
      <c r="AX1" s="643" t="s">
        <v>526</v>
      </c>
      <c r="AY1" s="628" t="s">
        <v>456</v>
      </c>
      <c r="AZ1" s="625" t="s">
        <v>507</v>
      </c>
      <c r="BA1" s="625" t="s">
        <v>543</v>
      </c>
      <c r="BB1" s="628" t="s">
        <v>421</v>
      </c>
      <c r="BC1" s="628" t="s">
        <v>455</v>
      </c>
      <c r="BD1" s="628" t="s">
        <v>466</v>
      </c>
      <c r="BE1" s="628" t="s">
        <v>471</v>
      </c>
      <c r="BF1" s="654" t="s">
        <v>475</v>
      </c>
      <c r="BG1" s="628" t="s">
        <v>420</v>
      </c>
      <c r="BH1" s="628" t="s">
        <v>419</v>
      </c>
      <c r="BI1" s="627" t="s">
        <v>542</v>
      </c>
      <c r="BJ1" s="655" t="s">
        <v>541</v>
      </c>
      <c r="BK1" s="656" t="s">
        <v>411</v>
      </c>
      <c r="BL1" s="657" t="s">
        <v>414</v>
      </c>
      <c r="BM1" s="628" t="s">
        <v>422</v>
      </c>
      <c r="BN1" s="628" t="s">
        <v>423</v>
      </c>
      <c r="BO1" s="625" t="s">
        <v>530</v>
      </c>
      <c r="BP1" s="625" t="s">
        <v>509</v>
      </c>
      <c r="BQ1" s="625" t="s">
        <v>531</v>
      </c>
      <c r="BR1" s="643" t="s">
        <v>527</v>
      </c>
      <c r="BS1" s="643" t="s">
        <v>528</v>
      </c>
      <c r="BT1" s="628" t="s">
        <v>518</v>
      </c>
      <c r="BU1" s="646" t="s">
        <v>521</v>
      </c>
      <c r="BV1" s="628" t="s">
        <v>430</v>
      </c>
      <c r="BW1" s="628" t="s">
        <v>429</v>
      </c>
      <c r="BX1" s="628" t="s">
        <v>478</v>
      </c>
      <c r="BY1" s="628" t="s">
        <v>477</v>
      </c>
      <c r="BZ1" s="628" t="s">
        <v>438</v>
      </c>
      <c r="CA1" s="628" t="s">
        <v>434</v>
      </c>
      <c r="CB1" s="628" t="s">
        <v>522</v>
      </c>
      <c r="CC1" s="628" t="s">
        <v>432</v>
      </c>
      <c r="CD1" s="628" t="s">
        <v>546</v>
      </c>
      <c r="CE1" s="628" t="s">
        <v>458</v>
      </c>
      <c r="CF1" s="628" t="s">
        <v>431</v>
      </c>
      <c r="CG1" s="628" t="s">
        <v>459</v>
      </c>
      <c r="CH1" s="628" t="s">
        <v>436</v>
      </c>
      <c r="CI1" s="628" t="s">
        <v>435</v>
      </c>
      <c r="CJ1" s="658" t="s">
        <v>424</v>
      </c>
      <c r="CK1" s="654" t="s">
        <v>439</v>
      </c>
      <c r="CL1" s="625" t="s">
        <v>529</v>
      </c>
      <c r="CM1" s="654" t="s">
        <v>443</v>
      </c>
      <c r="CN1" s="628" t="s">
        <v>561</v>
      </c>
      <c r="CO1" s="646" t="s">
        <v>562</v>
      </c>
      <c r="CP1" s="629" t="s">
        <v>440</v>
      </c>
      <c r="CQ1" s="628" t="s">
        <v>465</v>
      </c>
      <c r="CR1" s="630" t="s">
        <v>462</v>
      </c>
      <c r="CS1" s="629" t="s">
        <v>472</v>
      </c>
      <c r="CT1" s="629" t="s">
        <v>441</v>
      </c>
      <c r="CU1" s="629" t="s">
        <v>445</v>
      </c>
      <c r="CV1" s="628" t="s">
        <v>545</v>
      </c>
      <c r="CW1" s="628" t="s">
        <v>444</v>
      </c>
      <c r="CX1" s="628" t="s">
        <v>457</v>
      </c>
      <c r="CY1" s="628" t="s">
        <v>442</v>
      </c>
      <c r="CZ1" s="628" t="s">
        <v>463</v>
      </c>
      <c r="DA1" s="628" t="s">
        <v>464</v>
      </c>
    </row>
    <row r="2" spans="1:105" s="2" customFormat="1" x14ac:dyDescent="0.25">
      <c r="A2" s="634">
        <f t="shared" ref="A2:A33" si="0">SUM(D2:Y2,AA2:AR2,AT2:BK2,BM2:CI2,CK2:DA2)</f>
        <v>17</v>
      </c>
      <c r="B2" s="808" t="s">
        <v>92</v>
      </c>
      <c r="C2" s="632" t="s">
        <v>105</v>
      </c>
      <c r="D2" s="105"/>
      <c r="E2" s="105"/>
      <c r="F2" s="105">
        <v>1</v>
      </c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5">
        <v>1</v>
      </c>
      <c r="R2" s="105">
        <v>1</v>
      </c>
      <c r="S2" s="105"/>
      <c r="T2" s="105"/>
      <c r="U2" s="105"/>
      <c r="V2" s="105">
        <v>1</v>
      </c>
      <c r="W2" s="105">
        <v>1</v>
      </c>
      <c r="X2" s="105"/>
      <c r="Y2" s="105"/>
      <c r="Z2" s="638">
        <f t="shared" ref="Z2:Z33" si="1">SUM(D2:Y2)</f>
        <v>5</v>
      </c>
      <c r="AA2" s="105"/>
      <c r="AB2" s="105"/>
      <c r="AC2" s="105"/>
      <c r="AD2" s="105"/>
      <c r="AE2" s="105"/>
      <c r="AF2" s="105"/>
      <c r="AG2" s="105"/>
      <c r="AH2" s="105"/>
      <c r="AI2" s="105"/>
      <c r="AJ2" s="105"/>
      <c r="AK2" s="105">
        <v>1</v>
      </c>
      <c r="AL2" s="105">
        <v>1</v>
      </c>
      <c r="AM2" s="105">
        <v>1</v>
      </c>
      <c r="AN2" s="105">
        <v>1</v>
      </c>
      <c r="AO2" s="105"/>
      <c r="AP2" s="105">
        <v>1</v>
      </c>
      <c r="AQ2" s="105">
        <v>1</v>
      </c>
      <c r="AR2" s="105">
        <v>1</v>
      </c>
      <c r="AS2" s="639">
        <f t="shared" ref="AS2:AS33" si="2">SUM(AA2:AR2)</f>
        <v>7</v>
      </c>
      <c r="AT2" s="105"/>
      <c r="AU2" s="105"/>
      <c r="AV2" s="105"/>
      <c r="AW2" s="105"/>
      <c r="AX2" s="105"/>
      <c r="AY2" s="105"/>
      <c r="AZ2" s="105"/>
      <c r="BA2" s="105"/>
      <c r="BB2" s="105"/>
      <c r="BC2" s="105"/>
      <c r="BD2" s="105"/>
      <c r="BE2" s="105"/>
      <c r="BF2" s="105"/>
      <c r="BG2" s="105"/>
      <c r="BH2" s="105"/>
      <c r="BI2" s="105"/>
      <c r="BJ2" s="105"/>
      <c r="BK2" s="105">
        <v>1</v>
      </c>
      <c r="BL2" s="640">
        <f t="shared" ref="BL2:BL33" si="3">SUM(AT2:BK2)</f>
        <v>1</v>
      </c>
      <c r="BM2" s="105"/>
      <c r="BN2" s="105"/>
      <c r="BO2" s="105"/>
      <c r="BP2" s="105"/>
      <c r="BQ2" s="105"/>
      <c r="BR2" s="105"/>
      <c r="BS2" s="105"/>
      <c r="BT2" s="105"/>
      <c r="BU2" s="105"/>
      <c r="BV2" s="105"/>
      <c r="BW2" s="105"/>
      <c r="BX2" s="105"/>
      <c r="BY2" s="105"/>
      <c r="BZ2" s="105"/>
      <c r="CA2" s="105"/>
      <c r="CB2" s="105"/>
      <c r="CC2" s="105"/>
      <c r="CD2" s="105">
        <v>1</v>
      </c>
      <c r="CE2" s="105">
        <v>1</v>
      </c>
      <c r="CF2" s="105"/>
      <c r="CG2" s="105"/>
      <c r="CH2" s="105"/>
      <c r="CI2" s="105"/>
      <c r="CJ2" s="641">
        <f t="shared" ref="CJ2:CJ33" si="4">SUM(BM2:CI2)</f>
        <v>2</v>
      </c>
      <c r="CK2" s="105"/>
      <c r="CL2" s="105"/>
      <c r="CM2" s="105">
        <v>1</v>
      </c>
      <c r="CN2" s="105"/>
      <c r="CO2" s="105"/>
      <c r="CP2" s="105"/>
      <c r="CQ2" s="105"/>
      <c r="CR2" s="105"/>
      <c r="CS2" s="105"/>
      <c r="CT2" s="105"/>
      <c r="CU2" s="105"/>
      <c r="CV2" s="105"/>
      <c r="CW2" s="105"/>
      <c r="CX2" s="105"/>
      <c r="CY2" s="105"/>
      <c r="CZ2" s="105">
        <v>1</v>
      </c>
      <c r="DA2" s="105"/>
    </row>
    <row r="3" spans="1:105" s="2" customFormat="1" x14ac:dyDescent="0.25">
      <c r="A3" s="634">
        <f t="shared" si="0"/>
        <v>13</v>
      </c>
      <c r="B3" s="808"/>
      <c r="C3" s="632" t="s">
        <v>107</v>
      </c>
      <c r="D3" s="105"/>
      <c r="E3" s="105"/>
      <c r="F3" s="105"/>
      <c r="G3" s="105"/>
      <c r="H3" s="105"/>
      <c r="I3" s="105"/>
      <c r="J3" s="105"/>
      <c r="K3" s="105"/>
      <c r="L3" s="105"/>
      <c r="M3" s="105"/>
      <c r="N3" s="105"/>
      <c r="O3" s="105"/>
      <c r="P3" s="105"/>
      <c r="Q3" s="105"/>
      <c r="R3" s="105"/>
      <c r="S3" s="105"/>
      <c r="T3" s="105"/>
      <c r="U3" s="105"/>
      <c r="V3" s="105"/>
      <c r="W3" s="105"/>
      <c r="X3" s="105"/>
      <c r="Y3" s="105"/>
      <c r="Z3" s="638">
        <f t="shared" si="1"/>
        <v>0</v>
      </c>
      <c r="AA3" s="105"/>
      <c r="AB3" s="105"/>
      <c r="AC3" s="105"/>
      <c r="AD3" s="105">
        <v>1</v>
      </c>
      <c r="AE3" s="105"/>
      <c r="AF3" s="105"/>
      <c r="AG3" s="105"/>
      <c r="AH3" s="105"/>
      <c r="AI3" s="105"/>
      <c r="AJ3" s="105"/>
      <c r="AK3" s="105"/>
      <c r="AL3" s="105"/>
      <c r="AM3" s="105"/>
      <c r="AN3" s="105"/>
      <c r="AO3" s="105"/>
      <c r="AP3" s="105"/>
      <c r="AQ3" s="105"/>
      <c r="AR3" s="105"/>
      <c r="AS3" s="639">
        <f t="shared" si="2"/>
        <v>1</v>
      </c>
      <c r="AT3" s="105">
        <v>1</v>
      </c>
      <c r="AU3" s="105">
        <v>1</v>
      </c>
      <c r="AV3" s="105"/>
      <c r="AW3" s="105"/>
      <c r="AX3" s="105"/>
      <c r="AY3" s="105"/>
      <c r="AZ3" s="105"/>
      <c r="BA3" s="105"/>
      <c r="BB3" s="105"/>
      <c r="BC3" s="105"/>
      <c r="BD3" s="105"/>
      <c r="BE3" s="105"/>
      <c r="BF3" s="105"/>
      <c r="BG3" s="105">
        <v>1</v>
      </c>
      <c r="BH3" s="105"/>
      <c r="BI3" s="105"/>
      <c r="BJ3" s="105"/>
      <c r="BK3" s="105"/>
      <c r="BL3" s="640">
        <f t="shared" si="3"/>
        <v>3</v>
      </c>
      <c r="BM3" s="105"/>
      <c r="BN3" s="105"/>
      <c r="BO3" s="105"/>
      <c r="BP3" s="105"/>
      <c r="BQ3" s="105"/>
      <c r="BR3" s="105"/>
      <c r="BS3" s="105"/>
      <c r="BT3" s="105">
        <v>1</v>
      </c>
      <c r="BU3" s="105">
        <v>1</v>
      </c>
      <c r="BV3" s="105"/>
      <c r="BW3" s="105"/>
      <c r="BX3" s="105">
        <v>1</v>
      </c>
      <c r="BY3" s="105"/>
      <c r="BZ3" s="105"/>
      <c r="CA3" s="105">
        <v>1</v>
      </c>
      <c r="CB3" s="105">
        <v>1</v>
      </c>
      <c r="CC3" s="105"/>
      <c r="CD3" s="105"/>
      <c r="CE3" s="105"/>
      <c r="CF3" s="105"/>
      <c r="CG3" s="105"/>
      <c r="CH3" s="105"/>
      <c r="CI3" s="105"/>
      <c r="CJ3" s="641">
        <f t="shared" si="4"/>
        <v>5</v>
      </c>
      <c r="CK3" s="105"/>
      <c r="CL3" s="105"/>
      <c r="CM3" s="105"/>
      <c r="CN3" s="105">
        <v>1</v>
      </c>
      <c r="CO3" s="105">
        <v>1</v>
      </c>
      <c r="CP3" s="105"/>
      <c r="CQ3" s="105">
        <v>1</v>
      </c>
      <c r="CR3" s="105">
        <v>1</v>
      </c>
      <c r="CS3" s="105"/>
      <c r="CT3" s="105"/>
      <c r="CU3" s="105"/>
      <c r="CV3" s="105"/>
      <c r="CW3" s="105"/>
      <c r="CX3" s="105"/>
      <c r="CY3" s="105"/>
      <c r="CZ3" s="105"/>
      <c r="DA3" s="105"/>
    </row>
    <row r="4" spans="1:105" s="2" customFormat="1" x14ac:dyDescent="0.25">
      <c r="A4" s="634">
        <f t="shared" si="0"/>
        <v>15</v>
      </c>
      <c r="B4" s="808"/>
      <c r="C4" s="632" t="s">
        <v>109</v>
      </c>
      <c r="D4" s="105"/>
      <c r="E4" s="105"/>
      <c r="F4" s="105"/>
      <c r="G4" s="105"/>
      <c r="H4" s="105"/>
      <c r="I4" s="105"/>
      <c r="J4" s="105"/>
      <c r="K4" s="105"/>
      <c r="L4" s="105"/>
      <c r="M4" s="105"/>
      <c r="N4" s="105"/>
      <c r="O4" s="105"/>
      <c r="P4" s="105"/>
      <c r="Q4" s="105"/>
      <c r="R4" s="105"/>
      <c r="S4" s="105"/>
      <c r="T4" s="105"/>
      <c r="U4" s="105"/>
      <c r="V4" s="105"/>
      <c r="W4" s="105"/>
      <c r="X4" s="105"/>
      <c r="Y4" s="105"/>
      <c r="Z4" s="638">
        <f t="shared" si="1"/>
        <v>0</v>
      </c>
      <c r="AA4" s="105"/>
      <c r="AB4" s="105"/>
      <c r="AC4" s="105"/>
      <c r="AD4" s="105"/>
      <c r="AE4" s="105"/>
      <c r="AF4" s="105">
        <v>1</v>
      </c>
      <c r="AG4" s="105"/>
      <c r="AH4" s="105"/>
      <c r="AI4" s="105"/>
      <c r="AJ4" s="105"/>
      <c r="AK4" s="105"/>
      <c r="AL4" s="105"/>
      <c r="AM4" s="105">
        <v>1</v>
      </c>
      <c r="AN4" s="105"/>
      <c r="AO4" s="105"/>
      <c r="AP4" s="105"/>
      <c r="AQ4" s="105"/>
      <c r="AR4" s="105"/>
      <c r="AS4" s="639">
        <f t="shared" si="2"/>
        <v>2</v>
      </c>
      <c r="AT4" s="105"/>
      <c r="AU4" s="105"/>
      <c r="AV4" s="105"/>
      <c r="AW4" s="105"/>
      <c r="AX4" s="105"/>
      <c r="AY4" s="105"/>
      <c r="AZ4" s="105"/>
      <c r="BA4" s="105"/>
      <c r="BB4" s="105"/>
      <c r="BC4" s="105"/>
      <c r="BD4" s="105"/>
      <c r="BE4" s="105"/>
      <c r="BF4" s="105"/>
      <c r="BG4" s="105"/>
      <c r="BH4" s="105"/>
      <c r="BI4" s="105"/>
      <c r="BJ4" s="105"/>
      <c r="BK4" s="105"/>
      <c r="BL4" s="640">
        <f t="shared" si="3"/>
        <v>0</v>
      </c>
      <c r="BM4" s="105"/>
      <c r="BN4" s="105"/>
      <c r="BO4" s="105"/>
      <c r="BP4" s="105"/>
      <c r="BQ4" s="105"/>
      <c r="BR4" s="105"/>
      <c r="BS4" s="105"/>
      <c r="BT4" s="105"/>
      <c r="BU4" s="105"/>
      <c r="BV4" s="105"/>
      <c r="BW4" s="105"/>
      <c r="BX4" s="105"/>
      <c r="BY4" s="105">
        <v>1</v>
      </c>
      <c r="BZ4" s="105">
        <v>1</v>
      </c>
      <c r="CA4" s="105"/>
      <c r="CB4" s="105"/>
      <c r="CC4" s="105">
        <v>1</v>
      </c>
      <c r="CD4" s="105"/>
      <c r="CE4" s="105"/>
      <c r="CF4" s="105"/>
      <c r="CG4" s="105"/>
      <c r="CH4" s="105"/>
      <c r="CI4" s="105">
        <v>1</v>
      </c>
      <c r="CJ4" s="641">
        <f t="shared" si="4"/>
        <v>4</v>
      </c>
      <c r="CK4" s="105">
        <v>1</v>
      </c>
      <c r="CL4" s="105"/>
      <c r="CM4" s="105"/>
      <c r="CN4" s="105"/>
      <c r="CO4" s="105"/>
      <c r="CP4" s="105">
        <v>1</v>
      </c>
      <c r="CQ4" s="105"/>
      <c r="CR4" s="105">
        <v>1</v>
      </c>
      <c r="CS4" s="105">
        <v>1</v>
      </c>
      <c r="CT4" s="105">
        <v>1</v>
      </c>
      <c r="CU4" s="105">
        <v>1</v>
      </c>
      <c r="CV4" s="105"/>
      <c r="CW4" s="105">
        <v>1</v>
      </c>
      <c r="CX4" s="105">
        <v>1</v>
      </c>
      <c r="CY4" s="105">
        <v>1</v>
      </c>
      <c r="CZ4" s="105"/>
      <c r="DA4" s="105"/>
    </row>
    <row r="5" spans="1:105" s="2" customFormat="1" x14ac:dyDescent="0.25">
      <c r="A5" s="634">
        <f t="shared" si="0"/>
        <v>11</v>
      </c>
      <c r="B5" s="808"/>
      <c r="C5" s="632" t="s">
        <v>111</v>
      </c>
      <c r="D5" s="105"/>
      <c r="E5" s="105">
        <v>1</v>
      </c>
      <c r="F5" s="105"/>
      <c r="G5" s="105"/>
      <c r="H5" s="105"/>
      <c r="I5" s="105"/>
      <c r="J5" s="105"/>
      <c r="K5" s="105"/>
      <c r="L5" s="105"/>
      <c r="M5" s="105"/>
      <c r="N5" s="105"/>
      <c r="O5" s="105"/>
      <c r="P5" s="105"/>
      <c r="Q5" s="105"/>
      <c r="R5" s="105"/>
      <c r="S5" s="105"/>
      <c r="T5" s="105"/>
      <c r="U5" s="105"/>
      <c r="V5" s="105"/>
      <c r="W5" s="105"/>
      <c r="X5" s="105"/>
      <c r="Y5" s="105"/>
      <c r="Z5" s="638">
        <f t="shared" si="1"/>
        <v>1</v>
      </c>
      <c r="AA5" s="105"/>
      <c r="AB5" s="105"/>
      <c r="AC5" s="105"/>
      <c r="AD5" s="105">
        <v>1</v>
      </c>
      <c r="AE5" s="105"/>
      <c r="AF5" s="105"/>
      <c r="AG5" s="105"/>
      <c r="AH5" s="105"/>
      <c r="AI5" s="105"/>
      <c r="AJ5" s="105"/>
      <c r="AK5" s="105"/>
      <c r="AL5" s="105"/>
      <c r="AM5" s="105"/>
      <c r="AN5" s="105"/>
      <c r="AO5" s="105">
        <v>1</v>
      </c>
      <c r="AP5" s="105"/>
      <c r="AQ5" s="105"/>
      <c r="AR5" s="105"/>
      <c r="AS5" s="639">
        <f t="shared" si="2"/>
        <v>2</v>
      </c>
      <c r="AT5" s="105">
        <v>1</v>
      </c>
      <c r="AU5" s="105"/>
      <c r="AV5" s="105"/>
      <c r="AW5" s="105"/>
      <c r="AX5" s="105"/>
      <c r="AY5" s="105">
        <v>1</v>
      </c>
      <c r="AZ5" s="105"/>
      <c r="BA5" s="105"/>
      <c r="BB5" s="105"/>
      <c r="BC5" s="105"/>
      <c r="BD5" s="105"/>
      <c r="BE5" s="105"/>
      <c r="BF5" s="105"/>
      <c r="BG5" s="105"/>
      <c r="BH5" s="105"/>
      <c r="BI5" s="105">
        <v>1</v>
      </c>
      <c r="BJ5" s="105">
        <v>1</v>
      </c>
      <c r="BK5" s="105"/>
      <c r="BL5" s="640">
        <f t="shared" si="3"/>
        <v>4</v>
      </c>
      <c r="BM5" s="105"/>
      <c r="BN5" s="105"/>
      <c r="BO5" s="105"/>
      <c r="BP5" s="105"/>
      <c r="BQ5" s="105"/>
      <c r="BR5" s="105"/>
      <c r="BS5" s="105"/>
      <c r="BT5" s="105">
        <v>1</v>
      </c>
      <c r="BU5" s="105">
        <v>1</v>
      </c>
      <c r="BV5" s="105"/>
      <c r="BW5" s="105"/>
      <c r="BX5" s="105"/>
      <c r="BY5" s="105"/>
      <c r="BZ5" s="105"/>
      <c r="CA5" s="105"/>
      <c r="CB5" s="105"/>
      <c r="CC5" s="105"/>
      <c r="CD5" s="105"/>
      <c r="CE5" s="105"/>
      <c r="CF5" s="105"/>
      <c r="CG5" s="105"/>
      <c r="CH5" s="105"/>
      <c r="CI5" s="105"/>
      <c r="CJ5" s="641">
        <f t="shared" si="4"/>
        <v>2</v>
      </c>
      <c r="CK5" s="105"/>
      <c r="CL5" s="105"/>
      <c r="CM5" s="105"/>
      <c r="CN5" s="105">
        <v>1</v>
      </c>
      <c r="CO5" s="105">
        <v>1</v>
      </c>
      <c r="CP5" s="105"/>
      <c r="CQ5" s="105"/>
      <c r="CR5" s="105"/>
      <c r="CS5" s="105"/>
      <c r="CT5" s="105"/>
      <c r="CU5" s="105"/>
      <c r="CV5" s="105"/>
      <c r="CW5" s="105"/>
      <c r="CX5" s="105"/>
      <c r="CY5" s="105"/>
      <c r="CZ5" s="105"/>
      <c r="DA5" s="105"/>
    </row>
    <row r="6" spans="1:105" s="2" customFormat="1" x14ac:dyDescent="0.25">
      <c r="A6" s="660">
        <f t="shared" si="0"/>
        <v>15</v>
      </c>
      <c r="B6" s="808"/>
      <c r="C6" s="632" t="s">
        <v>113</v>
      </c>
      <c r="D6" s="105"/>
      <c r="E6" s="105"/>
      <c r="F6" s="105"/>
      <c r="G6" s="105"/>
      <c r="H6" s="105"/>
      <c r="I6" s="105"/>
      <c r="J6" s="105"/>
      <c r="K6" s="105"/>
      <c r="L6" s="105"/>
      <c r="M6" s="105"/>
      <c r="N6" s="105"/>
      <c r="O6" s="105"/>
      <c r="P6" s="105"/>
      <c r="Q6" s="105"/>
      <c r="R6" s="105"/>
      <c r="S6" s="105"/>
      <c r="T6" s="105"/>
      <c r="U6" s="105"/>
      <c r="V6" s="105"/>
      <c r="W6" s="105"/>
      <c r="X6" s="105"/>
      <c r="Y6" s="105"/>
      <c r="Z6" s="638">
        <f t="shared" si="1"/>
        <v>0</v>
      </c>
      <c r="AA6" s="105"/>
      <c r="AB6" s="105"/>
      <c r="AC6" s="105"/>
      <c r="AD6" s="105"/>
      <c r="AE6" s="105"/>
      <c r="AF6" s="105"/>
      <c r="AG6" s="105"/>
      <c r="AH6" s="105"/>
      <c r="AI6" s="105"/>
      <c r="AJ6" s="105"/>
      <c r="AK6" s="105"/>
      <c r="AL6" s="105">
        <v>1</v>
      </c>
      <c r="AM6" s="105">
        <v>1</v>
      </c>
      <c r="AN6" s="105">
        <v>1</v>
      </c>
      <c r="AO6" s="105"/>
      <c r="AP6" s="105"/>
      <c r="AQ6" s="105">
        <v>1</v>
      </c>
      <c r="AR6" s="105"/>
      <c r="AS6" s="639">
        <f t="shared" si="2"/>
        <v>4</v>
      </c>
      <c r="AT6" s="105"/>
      <c r="AU6" s="105"/>
      <c r="AV6" s="105"/>
      <c r="AW6" s="105"/>
      <c r="AX6" s="105"/>
      <c r="AY6" s="105"/>
      <c r="AZ6" s="105"/>
      <c r="BA6" s="105"/>
      <c r="BB6" s="105"/>
      <c r="BC6" s="105"/>
      <c r="BD6" s="105">
        <v>1</v>
      </c>
      <c r="BE6" s="105"/>
      <c r="BF6" s="105">
        <v>1</v>
      </c>
      <c r="BG6" s="105"/>
      <c r="BH6" s="105"/>
      <c r="BI6" s="105"/>
      <c r="BJ6" s="105"/>
      <c r="BK6" s="105"/>
      <c r="BL6" s="640">
        <f t="shared" si="3"/>
        <v>2</v>
      </c>
      <c r="BM6" s="105"/>
      <c r="BN6" s="105"/>
      <c r="BO6" s="105"/>
      <c r="BP6" s="105"/>
      <c r="BQ6" s="105"/>
      <c r="BR6" s="105"/>
      <c r="BS6" s="105"/>
      <c r="BT6" s="105"/>
      <c r="BU6" s="105"/>
      <c r="BV6" s="105"/>
      <c r="BW6" s="105"/>
      <c r="BX6" s="105"/>
      <c r="BY6" s="105"/>
      <c r="BZ6" s="105"/>
      <c r="CA6" s="105"/>
      <c r="CB6" s="105">
        <v>1</v>
      </c>
      <c r="CC6" s="105"/>
      <c r="CD6" s="105">
        <v>1</v>
      </c>
      <c r="CE6" s="105">
        <v>1</v>
      </c>
      <c r="CF6" s="105"/>
      <c r="CG6" s="105"/>
      <c r="CH6" s="105"/>
      <c r="CI6" s="105"/>
      <c r="CJ6" s="641">
        <f t="shared" si="4"/>
        <v>3</v>
      </c>
      <c r="CK6" s="105">
        <v>1</v>
      </c>
      <c r="CL6" s="105"/>
      <c r="CM6" s="105"/>
      <c r="CN6" s="105"/>
      <c r="CO6" s="105"/>
      <c r="CP6" s="105">
        <v>1</v>
      </c>
      <c r="CQ6" s="105"/>
      <c r="CR6" s="105">
        <v>1</v>
      </c>
      <c r="CS6" s="105">
        <v>1</v>
      </c>
      <c r="CT6" s="105">
        <v>1</v>
      </c>
      <c r="CU6" s="105"/>
      <c r="CV6" s="105"/>
      <c r="CW6" s="105"/>
      <c r="CX6" s="105"/>
      <c r="CY6" s="105"/>
      <c r="CZ6" s="105">
        <v>1</v>
      </c>
      <c r="DA6" s="105"/>
    </row>
    <row r="7" spans="1:105" s="2" customFormat="1" x14ac:dyDescent="0.25">
      <c r="A7" s="634">
        <f t="shared" si="0"/>
        <v>9</v>
      </c>
      <c r="B7" s="808"/>
      <c r="C7" s="632" t="s">
        <v>115</v>
      </c>
      <c r="D7" s="105"/>
      <c r="E7" s="105"/>
      <c r="F7" s="105"/>
      <c r="G7" s="105">
        <v>1</v>
      </c>
      <c r="H7" s="105"/>
      <c r="I7" s="105"/>
      <c r="J7" s="105"/>
      <c r="K7" s="105">
        <v>1</v>
      </c>
      <c r="L7" s="105">
        <v>1</v>
      </c>
      <c r="M7" s="105"/>
      <c r="N7" s="105"/>
      <c r="O7" s="105"/>
      <c r="P7" s="105"/>
      <c r="Q7" s="105"/>
      <c r="R7" s="105"/>
      <c r="S7" s="105"/>
      <c r="T7" s="105"/>
      <c r="U7" s="105"/>
      <c r="V7" s="105"/>
      <c r="W7" s="105"/>
      <c r="X7" s="105"/>
      <c r="Y7" s="105"/>
      <c r="Z7" s="638">
        <f t="shared" si="1"/>
        <v>3</v>
      </c>
      <c r="AA7" s="105"/>
      <c r="AB7" s="105"/>
      <c r="AC7" s="105"/>
      <c r="AD7" s="105"/>
      <c r="AE7" s="105"/>
      <c r="AF7" s="105"/>
      <c r="AG7" s="105"/>
      <c r="AH7" s="105"/>
      <c r="AI7" s="105"/>
      <c r="AJ7" s="105"/>
      <c r="AK7" s="105"/>
      <c r="AL7" s="105"/>
      <c r="AM7" s="105"/>
      <c r="AN7" s="105"/>
      <c r="AO7" s="105"/>
      <c r="AP7" s="105"/>
      <c r="AQ7" s="105"/>
      <c r="AR7" s="105"/>
      <c r="AS7" s="639">
        <f t="shared" si="2"/>
        <v>0</v>
      </c>
      <c r="AT7" s="105"/>
      <c r="AU7" s="105"/>
      <c r="AV7" s="105"/>
      <c r="AW7" s="105"/>
      <c r="AX7" s="105"/>
      <c r="AY7" s="105"/>
      <c r="AZ7" s="105"/>
      <c r="BA7" s="105"/>
      <c r="BB7" s="105"/>
      <c r="BC7" s="105"/>
      <c r="BD7" s="105"/>
      <c r="BE7" s="105"/>
      <c r="BF7" s="105"/>
      <c r="BG7" s="105"/>
      <c r="BH7" s="105"/>
      <c r="BI7" s="105"/>
      <c r="BJ7" s="105"/>
      <c r="BK7" s="105"/>
      <c r="BL7" s="640">
        <f t="shared" si="3"/>
        <v>0</v>
      </c>
      <c r="BM7" s="105"/>
      <c r="BN7" s="105">
        <v>1</v>
      </c>
      <c r="BO7" s="105"/>
      <c r="BP7" s="105"/>
      <c r="BQ7" s="105"/>
      <c r="BR7" s="105"/>
      <c r="BS7" s="105"/>
      <c r="BT7" s="105"/>
      <c r="BU7" s="105"/>
      <c r="BV7" s="105"/>
      <c r="BW7" s="105">
        <v>1</v>
      </c>
      <c r="BX7" s="105">
        <v>1</v>
      </c>
      <c r="BY7" s="105"/>
      <c r="BZ7" s="105"/>
      <c r="CA7" s="105"/>
      <c r="CB7" s="105"/>
      <c r="CC7" s="105"/>
      <c r="CD7" s="105"/>
      <c r="CE7" s="105"/>
      <c r="CF7" s="105">
        <v>1</v>
      </c>
      <c r="CG7" s="105"/>
      <c r="CH7" s="105"/>
      <c r="CI7" s="105"/>
      <c r="CJ7" s="641">
        <f t="shared" si="4"/>
        <v>4</v>
      </c>
      <c r="CK7" s="105"/>
      <c r="CL7" s="105"/>
      <c r="CM7" s="105">
        <v>1</v>
      </c>
      <c r="CN7" s="105"/>
      <c r="CO7" s="105"/>
      <c r="CP7" s="105"/>
      <c r="CQ7" s="105"/>
      <c r="CR7" s="105"/>
      <c r="CS7" s="105"/>
      <c r="CT7" s="105"/>
      <c r="CU7" s="105"/>
      <c r="CV7" s="105"/>
      <c r="CW7" s="105"/>
      <c r="CX7" s="105"/>
      <c r="CY7" s="105"/>
      <c r="CZ7" s="105"/>
      <c r="DA7" s="105">
        <v>1</v>
      </c>
    </row>
    <row r="8" spans="1:105" s="2" customFormat="1" x14ac:dyDescent="0.25">
      <c r="A8" s="634">
        <f t="shared" si="0"/>
        <v>12</v>
      </c>
      <c r="B8" s="808"/>
      <c r="C8" s="632" t="s">
        <v>117</v>
      </c>
      <c r="D8" s="105"/>
      <c r="E8" s="105">
        <v>1</v>
      </c>
      <c r="F8" s="105"/>
      <c r="G8" s="105">
        <v>1</v>
      </c>
      <c r="H8" s="105"/>
      <c r="I8" s="105"/>
      <c r="J8" s="105"/>
      <c r="K8" s="105"/>
      <c r="L8" s="105"/>
      <c r="M8" s="105"/>
      <c r="N8" s="105"/>
      <c r="O8" s="105"/>
      <c r="P8" s="105"/>
      <c r="Q8" s="105"/>
      <c r="R8" s="105"/>
      <c r="S8" s="105"/>
      <c r="T8" s="105"/>
      <c r="U8" s="105"/>
      <c r="V8" s="105"/>
      <c r="W8" s="105"/>
      <c r="X8" s="105"/>
      <c r="Y8" s="105"/>
      <c r="Z8" s="638">
        <f t="shared" si="1"/>
        <v>2</v>
      </c>
      <c r="AA8" s="105"/>
      <c r="AB8" s="105"/>
      <c r="AC8" s="105"/>
      <c r="AD8" s="105">
        <v>1</v>
      </c>
      <c r="AE8" s="105"/>
      <c r="AF8" s="105"/>
      <c r="AG8" s="105"/>
      <c r="AH8" s="105"/>
      <c r="AI8" s="105"/>
      <c r="AJ8" s="105"/>
      <c r="AK8" s="105"/>
      <c r="AL8" s="105"/>
      <c r="AM8" s="105"/>
      <c r="AN8" s="105"/>
      <c r="AO8" s="105">
        <v>1</v>
      </c>
      <c r="AP8" s="105"/>
      <c r="AQ8" s="105"/>
      <c r="AR8" s="105"/>
      <c r="AS8" s="639">
        <f t="shared" si="2"/>
        <v>2</v>
      </c>
      <c r="AT8" s="105">
        <v>1</v>
      </c>
      <c r="AU8" s="105"/>
      <c r="AV8" s="105"/>
      <c r="AW8" s="105"/>
      <c r="AX8" s="105"/>
      <c r="AY8" s="105">
        <v>1</v>
      </c>
      <c r="AZ8" s="105"/>
      <c r="BA8" s="105"/>
      <c r="BB8" s="105"/>
      <c r="BC8" s="105"/>
      <c r="BD8" s="105"/>
      <c r="BE8" s="105"/>
      <c r="BF8" s="105"/>
      <c r="BG8" s="105"/>
      <c r="BH8" s="105"/>
      <c r="BI8" s="105">
        <v>1</v>
      </c>
      <c r="BJ8" s="105">
        <v>1</v>
      </c>
      <c r="BK8" s="105"/>
      <c r="BL8" s="640">
        <f t="shared" si="3"/>
        <v>4</v>
      </c>
      <c r="BM8" s="105"/>
      <c r="BN8" s="105"/>
      <c r="BO8" s="105"/>
      <c r="BP8" s="105"/>
      <c r="BQ8" s="105"/>
      <c r="BR8" s="105"/>
      <c r="BS8" s="105"/>
      <c r="BT8" s="105">
        <v>1</v>
      </c>
      <c r="BU8" s="105">
        <v>1</v>
      </c>
      <c r="BV8" s="105"/>
      <c r="BW8" s="105"/>
      <c r="BX8" s="105"/>
      <c r="BY8" s="105"/>
      <c r="BZ8" s="105"/>
      <c r="CA8" s="105"/>
      <c r="CB8" s="105"/>
      <c r="CC8" s="105"/>
      <c r="CD8" s="105"/>
      <c r="CE8" s="105"/>
      <c r="CF8" s="105"/>
      <c r="CG8" s="105"/>
      <c r="CH8" s="105"/>
      <c r="CI8" s="105"/>
      <c r="CJ8" s="641">
        <f t="shared" si="4"/>
        <v>2</v>
      </c>
      <c r="CK8" s="105"/>
      <c r="CL8" s="105"/>
      <c r="CM8" s="105"/>
      <c r="CN8" s="105">
        <v>1</v>
      </c>
      <c r="CO8" s="105">
        <v>1</v>
      </c>
      <c r="CP8" s="105"/>
      <c r="CQ8" s="105"/>
      <c r="CR8" s="105"/>
      <c r="CS8" s="105"/>
      <c r="CT8" s="105"/>
      <c r="CU8" s="105"/>
      <c r="CV8" s="105"/>
      <c r="CW8" s="105"/>
      <c r="CX8" s="105"/>
      <c r="CY8" s="105"/>
      <c r="CZ8" s="105"/>
      <c r="DA8" s="105"/>
    </row>
    <row r="9" spans="1:105" s="2" customFormat="1" x14ac:dyDescent="0.25">
      <c r="A9" s="660">
        <f t="shared" si="0"/>
        <v>18</v>
      </c>
      <c r="B9" s="808"/>
      <c r="C9" s="632" t="s">
        <v>119</v>
      </c>
      <c r="D9" s="105">
        <v>1</v>
      </c>
      <c r="E9" s="105"/>
      <c r="F9" s="105"/>
      <c r="G9" s="105">
        <v>1</v>
      </c>
      <c r="H9" s="105"/>
      <c r="I9" s="105"/>
      <c r="J9" s="105"/>
      <c r="K9" s="105">
        <v>1</v>
      </c>
      <c r="L9" s="105">
        <v>1</v>
      </c>
      <c r="M9" s="105"/>
      <c r="N9" s="105"/>
      <c r="O9" s="105"/>
      <c r="P9" s="105"/>
      <c r="Q9" s="105"/>
      <c r="R9" s="105"/>
      <c r="S9" s="105"/>
      <c r="T9" s="105"/>
      <c r="U9" s="105">
        <v>1</v>
      </c>
      <c r="V9" s="105"/>
      <c r="W9" s="105"/>
      <c r="X9" s="105"/>
      <c r="Y9" s="105"/>
      <c r="Z9" s="638">
        <f t="shared" si="1"/>
        <v>5</v>
      </c>
      <c r="AA9" s="105"/>
      <c r="AB9" s="105"/>
      <c r="AC9" s="105"/>
      <c r="AD9" s="105"/>
      <c r="AE9" s="105"/>
      <c r="AF9" s="105"/>
      <c r="AG9" s="105"/>
      <c r="AH9" s="105"/>
      <c r="AI9" s="105"/>
      <c r="AJ9" s="105"/>
      <c r="AK9" s="105"/>
      <c r="AL9" s="105"/>
      <c r="AM9" s="105"/>
      <c r="AN9" s="105"/>
      <c r="AO9" s="105">
        <v>1</v>
      </c>
      <c r="AP9" s="105"/>
      <c r="AQ9" s="105"/>
      <c r="AR9" s="105"/>
      <c r="AS9" s="639">
        <f t="shared" si="2"/>
        <v>1</v>
      </c>
      <c r="AT9" s="105"/>
      <c r="AU9" s="105">
        <v>1</v>
      </c>
      <c r="AV9" s="105">
        <v>1</v>
      </c>
      <c r="AW9" s="105"/>
      <c r="AX9" s="105"/>
      <c r="AY9" s="105"/>
      <c r="AZ9" s="105"/>
      <c r="BA9" s="105"/>
      <c r="BB9" s="105">
        <v>1</v>
      </c>
      <c r="BC9" s="105">
        <v>1</v>
      </c>
      <c r="BD9" s="105"/>
      <c r="BE9" s="105"/>
      <c r="BF9" s="105"/>
      <c r="BG9" s="105"/>
      <c r="BH9" s="105">
        <v>1</v>
      </c>
      <c r="BI9" s="105"/>
      <c r="BJ9" s="105"/>
      <c r="BK9" s="105">
        <v>1</v>
      </c>
      <c r="BL9" s="640">
        <f t="shared" si="3"/>
        <v>6</v>
      </c>
      <c r="BM9" s="105">
        <v>1</v>
      </c>
      <c r="BN9" s="105">
        <v>1</v>
      </c>
      <c r="BO9" s="105"/>
      <c r="BP9" s="105"/>
      <c r="BQ9" s="105"/>
      <c r="BR9" s="105"/>
      <c r="BS9" s="105"/>
      <c r="BT9" s="105"/>
      <c r="BU9" s="105"/>
      <c r="BV9" s="105">
        <v>1</v>
      </c>
      <c r="BW9" s="105">
        <v>1</v>
      </c>
      <c r="BX9" s="105"/>
      <c r="BY9" s="105"/>
      <c r="BZ9" s="105"/>
      <c r="CA9" s="105"/>
      <c r="CB9" s="105"/>
      <c r="CC9" s="105"/>
      <c r="CD9" s="105"/>
      <c r="CE9" s="105"/>
      <c r="CF9" s="105">
        <v>1</v>
      </c>
      <c r="CG9" s="105"/>
      <c r="CH9" s="105"/>
      <c r="CI9" s="105">
        <v>1</v>
      </c>
      <c r="CJ9" s="641">
        <f t="shared" si="4"/>
        <v>6</v>
      </c>
      <c r="CK9" s="105"/>
      <c r="CL9" s="105"/>
      <c r="CM9" s="105"/>
      <c r="CN9" s="105"/>
      <c r="CO9" s="105"/>
      <c r="CP9" s="105"/>
      <c r="CQ9" s="105"/>
      <c r="CR9" s="105"/>
      <c r="CS9" s="105"/>
      <c r="CT9" s="105"/>
      <c r="CU9" s="105"/>
      <c r="CV9" s="105"/>
      <c r="CW9" s="105"/>
      <c r="CX9" s="105"/>
      <c r="CY9" s="105"/>
      <c r="CZ9" s="105"/>
      <c r="DA9" s="105"/>
    </row>
    <row r="10" spans="1:105" s="2" customFormat="1" x14ac:dyDescent="0.25">
      <c r="A10" s="660">
        <f t="shared" si="0"/>
        <v>15</v>
      </c>
      <c r="B10" s="808"/>
      <c r="C10" s="632" t="s">
        <v>121</v>
      </c>
      <c r="D10" s="105"/>
      <c r="E10" s="105"/>
      <c r="F10" s="105"/>
      <c r="G10" s="105"/>
      <c r="H10" s="105"/>
      <c r="I10" s="105"/>
      <c r="J10" s="105"/>
      <c r="K10" s="105"/>
      <c r="L10" s="105"/>
      <c r="M10" s="105"/>
      <c r="N10" s="105"/>
      <c r="O10" s="105"/>
      <c r="P10" s="105"/>
      <c r="Q10" s="105"/>
      <c r="R10" s="105"/>
      <c r="S10" s="105"/>
      <c r="T10" s="105"/>
      <c r="U10" s="105"/>
      <c r="V10" s="105"/>
      <c r="W10" s="105"/>
      <c r="X10" s="105"/>
      <c r="Y10" s="105"/>
      <c r="Z10" s="638">
        <f t="shared" si="1"/>
        <v>0</v>
      </c>
      <c r="AA10" s="105"/>
      <c r="AB10" s="105"/>
      <c r="AC10" s="105"/>
      <c r="AD10" s="105"/>
      <c r="AE10" s="105"/>
      <c r="AF10" s="105"/>
      <c r="AG10" s="105"/>
      <c r="AH10" s="105"/>
      <c r="AI10" s="105"/>
      <c r="AJ10" s="105"/>
      <c r="AK10" s="105"/>
      <c r="AL10" s="105"/>
      <c r="AM10" s="105"/>
      <c r="AN10" s="105"/>
      <c r="AO10" s="105"/>
      <c r="AP10" s="105"/>
      <c r="AQ10" s="105"/>
      <c r="AR10" s="105"/>
      <c r="AS10" s="639">
        <f t="shared" si="2"/>
        <v>0</v>
      </c>
      <c r="AT10" s="105"/>
      <c r="AU10" s="105"/>
      <c r="AV10" s="105"/>
      <c r="AW10" s="105"/>
      <c r="AX10" s="105"/>
      <c r="AY10" s="105"/>
      <c r="AZ10" s="105"/>
      <c r="BA10" s="105"/>
      <c r="BB10" s="105">
        <v>1</v>
      </c>
      <c r="BC10" s="105">
        <v>1</v>
      </c>
      <c r="BD10" s="105"/>
      <c r="BE10" s="105"/>
      <c r="BF10" s="105"/>
      <c r="BG10" s="105"/>
      <c r="BH10" s="105">
        <v>1</v>
      </c>
      <c r="BI10" s="105"/>
      <c r="BJ10" s="105"/>
      <c r="BK10" s="105">
        <v>1</v>
      </c>
      <c r="BL10" s="640">
        <f t="shared" si="3"/>
        <v>4</v>
      </c>
      <c r="BM10" s="105">
        <v>1</v>
      </c>
      <c r="BN10" s="105"/>
      <c r="BO10" s="105"/>
      <c r="BP10" s="105"/>
      <c r="BQ10" s="105"/>
      <c r="BR10" s="105"/>
      <c r="BS10" s="105"/>
      <c r="BT10" s="105"/>
      <c r="BU10" s="105"/>
      <c r="BV10" s="105">
        <v>1</v>
      </c>
      <c r="BW10" s="105"/>
      <c r="BX10" s="105">
        <v>1</v>
      </c>
      <c r="BY10" s="105"/>
      <c r="BZ10" s="105"/>
      <c r="CA10" s="105"/>
      <c r="CB10" s="105"/>
      <c r="CC10" s="105"/>
      <c r="CD10" s="105"/>
      <c r="CE10" s="105"/>
      <c r="CF10" s="105"/>
      <c r="CG10" s="105"/>
      <c r="CH10" s="105"/>
      <c r="CI10" s="105"/>
      <c r="CJ10" s="641">
        <f t="shared" si="4"/>
        <v>3</v>
      </c>
      <c r="CK10" s="105"/>
      <c r="CL10" s="105"/>
      <c r="CM10" s="105">
        <v>1</v>
      </c>
      <c r="CN10" s="105"/>
      <c r="CO10" s="105"/>
      <c r="CP10" s="105">
        <v>1</v>
      </c>
      <c r="CQ10" s="105">
        <v>1</v>
      </c>
      <c r="CR10" s="105"/>
      <c r="CS10" s="105">
        <v>1</v>
      </c>
      <c r="CT10" s="105">
        <v>1</v>
      </c>
      <c r="CU10" s="105">
        <v>1</v>
      </c>
      <c r="CV10" s="105"/>
      <c r="CW10" s="105"/>
      <c r="CX10" s="105"/>
      <c r="CY10" s="105">
        <v>1</v>
      </c>
      <c r="CZ10" s="105">
        <v>1</v>
      </c>
      <c r="DA10" s="105"/>
    </row>
    <row r="11" spans="1:105" s="2" customFormat="1" x14ac:dyDescent="0.25">
      <c r="A11" s="660">
        <f t="shared" si="0"/>
        <v>14</v>
      </c>
      <c r="B11" s="808"/>
      <c r="C11" s="632" t="s">
        <v>123</v>
      </c>
      <c r="D11" s="105"/>
      <c r="E11" s="105"/>
      <c r="F11" s="105"/>
      <c r="G11" s="105"/>
      <c r="H11" s="105"/>
      <c r="I11" s="105"/>
      <c r="J11" s="105"/>
      <c r="K11" s="105"/>
      <c r="L11" s="105"/>
      <c r="M11" s="105"/>
      <c r="N11" s="105"/>
      <c r="O11" s="105"/>
      <c r="P11" s="105"/>
      <c r="Q11" s="105"/>
      <c r="R11" s="105"/>
      <c r="S11" s="105"/>
      <c r="T11" s="105"/>
      <c r="U11" s="105"/>
      <c r="V11" s="105"/>
      <c r="W11" s="105"/>
      <c r="X11" s="105"/>
      <c r="Y11" s="105"/>
      <c r="Z11" s="638">
        <f t="shared" si="1"/>
        <v>0</v>
      </c>
      <c r="AA11" s="105"/>
      <c r="AB11" s="105"/>
      <c r="AC11" s="105"/>
      <c r="AD11" s="105"/>
      <c r="AE11" s="105"/>
      <c r="AF11" s="105"/>
      <c r="AG11" s="105"/>
      <c r="AH11" s="105"/>
      <c r="AI11" s="105"/>
      <c r="AJ11" s="105"/>
      <c r="AK11" s="105"/>
      <c r="AL11" s="105"/>
      <c r="AM11" s="105"/>
      <c r="AN11" s="105"/>
      <c r="AO11" s="105"/>
      <c r="AP11" s="105"/>
      <c r="AQ11" s="105"/>
      <c r="AR11" s="105"/>
      <c r="AS11" s="639">
        <f t="shared" si="2"/>
        <v>0</v>
      </c>
      <c r="AT11" s="105"/>
      <c r="AU11" s="105"/>
      <c r="AV11" s="105"/>
      <c r="AW11" s="105"/>
      <c r="AX11" s="105"/>
      <c r="AY11" s="105"/>
      <c r="AZ11" s="105"/>
      <c r="BA11" s="105"/>
      <c r="BB11" s="105"/>
      <c r="BC11" s="105"/>
      <c r="BD11" s="105"/>
      <c r="BE11" s="105"/>
      <c r="BF11" s="105"/>
      <c r="BG11" s="105"/>
      <c r="BH11" s="105"/>
      <c r="BI11" s="105"/>
      <c r="BJ11" s="105"/>
      <c r="BK11" s="105"/>
      <c r="BL11" s="640">
        <f t="shared" si="3"/>
        <v>0</v>
      </c>
      <c r="BM11" s="105"/>
      <c r="BN11" s="105"/>
      <c r="BO11" s="105"/>
      <c r="BP11" s="105"/>
      <c r="BQ11" s="105"/>
      <c r="BR11" s="105"/>
      <c r="BS11" s="105"/>
      <c r="BT11" s="105"/>
      <c r="BU11" s="105"/>
      <c r="BV11" s="105"/>
      <c r="BW11" s="105"/>
      <c r="BX11" s="105"/>
      <c r="BY11" s="105"/>
      <c r="BZ11" s="105">
        <v>1</v>
      </c>
      <c r="CA11" s="105">
        <v>1</v>
      </c>
      <c r="CB11" s="105"/>
      <c r="CC11" s="105">
        <v>1</v>
      </c>
      <c r="CD11" s="105"/>
      <c r="CE11" s="105"/>
      <c r="CF11" s="105">
        <v>1</v>
      </c>
      <c r="CG11" s="105"/>
      <c r="CH11" s="105"/>
      <c r="CI11" s="105"/>
      <c r="CJ11" s="641">
        <f t="shared" si="4"/>
        <v>4</v>
      </c>
      <c r="CK11" s="105"/>
      <c r="CL11" s="105"/>
      <c r="CM11" s="105">
        <v>1</v>
      </c>
      <c r="CN11" s="105"/>
      <c r="CO11" s="105"/>
      <c r="CP11" s="105">
        <v>1</v>
      </c>
      <c r="CQ11" s="105">
        <v>1</v>
      </c>
      <c r="CR11" s="105">
        <v>1</v>
      </c>
      <c r="CS11" s="105">
        <v>1</v>
      </c>
      <c r="CT11" s="105">
        <v>1</v>
      </c>
      <c r="CU11" s="105">
        <v>1</v>
      </c>
      <c r="CV11" s="105"/>
      <c r="CW11" s="105">
        <v>1</v>
      </c>
      <c r="CX11" s="105">
        <v>1</v>
      </c>
      <c r="CY11" s="105"/>
      <c r="CZ11" s="105">
        <v>1</v>
      </c>
      <c r="DA11" s="105"/>
    </row>
    <row r="12" spans="1:105" s="2" customFormat="1" x14ac:dyDescent="0.25">
      <c r="A12" s="634">
        <f t="shared" si="0"/>
        <v>7</v>
      </c>
      <c r="B12" s="808"/>
      <c r="C12" s="632" t="s">
        <v>125</v>
      </c>
      <c r="D12" s="105"/>
      <c r="E12" s="105"/>
      <c r="F12" s="105"/>
      <c r="G12" s="105"/>
      <c r="H12" s="105"/>
      <c r="I12" s="105"/>
      <c r="J12" s="105"/>
      <c r="K12" s="105"/>
      <c r="L12" s="105"/>
      <c r="M12" s="105"/>
      <c r="N12" s="105">
        <v>1</v>
      </c>
      <c r="O12" s="105"/>
      <c r="P12" s="105"/>
      <c r="Q12" s="105"/>
      <c r="R12" s="105"/>
      <c r="S12" s="105"/>
      <c r="T12" s="105"/>
      <c r="U12" s="105"/>
      <c r="V12" s="105"/>
      <c r="W12" s="105"/>
      <c r="X12" s="105"/>
      <c r="Y12" s="105"/>
      <c r="Z12" s="638">
        <f t="shared" si="1"/>
        <v>1</v>
      </c>
      <c r="AA12" s="105">
        <v>1</v>
      </c>
      <c r="AB12" s="105"/>
      <c r="AC12" s="105"/>
      <c r="AD12" s="105"/>
      <c r="AE12" s="105">
        <v>1</v>
      </c>
      <c r="AF12" s="105"/>
      <c r="AG12" s="105"/>
      <c r="AH12" s="105"/>
      <c r="AI12" s="105"/>
      <c r="AJ12" s="105"/>
      <c r="AK12" s="105"/>
      <c r="AL12" s="105"/>
      <c r="AM12" s="105"/>
      <c r="AN12" s="105"/>
      <c r="AO12" s="105"/>
      <c r="AP12" s="105"/>
      <c r="AQ12" s="105"/>
      <c r="AR12" s="105"/>
      <c r="AS12" s="639">
        <f t="shared" si="2"/>
        <v>2</v>
      </c>
      <c r="AT12" s="105"/>
      <c r="AU12" s="105"/>
      <c r="AV12" s="105"/>
      <c r="AW12" s="105"/>
      <c r="AX12" s="105"/>
      <c r="AY12" s="105"/>
      <c r="AZ12" s="105"/>
      <c r="BA12" s="105"/>
      <c r="BB12" s="105"/>
      <c r="BC12" s="105"/>
      <c r="BD12" s="105"/>
      <c r="BE12" s="105">
        <v>1</v>
      </c>
      <c r="BF12" s="105"/>
      <c r="BG12" s="105"/>
      <c r="BH12" s="105"/>
      <c r="BI12" s="105"/>
      <c r="BJ12" s="105"/>
      <c r="BK12" s="105"/>
      <c r="BL12" s="640">
        <f t="shared" si="3"/>
        <v>1</v>
      </c>
      <c r="BM12" s="105">
        <v>1</v>
      </c>
      <c r="BN12" s="105"/>
      <c r="BO12" s="105"/>
      <c r="BP12" s="105"/>
      <c r="BQ12" s="105"/>
      <c r="BR12" s="105"/>
      <c r="BS12" s="105"/>
      <c r="BT12" s="105"/>
      <c r="BU12" s="105"/>
      <c r="BV12" s="105"/>
      <c r="BW12" s="105"/>
      <c r="BX12" s="105"/>
      <c r="BY12" s="105"/>
      <c r="BZ12" s="105"/>
      <c r="CA12" s="105"/>
      <c r="CB12" s="105"/>
      <c r="CC12" s="105"/>
      <c r="CD12" s="105"/>
      <c r="CE12" s="105"/>
      <c r="CF12" s="105"/>
      <c r="CG12" s="105">
        <v>1</v>
      </c>
      <c r="CH12" s="105"/>
      <c r="CI12" s="105"/>
      <c r="CJ12" s="641">
        <f t="shared" si="4"/>
        <v>2</v>
      </c>
      <c r="CK12" s="105"/>
      <c r="CL12" s="105"/>
      <c r="CM12" s="105"/>
      <c r="CN12" s="105"/>
      <c r="CO12" s="105"/>
      <c r="CP12" s="105"/>
      <c r="CQ12" s="105"/>
      <c r="CR12" s="105"/>
      <c r="CS12" s="105"/>
      <c r="CT12" s="105"/>
      <c r="CU12" s="105"/>
      <c r="CV12" s="105">
        <v>1</v>
      </c>
      <c r="CW12" s="105"/>
      <c r="CX12" s="105"/>
      <c r="CY12" s="105"/>
      <c r="CZ12" s="105"/>
      <c r="DA12" s="105"/>
    </row>
    <row r="13" spans="1:105" s="2" customFormat="1" x14ac:dyDescent="0.25">
      <c r="A13" s="634">
        <f t="shared" si="0"/>
        <v>5</v>
      </c>
      <c r="B13" s="808"/>
      <c r="C13" s="632" t="s">
        <v>127</v>
      </c>
      <c r="D13" s="105"/>
      <c r="E13" s="105"/>
      <c r="F13" s="105"/>
      <c r="G13" s="105"/>
      <c r="H13" s="105"/>
      <c r="I13" s="105"/>
      <c r="J13" s="105"/>
      <c r="K13" s="105"/>
      <c r="L13" s="105"/>
      <c r="M13" s="105"/>
      <c r="N13" s="105"/>
      <c r="O13" s="105"/>
      <c r="P13" s="105"/>
      <c r="Q13" s="105"/>
      <c r="R13" s="105"/>
      <c r="S13" s="105"/>
      <c r="T13" s="105"/>
      <c r="U13" s="105"/>
      <c r="V13" s="105"/>
      <c r="W13" s="105"/>
      <c r="X13" s="105"/>
      <c r="Y13" s="105"/>
      <c r="Z13" s="638">
        <f t="shared" si="1"/>
        <v>0</v>
      </c>
      <c r="AA13" s="105"/>
      <c r="AB13" s="105"/>
      <c r="AC13" s="105"/>
      <c r="AD13" s="105"/>
      <c r="AE13" s="105"/>
      <c r="AF13" s="105"/>
      <c r="AG13" s="105"/>
      <c r="AH13" s="105"/>
      <c r="AI13" s="105"/>
      <c r="AJ13" s="105"/>
      <c r="AK13" s="105"/>
      <c r="AL13" s="105"/>
      <c r="AM13" s="105"/>
      <c r="AN13" s="105"/>
      <c r="AO13" s="105"/>
      <c r="AP13" s="105"/>
      <c r="AQ13" s="105"/>
      <c r="AR13" s="105"/>
      <c r="AS13" s="639">
        <f t="shared" si="2"/>
        <v>0</v>
      </c>
      <c r="AT13" s="105"/>
      <c r="AU13" s="105"/>
      <c r="AV13" s="105"/>
      <c r="AW13" s="105"/>
      <c r="AX13" s="105"/>
      <c r="AY13" s="105"/>
      <c r="AZ13" s="105"/>
      <c r="BA13" s="105"/>
      <c r="BB13" s="105"/>
      <c r="BC13" s="105"/>
      <c r="BD13" s="105"/>
      <c r="BE13" s="105">
        <v>1</v>
      </c>
      <c r="BF13" s="105"/>
      <c r="BG13" s="105"/>
      <c r="BH13" s="105"/>
      <c r="BI13" s="105"/>
      <c r="BJ13" s="105"/>
      <c r="BK13" s="105"/>
      <c r="BL13" s="640">
        <f t="shared" si="3"/>
        <v>1</v>
      </c>
      <c r="BM13" s="105">
        <v>1</v>
      </c>
      <c r="BN13" s="105"/>
      <c r="BO13" s="105"/>
      <c r="BP13" s="105"/>
      <c r="BQ13" s="105"/>
      <c r="BR13" s="105"/>
      <c r="BS13" s="105"/>
      <c r="BT13" s="105"/>
      <c r="BU13" s="105"/>
      <c r="BV13" s="105"/>
      <c r="BW13" s="105"/>
      <c r="BX13" s="105"/>
      <c r="BY13" s="105"/>
      <c r="BZ13" s="105"/>
      <c r="CA13" s="105"/>
      <c r="CB13" s="105"/>
      <c r="CC13" s="105"/>
      <c r="CD13" s="105"/>
      <c r="CE13" s="105"/>
      <c r="CF13" s="105"/>
      <c r="CG13" s="105">
        <v>1</v>
      </c>
      <c r="CH13" s="105"/>
      <c r="CI13" s="105"/>
      <c r="CJ13" s="641">
        <f t="shared" si="4"/>
        <v>2</v>
      </c>
      <c r="CK13" s="105"/>
      <c r="CL13" s="105"/>
      <c r="CM13" s="105"/>
      <c r="CN13" s="105"/>
      <c r="CO13" s="105"/>
      <c r="CP13" s="105"/>
      <c r="CQ13" s="105"/>
      <c r="CR13" s="105"/>
      <c r="CS13" s="105"/>
      <c r="CT13" s="105"/>
      <c r="CU13" s="105"/>
      <c r="CV13" s="105">
        <v>1</v>
      </c>
      <c r="CW13" s="105"/>
      <c r="CX13" s="105"/>
      <c r="CY13" s="105"/>
      <c r="CZ13" s="105"/>
      <c r="DA13" s="105">
        <v>1</v>
      </c>
    </row>
    <row r="14" spans="1:105" s="2" customFormat="1" x14ac:dyDescent="0.25">
      <c r="A14" s="634">
        <f t="shared" si="0"/>
        <v>13</v>
      </c>
      <c r="B14" s="809" t="s">
        <v>380</v>
      </c>
      <c r="C14" s="661" t="s">
        <v>233</v>
      </c>
      <c r="D14" s="105"/>
      <c r="E14" s="105"/>
      <c r="F14" s="105"/>
      <c r="G14" s="105"/>
      <c r="H14" s="105"/>
      <c r="I14" s="105"/>
      <c r="J14" s="105"/>
      <c r="K14" s="105"/>
      <c r="L14" s="105"/>
      <c r="M14" s="105"/>
      <c r="N14" s="105"/>
      <c r="O14" s="105"/>
      <c r="P14" s="105"/>
      <c r="Q14" s="105"/>
      <c r="R14" s="105"/>
      <c r="S14" s="105"/>
      <c r="T14" s="105"/>
      <c r="U14" s="105"/>
      <c r="V14" s="105"/>
      <c r="W14" s="105"/>
      <c r="X14" s="105"/>
      <c r="Y14" s="105"/>
      <c r="Z14" s="638">
        <f t="shared" si="1"/>
        <v>0</v>
      </c>
      <c r="AA14" s="105"/>
      <c r="AB14" s="105"/>
      <c r="AC14" s="105"/>
      <c r="AD14" s="105"/>
      <c r="AE14" s="105"/>
      <c r="AF14" s="105"/>
      <c r="AG14" s="105"/>
      <c r="AH14" s="105"/>
      <c r="AI14" s="105"/>
      <c r="AJ14" s="105"/>
      <c r="AK14" s="105"/>
      <c r="AL14" s="105"/>
      <c r="AM14" s="105"/>
      <c r="AN14" s="105"/>
      <c r="AO14" s="105"/>
      <c r="AP14" s="105"/>
      <c r="AQ14" s="105"/>
      <c r="AR14" s="105"/>
      <c r="AS14" s="639">
        <f t="shared" si="2"/>
        <v>0</v>
      </c>
      <c r="AT14" s="105"/>
      <c r="AU14" s="105">
        <v>1</v>
      </c>
      <c r="AV14" s="105"/>
      <c r="AW14" s="105">
        <v>1</v>
      </c>
      <c r="AX14" s="105">
        <v>1</v>
      </c>
      <c r="AY14" s="105"/>
      <c r="AZ14" s="105"/>
      <c r="BA14" s="105"/>
      <c r="BB14" s="105">
        <v>1</v>
      </c>
      <c r="BC14" s="105">
        <v>1</v>
      </c>
      <c r="BD14" s="105"/>
      <c r="BE14" s="105"/>
      <c r="BF14" s="105"/>
      <c r="BG14" s="105">
        <v>1</v>
      </c>
      <c r="BH14" s="105">
        <v>1</v>
      </c>
      <c r="BI14" s="105"/>
      <c r="BJ14" s="105"/>
      <c r="BK14" s="105">
        <v>1</v>
      </c>
      <c r="BL14" s="640">
        <f t="shared" si="3"/>
        <v>8</v>
      </c>
      <c r="BM14" s="105">
        <v>1</v>
      </c>
      <c r="BN14" s="105"/>
      <c r="BO14" s="105"/>
      <c r="BP14" s="105"/>
      <c r="BQ14" s="105"/>
      <c r="BR14" s="105"/>
      <c r="BS14" s="105"/>
      <c r="BT14" s="105"/>
      <c r="BU14" s="105"/>
      <c r="BV14" s="105"/>
      <c r="BW14" s="105">
        <v>1</v>
      </c>
      <c r="BX14" s="35"/>
      <c r="BY14" s="105"/>
      <c r="BZ14" s="105"/>
      <c r="CA14" s="105"/>
      <c r="CB14" s="105"/>
      <c r="CC14" s="105"/>
      <c r="CD14" s="105"/>
      <c r="CE14" s="105"/>
      <c r="CF14" s="105"/>
      <c r="CG14" s="105"/>
      <c r="CH14" s="105"/>
      <c r="CI14" s="105"/>
      <c r="CJ14" s="641">
        <f t="shared" si="4"/>
        <v>2</v>
      </c>
      <c r="CK14" s="105"/>
      <c r="CL14" s="105"/>
      <c r="CM14" s="105">
        <v>1</v>
      </c>
      <c r="CN14" s="105"/>
      <c r="CO14" s="105"/>
      <c r="CP14" s="105"/>
      <c r="CQ14" s="105">
        <v>1</v>
      </c>
      <c r="CR14" s="105"/>
      <c r="CS14" s="105"/>
      <c r="CT14" s="105"/>
      <c r="CU14" s="105"/>
      <c r="CV14" s="105"/>
      <c r="CW14" s="105"/>
      <c r="CX14" s="105"/>
      <c r="CY14" s="105"/>
      <c r="CZ14" s="105">
        <v>1</v>
      </c>
      <c r="DA14" s="105"/>
    </row>
    <row r="15" spans="1:105" s="2" customFormat="1" x14ac:dyDescent="0.25">
      <c r="A15" s="634">
        <f t="shared" si="0"/>
        <v>12</v>
      </c>
      <c r="B15" s="809"/>
      <c r="C15" s="661" t="s">
        <v>235</v>
      </c>
      <c r="D15" s="105"/>
      <c r="E15" s="105"/>
      <c r="F15" s="105"/>
      <c r="G15" s="105"/>
      <c r="H15" s="105"/>
      <c r="I15" s="105"/>
      <c r="J15" s="105"/>
      <c r="K15" s="105"/>
      <c r="L15" s="105"/>
      <c r="M15" s="105"/>
      <c r="N15" s="105"/>
      <c r="O15" s="105"/>
      <c r="P15" s="105"/>
      <c r="Q15" s="105"/>
      <c r="R15" s="105"/>
      <c r="S15" s="105"/>
      <c r="T15" s="105"/>
      <c r="U15" s="105"/>
      <c r="V15" s="105"/>
      <c r="W15" s="105"/>
      <c r="X15" s="105"/>
      <c r="Y15" s="105"/>
      <c r="Z15" s="638">
        <f t="shared" si="1"/>
        <v>0</v>
      </c>
      <c r="AA15" s="105"/>
      <c r="AB15" s="105"/>
      <c r="AC15" s="105"/>
      <c r="AD15" s="105"/>
      <c r="AE15" s="105"/>
      <c r="AF15" s="105"/>
      <c r="AG15" s="105"/>
      <c r="AH15" s="105"/>
      <c r="AI15" s="105"/>
      <c r="AJ15" s="105"/>
      <c r="AK15" s="105"/>
      <c r="AL15" s="105"/>
      <c r="AM15" s="105"/>
      <c r="AN15" s="105"/>
      <c r="AO15" s="105"/>
      <c r="AP15" s="105"/>
      <c r="AQ15" s="105"/>
      <c r="AR15" s="105"/>
      <c r="AS15" s="639">
        <f t="shared" si="2"/>
        <v>0</v>
      </c>
      <c r="AT15" s="105"/>
      <c r="AU15" s="105">
        <v>1</v>
      </c>
      <c r="AV15" s="105"/>
      <c r="AW15" s="105">
        <v>1</v>
      </c>
      <c r="AX15" s="105">
        <v>1</v>
      </c>
      <c r="AY15" s="105"/>
      <c r="AZ15" s="105"/>
      <c r="BA15" s="105"/>
      <c r="BB15" s="105">
        <v>1</v>
      </c>
      <c r="BC15" s="105">
        <v>1</v>
      </c>
      <c r="BD15" s="105"/>
      <c r="BE15" s="105"/>
      <c r="BF15" s="105"/>
      <c r="BG15" s="105">
        <v>1</v>
      </c>
      <c r="BH15" s="105">
        <v>1</v>
      </c>
      <c r="BI15" s="105"/>
      <c r="BJ15" s="105"/>
      <c r="BK15" s="105">
        <v>1</v>
      </c>
      <c r="BL15" s="640">
        <f t="shared" si="3"/>
        <v>8</v>
      </c>
      <c r="BM15" s="105">
        <v>1</v>
      </c>
      <c r="BN15" s="105"/>
      <c r="BO15" s="105"/>
      <c r="BP15" s="105"/>
      <c r="BQ15" s="105"/>
      <c r="BR15" s="105"/>
      <c r="BS15" s="105"/>
      <c r="BT15" s="105"/>
      <c r="BU15" s="105"/>
      <c r="BV15" s="105">
        <v>1</v>
      </c>
      <c r="BW15" s="105"/>
      <c r="BX15" s="105">
        <v>1</v>
      </c>
      <c r="BY15" s="105"/>
      <c r="BZ15" s="105"/>
      <c r="CA15" s="105"/>
      <c r="CB15" s="105"/>
      <c r="CC15" s="105"/>
      <c r="CD15" s="105"/>
      <c r="CE15" s="105"/>
      <c r="CF15" s="105">
        <v>1</v>
      </c>
      <c r="CG15" s="105"/>
      <c r="CH15" s="105"/>
      <c r="CI15" s="105"/>
      <c r="CJ15" s="641">
        <f t="shared" si="4"/>
        <v>4</v>
      </c>
      <c r="CK15" s="105"/>
      <c r="CL15" s="105"/>
      <c r="CM15" s="105"/>
      <c r="CN15" s="105"/>
      <c r="CO15" s="105"/>
      <c r="CP15" s="105"/>
      <c r="CQ15" s="105"/>
      <c r="CR15" s="105"/>
      <c r="CS15" s="105"/>
      <c r="CT15" s="105"/>
      <c r="CU15" s="105"/>
      <c r="CV15" s="105"/>
      <c r="CW15" s="105"/>
      <c r="CX15" s="105"/>
      <c r="CY15" s="105"/>
      <c r="CZ15" s="105"/>
      <c r="DA15" s="105"/>
    </row>
    <row r="16" spans="1:105" s="2" customFormat="1" x14ac:dyDescent="0.25">
      <c r="A16" s="660">
        <f t="shared" si="0"/>
        <v>19</v>
      </c>
      <c r="B16" s="809"/>
      <c r="C16" s="661" t="s">
        <v>237</v>
      </c>
      <c r="D16" s="105"/>
      <c r="E16" s="105"/>
      <c r="F16" s="105">
        <v>1</v>
      </c>
      <c r="G16" s="105"/>
      <c r="H16" s="105"/>
      <c r="I16" s="105"/>
      <c r="J16" s="105"/>
      <c r="K16" s="105"/>
      <c r="L16" s="105"/>
      <c r="M16" s="105"/>
      <c r="N16" s="105"/>
      <c r="O16" s="105"/>
      <c r="P16" s="105"/>
      <c r="Q16" s="105">
        <v>1</v>
      </c>
      <c r="R16" s="105"/>
      <c r="S16" s="105"/>
      <c r="T16" s="105"/>
      <c r="U16" s="105"/>
      <c r="V16" s="105">
        <v>1</v>
      </c>
      <c r="W16" s="105"/>
      <c r="X16" s="105"/>
      <c r="Y16" s="105"/>
      <c r="Z16" s="638">
        <f t="shared" si="1"/>
        <v>3</v>
      </c>
      <c r="AA16" s="105"/>
      <c r="AB16" s="105"/>
      <c r="AC16" s="105"/>
      <c r="AD16" s="105"/>
      <c r="AE16" s="105"/>
      <c r="AF16" s="105"/>
      <c r="AG16" s="105"/>
      <c r="AH16" s="105"/>
      <c r="AI16" s="105"/>
      <c r="AJ16" s="105"/>
      <c r="AK16" s="105"/>
      <c r="AL16" s="105">
        <v>1</v>
      </c>
      <c r="AM16" s="105">
        <v>1</v>
      </c>
      <c r="AN16" s="105">
        <v>1</v>
      </c>
      <c r="AO16" s="105"/>
      <c r="AP16" s="105"/>
      <c r="AQ16" s="105">
        <v>1</v>
      </c>
      <c r="AR16" s="105"/>
      <c r="AS16" s="639">
        <f t="shared" si="2"/>
        <v>4</v>
      </c>
      <c r="AT16" s="105">
        <v>1</v>
      </c>
      <c r="AU16" s="105"/>
      <c r="AV16" s="105"/>
      <c r="AW16" s="105"/>
      <c r="AX16" s="105"/>
      <c r="AY16" s="105">
        <v>1</v>
      </c>
      <c r="AZ16" s="105"/>
      <c r="BA16" s="105"/>
      <c r="BB16" s="105">
        <v>1</v>
      </c>
      <c r="BC16" s="105">
        <v>1</v>
      </c>
      <c r="BD16" s="105"/>
      <c r="BE16" s="105"/>
      <c r="BF16" s="105"/>
      <c r="BG16" s="105"/>
      <c r="BH16" s="105">
        <v>1</v>
      </c>
      <c r="BI16" s="105"/>
      <c r="BJ16" s="105"/>
      <c r="BK16" s="105">
        <v>1</v>
      </c>
      <c r="BL16" s="640">
        <f t="shared" si="3"/>
        <v>6</v>
      </c>
      <c r="BM16" s="105"/>
      <c r="BN16" s="105"/>
      <c r="BO16" s="105"/>
      <c r="BP16" s="105"/>
      <c r="BQ16" s="105"/>
      <c r="BR16" s="105"/>
      <c r="BS16" s="105"/>
      <c r="BT16" s="105"/>
      <c r="BU16" s="105"/>
      <c r="BV16" s="105">
        <v>1</v>
      </c>
      <c r="BW16" s="105"/>
      <c r="BX16" s="105"/>
      <c r="BY16" s="105"/>
      <c r="BZ16" s="105"/>
      <c r="CA16" s="105">
        <v>1</v>
      </c>
      <c r="CB16" s="105">
        <v>1</v>
      </c>
      <c r="CC16" s="105"/>
      <c r="CD16" s="105"/>
      <c r="CE16" s="105"/>
      <c r="CF16" s="105">
        <v>1</v>
      </c>
      <c r="CG16" s="105"/>
      <c r="CH16" s="105"/>
      <c r="CI16" s="105"/>
      <c r="CJ16" s="641">
        <f t="shared" si="4"/>
        <v>4</v>
      </c>
      <c r="CK16" s="105"/>
      <c r="CL16" s="105"/>
      <c r="CM16" s="105"/>
      <c r="CN16" s="105">
        <v>1</v>
      </c>
      <c r="CO16" s="105">
        <v>1</v>
      </c>
      <c r="CP16" s="105"/>
      <c r="CQ16" s="105"/>
      <c r="CR16" s="105"/>
      <c r="CS16" s="105"/>
      <c r="CT16" s="105"/>
      <c r="CU16" s="105"/>
      <c r="CV16" s="105"/>
      <c r="CW16" s="105"/>
      <c r="CX16" s="105"/>
      <c r="CY16" s="105"/>
      <c r="CZ16" s="105"/>
      <c r="DA16" s="105"/>
    </row>
    <row r="17" spans="1:105" s="2" customFormat="1" x14ac:dyDescent="0.25">
      <c r="A17" s="660">
        <f t="shared" si="0"/>
        <v>15</v>
      </c>
      <c r="B17" s="809"/>
      <c r="C17" s="661" t="s">
        <v>239</v>
      </c>
      <c r="D17" s="105"/>
      <c r="E17" s="105"/>
      <c r="F17" s="105"/>
      <c r="G17" s="105"/>
      <c r="H17" s="105"/>
      <c r="I17" s="105"/>
      <c r="J17" s="105"/>
      <c r="K17" s="105"/>
      <c r="L17" s="105"/>
      <c r="M17" s="105"/>
      <c r="N17" s="105"/>
      <c r="O17" s="105"/>
      <c r="P17" s="105"/>
      <c r="Q17" s="105"/>
      <c r="R17" s="105"/>
      <c r="S17" s="105"/>
      <c r="T17" s="105"/>
      <c r="U17" s="105"/>
      <c r="V17" s="105"/>
      <c r="W17" s="105"/>
      <c r="X17" s="105"/>
      <c r="Y17" s="105"/>
      <c r="Z17" s="638">
        <f t="shared" si="1"/>
        <v>0</v>
      </c>
      <c r="AA17" s="105"/>
      <c r="AB17" s="105"/>
      <c r="AC17" s="105"/>
      <c r="AD17" s="105"/>
      <c r="AE17" s="105"/>
      <c r="AF17" s="105"/>
      <c r="AG17" s="105"/>
      <c r="AH17" s="105"/>
      <c r="AI17" s="105"/>
      <c r="AJ17" s="105"/>
      <c r="AK17" s="105"/>
      <c r="AL17" s="105"/>
      <c r="AM17" s="105"/>
      <c r="AN17" s="105"/>
      <c r="AO17" s="105"/>
      <c r="AP17" s="105"/>
      <c r="AQ17" s="105"/>
      <c r="AR17" s="105"/>
      <c r="AS17" s="639">
        <f t="shared" si="2"/>
        <v>0</v>
      </c>
      <c r="AT17" s="105"/>
      <c r="AU17" s="105"/>
      <c r="AV17" s="105"/>
      <c r="AW17" s="105"/>
      <c r="AX17" s="105"/>
      <c r="AY17" s="105"/>
      <c r="AZ17" s="105"/>
      <c r="BA17" s="105"/>
      <c r="BB17" s="105">
        <v>1</v>
      </c>
      <c r="BC17" s="105">
        <v>1</v>
      </c>
      <c r="BD17" s="105">
        <v>1</v>
      </c>
      <c r="BE17" s="105"/>
      <c r="BF17" s="105"/>
      <c r="BG17" s="105"/>
      <c r="BH17" s="105">
        <v>1</v>
      </c>
      <c r="BI17" s="105"/>
      <c r="BJ17" s="105"/>
      <c r="BK17" s="105"/>
      <c r="BL17" s="640">
        <f t="shared" si="3"/>
        <v>4</v>
      </c>
      <c r="BM17" s="105"/>
      <c r="BN17" s="105"/>
      <c r="BO17" s="105"/>
      <c r="BP17" s="105"/>
      <c r="BQ17" s="105"/>
      <c r="BR17" s="105">
        <v>1</v>
      </c>
      <c r="BS17" s="105">
        <v>1</v>
      </c>
      <c r="BT17" s="105"/>
      <c r="BU17" s="105"/>
      <c r="BV17" s="105">
        <v>1</v>
      </c>
      <c r="BW17" s="105"/>
      <c r="BX17" s="105">
        <v>1</v>
      </c>
      <c r="BY17" s="105"/>
      <c r="BZ17" s="105">
        <v>1</v>
      </c>
      <c r="CA17" s="105">
        <v>1</v>
      </c>
      <c r="CB17" s="105">
        <v>1</v>
      </c>
      <c r="CC17" s="105"/>
      <c r="CD17" s="105"/>
      <c r="CE17" s="105"/>
      <c r="CF17" s="105"/>
      <c r="CG17" s="105"/>
      <c r="CH17" s="105"/>
      <c r="CI17" s="105"/>
      <c r="CJ17" s="641">
        <f t="shared" si="4"/>
        <v>7</v>
      </c>
      <c r="CK17" s="105">
        <v>1</v>
      </c>
      <c r="CL17" s="105"/>
      <c r="CM17" s="105">
        <v>1</v>
      </c>
      <c r="CN17" s="105"/>
      <c r="CO17" s="105"/>
      <c r="CP17" s="105"/>
      <c r="CQ17" s="105"/>
      <c r="CR17" s="105">
        <v>1</v>
      </c>
      <c r="CS17" s="105"/>
      <c r="CT17" s="105"/>
      <c r="CU17" s="105"/>
      <c r="CV17" s="105"/>
      <c r="CW17" s="105"/>
      <c r="CX17" s="105"/>
      <c r="CY17" s="105"/>
      <c r="CZ17" s="105">
        <v>1</v>
      </c>
      <c r="DA17" s="105"/>
    </row>
    <row r="18" spans="1:105" s="2" customFormat="1" x14ac:dyDescent="0.25">
      <c r="A18" s="660">
        <f t="shared" si="0"/>
        <v>19</v>
      </c>
      <c r="B18" s="809"/>
      <c r="C18" s="661" t="s">
        <v>241</v>
      </c>
      <c r="D18" s="105"/>
      <c r="E18" s="105"/>
      <c r="F18" s="105"/>
      <c r="G18" s="105"/>
      <c r="H18" s="105"/>
      <c r="I18" s="105"/>
      <c r="J18" s="105"/>
      <c r="K18" s="105"/>
      <c r="L18" s="105"/>
      <c r="M18" s="105"/>
      <c r="N18" s="105"/>
      <c r="O18" s="105"/>
      <c r="P18" s="105"/>
      <c r="Q18" s="105"/>
      <c r="R18" s="105"/>
      <c r="S18" s="105"/>
      <c r="T18" s="105"/>
      <c r="U18" s="105"/>
      <c r="V18" s="105"/>
      <c r="W18" s="105"/>
      <c r="X18" s="105"/>
      <c r="Y18" s="105"/>
      <c r="Z18" s="638">
        <f t="shared" si="1"/>
        <v>0</v>
      </c>
      <c r="AA18" s="105"/>
      <c r="AB18" s="105"/>
      <c r="AC18" s="105"/>
      <c r="AD18" s="105"/>
      <c r="AE18" s="105"/>
      <c r="AF18" s="105">
        <v>1</v>
      </c>
      <c r="AG18" s="105">
        <v>1</v>
      </c>
      <c r="AH18" s="105">
        <v>1</v>
      </c>
      <c r="AI18" s="105"/>
      <c r="AJ18" s="105"/>
      <c r="AK18" s="105"/>
      <c r="AL18" s="105"/>
      <c r="AM18" s="105"/>
      <c r="AN18" s="105"/>
      <c r="AO18" s="105"/>
      <c r="AP18" s="105"/>
      <c r="AQ18" s="105"/>
      <c r="AR18" s="105"/>
      <c r="AS18" s="639">
        <f t="shared" si="2"/>
        <v>3</v>
      </c>
      <c r="AT18" s="105"/>
      <c r="AU18" s="105"/>
      <c r="AV18" s="105"/>
      <c r="AW18" s="105"/>
      <c r="AX18" s="105"/>
      <c r="AY18" s="105"/>
      <c r="AZ18" s="105"/>
      <c r="BA18" s="105"/>
      <c r="BB18" s="105"/>
      <c r="BC18" s="105"/>
      <c r="BD18" s="105"/>
      <c r="BE18" s="105"/>
      <c r="BF18" s="105"/>
      <c r="BG18" s="105"/>
      <c r="BH18" s="105"/>
      <c r="BI18" s="105"/>
      <c r="BJ18" s="105"/>
      <c r="BK18" s="105"/>
      <c r="BL18" s="640">
        <f t="shared" si="3"/>
        <v>0</v>
      </c>
      <c r="BM18" s="105"/>
      <c r="BN18" s="105"/>
      <c r="BO18" s="105"/>
      <c r="BP18" s="105"/>
      <c r="BQ18" s="105"/>
      <c r="BR18" s="105"/>
      <c r="BS18" s="105"/>
      <c r="BT18" s="105"/>
      <c r="BU18" s="105"/>
      <c r="BV18" s="105"/>
      <c r="BW18" s="105"/>
      <c r="BX18" s="105"/>
      <c r="BY18" s="105">
        <v>1</v>
      </c>
      <c r="BZ18" s="105"/>
      <c r="CA18" s="105"/>
      <c r="CB18" s="105"/>
      <c r="CC18" s="105">
        <v>1</v>
      </c>
      <c r="CD18" s="105">
        <v>1</v>
      </c>
      <c r="CE18" s="105"/>
      <c r="CF18" s="105">
        <v>1</v>
      </c>
      <c r="CG18" s="105"/>
      <c r="CH18" s="105"/>
      <c r="CI18" s="105">
        <v>1</v>
      </c>
      <c r="CJ18" s="641">
        <f t="shared" si="4"/>
        <v>5</v>
      </c>
      <c r="CK18" s="105">
        <v>1</v>
      </c>
      <c r="CL18" s="105"/>
      <c r="CM18" s="105">
        <v>1</v>
      </c>
      <c r="CN18" s="105"/>
      <c r="CO18" s="105"/>
      <c r="CP18" s="105">
        <v>1</v>
      </c>
      <c r="CQ18" s="105">
        <v>1</v>
      </c>
      <c r="CR18" s="105">
        <v>1</v>
      </c>
      <c r="CS18" s="105">
        <v>1</v>
      </c>
      <c r="CT18" s="105">
        <v>1</v>
      </c>
      <c r="CU18" s="105">
        <v>1</v>
      </c>
      <c r="CV18" s="105"/>
      <c r="CW18" s="105">
        <v>1</v>
      </c>
      <c r="CX18" s="105"/>
      <c r="CY18" s="105">
        <v>1</v>
      </c>
      <c r="CZ18" s="105">
        <v>1</v>
      </c>
      <c r="DA18" s="105"/>
    </row>
    <row r="19" spans="1:105" s="2" customFormat="1" x14ac:dyDescent="0.25">
      <c r="A19" s="660">
        <f t="shared" si="0"/>
        <v>17</v>
      </c>
      <c r="B19" s="809"/>
      <c r="C19" s="661" t="s">
        <v>243</v>
      </c>
      <c r="D19" s="105"/>
      <c r="E19" s="105"/>
      <c r="F19" s="105"/>
      <c r="G19" s="105"/>
      <c r="H19" s="105"/>
      <c r="I19" s="105"/>
      <c r="J19" s="105"/>
      <c r="K19" s="105"/>
      <c r="L19" s="105"/>
      <c r="M19" s="105"/>
      <c r="N19" s="105"/>
      <c r="O19" s="105"/>
      <c r="P19" s="105"/>
      <c r="Q19" s="105"/>
      <c r="R19" s="105"/>
      <c r="S19" s="105"/>
      <c r="T19" s="105"/>
      <c r="U19" s="105"/>
      <c r="V19" s="105"/>
      <c r="W19" s="105"/>
      <c r="X19" s="105"/>
      <c r="Y19" s="105"/>
      <c r="Z19" s="638">
        <f t="shared" si="1"/>
        <v>0</v>
      </c>
      <c r="AA19" s="105"/>
      <c r="AB19" s="105"/>
      <c r="AC19" s="105"/>
      <c r="AD19" s="105"/>
      <c r="AE19" s="105"/>
      <c r="AF19" s="105">
        <v>1</v>
      </c>
      <c r="AG19" s="105"/>
      <c r="AH19" s="105"/>
      <c r="AI19" s="105"/>
      <c r="AJ19" s="105"/>
      <c r="AK19" s="105"/>
      <c r="AL19" s="105"/>
      <c r="AM19" s="105"/>
      <c r="AN19" s="105"/>
      <c r="AO19" s="105"/>
      <c r="AP19" s="105"/>
      <c r="AQ19" s="105"/>
      <c r="AR19" s="105"/>
      <c r="AS19" s="639">
        <f t="shared" si="2"/>
        <v>1</v>
      </c>
      <c r="AT19" s="105"/>
      <c r="AU19" s="105"/>
      <c r="AV19" s="105"/>
      <c r="AW19" s="105"/>
      <c r="AX19" s="105"/>
      <c r="AY19" s="105"/>
      <c r="AZ19" s="105"/>
      <c r="BA19" s="105"/>
      <c r="BB19" s="105"/>
      <c r="BC19" s="105"/>
      <c r="BD19" s="105"/>
      <c r="BE19" s="105"/>
      <c r="BF19" s="105">
        <v>1</v>
      </c>
      <c r="BG19" s="105"/>
      <c r="BH19" s="105"/>
      <c r="BI19" s="105"/>
      <c r="BJ19" s="105"/>
      <c r="BK19" s="105"/>
      <c r="BL19" s="640">
        <f t="shared" si="3"/>
        <v>1</v>
      </c>
      <c r="BM19" s="105"/>
      <c r="BN19" s="105"/>
      <c r="BO19" s="105"/>
      <c r="BP19" s="105"/>
      <c r="BQ19" s="105"/>
      <c r="BR19" s="105">
        <v>1</v>
      </c>
      <c r="BS19" s="105">
        <v>1</v>
      </c>
      <c r="BT19" s="105"/>
      <c r="BU19" s="105"/>
      <c r="BV19" s="105"/>
      <c r="BW19" s="105"/>
      <c r="BX19" s="105"/>
      <c r="BY19" s="105">
        <v>1</v>
      </c>
      <c r="BZ19" s="105">
        <v>1</v>
      </c>
      <c r="CA19" s="105"/>
      <c r="CB19" s="105"/>
      <c r="CC19" s="105">
        <v>1</v>
      </c>
      <c r="CD19" s="105"/>
      <c r="CE19" s="105"/>
      <c r="CF19" s="105"/>
      <c r="CG19" s="105"/>
      <c r="CH19" s="105"/>
      <c r="CI19" s="105">
        <v>1</v>
      </c>
      <c r="CJ19" s="641">
        <f t="shared" si="4"/>
        <v>6</v>
      </c>
      <c r="CK19" s="105">
        <v>1</v>
      </c>
      <c r="CL19" s="105"/>
      <c r="CM19" s="105">
        <v>1</v>
      </c>
      <c r="CN19" s="105"/>
      <c r="CO19" s="105"/>
      <c r="CP19" s="105">
        <v>1</v>
      </c>
      <c r="CQ19" s="105"/>
      <c r="CR19" s="105">
        <v>1</v>
      </c>
      <c r="CS19" s="105">
        <v>1</v>
      </c>
      <c r="CT19" s="105">
        <v>1</v>
      </c>
      <c r="CU19" s="105">
        <v>1</v>
      </c>
      <c r="CV19" s="105"/>
      <c r="CW19" s="105">
        <v>1</v>
      </c>
      <c r="CX19" s="105"/>
      <c r="CY19" s="105">
        <v>1</v>
      </c>
      <c r="CZ19" s="105"/>
      <c r="DA19" s="105"/>
    </row>
    <row r="20" spans="1:105" s="2" customFormat="1" x14ac:dyDescent="0.25">
      <c r="A20" s="660">
        <f t="shared" si="0"/>
        <v>17</v>
      </c>
      <c r="B20" s="809"/>
      <c r="C20" s="661" t="s">
        <v>245</v>
      </c>
      <c r="D20" s="105"/>
      <c r="E20" s="105"/>
      <c r="F20" s="105"/>
      <c r="G20" s="105"/>
      <c r="H20" s="105"/>
      <c r="I20" s="105"/>
      <c r="J20" s="105"/>
      <c r="K20" s="105"/>
      <c r="L20" s="105"/>
      <c r="M20" s="105"/>
      <c r="N20" s="105"/>
      <c r="O20" s="105"/>
      <c r="P20" s="105"/>
      <c r="Q20" s="105"/>
      <c r="R20" s="105"/>
      <c r="S20" s="105"/>
      <c r="T20" s="105"/>
      <c r="U20" s="105"/>
      <c r="V20" s="105"/>
      <c r="W20" s="105"/>
      <c r="X20" s="105"/>
      <c r="Y20" s="105"/>
      <c r="Z20" s="638">
        <f t="shared" si="1"/>
        <v>0</v>
      </c>
      <c r="AA20" s="105"/>
      <c r="AB20" s="105"/>
      <c r="AC20" s="105"/>
      <c r="AD20" s="105"/>
      <c r="AE20" s="105"/>
      <c r="AF20" s="105"/>
      <c r="AG20" s="105"/>
      <c r="AH20" s="105"/>
      <c r="AI20" s="105"/>
      <c r="AJ20" s="105"/>
      <c r="AK20" s="105"/>
      <c r="AL20" s="105"/>
      <c r="AM20" s="105"/>
      <c r="AN20" s="105"/>
      <c r="AO20" s="105">
        <v>1</v>
      </c>
      <c r="AP20" s="105">
        <v>1</v>
      </c>
      <c r="AQ20" s="105">
        <v>1</v>
      </c>
      <c r="AR20" s="105"/>
      <c r="AS20" s="639">
        <f t="shared" si="2"/>
        <v>3</v>
      </c>
      <c r="AT20" s="105"/>
      <c r="AU20" s="105"/>
      <c r="AV20" s="105"/>
      <c r="AW20" s="105"/>
      <c r="AX20" s="105"/>
      <c r="AY20" s="105"/>
      <c r="AZ20" s="105"/>
      <c r="BA20" s="105"/>
      <c r="BB20" s="105">
        <v>1</v>
      </c>
      <c r="BC20" s="105"/>
      <c r="BD20" s="105"/>
      <c r="BE20" s="105"/>
      <c r="BF20" s="105"/>
      <c r="BG20" s="105"/>
      <c r="BH20" s="105"/>
      <c r="BI20" s="105"/>
      <c r="BJ20" s="105"/>
      <c r="BK20" s="105"/>
      <c r="BL20" s="640">
        <f t="shared" si="3"/>
        <v>1</v>
      </c>
      <c r="BM20" s="105"/>
      <c r="BN20" s="105"/>
      <c r="BO20" s="105"/>
      <c r="BP20" s="105"/>
      <c r="BQ20" s="105"/>
      <c r="BR20" s="105">
        <v>1</v>
      </c>
      <c r="BS20" s="105">
        <v>1</v>
      </c>
      <c r="BT20" s="105"/>
      <c r="BU20" s="105"/>
      <c r="BV20" s="105"/>
      <c r="BW20" s="105"/>
      <c r="BX20" s="105"/>
      <c r="BY20" s="105"/>
      <c r="BZ20" s="105"/>
      <c r="CA20" s="105"/>
      <c r="CB20" s="105"/>
      <c r="CC20" s="105">
        <v>1</v>
      </c>
      <c r="CD20" s="105">
        <v>1</v>
      </c>
      <c r="CE20" s="105"/>
      <c r="CF20" s="105"/>
      <c r="CG20" s="105"/>
      <c r="CH20" s="105"/>
      <c r="CI20" s="105">
        <v>1</v>
      </c>
      <c r="CJ20" s="641">
        <f t="shared" si="4"/>
        <v>5</v>
      </c>
      <c r="CK20" s="105"/>
      <c r="CL20" s="105"/>
      <c r="CM20" s="105"/>
      <c r="CN20" s="105"/>
      <c r="CO20" s="105"/>
      <c r="CP20" s="105">
        <v>1</v>
      </c>
      <c r="CQ20" s="105"/>
      <c r="CR20" s="105">
        <v>1</v>
      </c>
      <c r="CS20" s="105">
        <v>1</v>
      </c>
      <c r="CT20" s="105">
        <v>1</v>
      </c>
      <c r="CU20" s="105">
        <v>1</v>
      </c>
      <c r="CV20" s="105"/>
      <c r="CW20" s="105">
        <v>1</v>
      </c>
      <c r="CX20" s="105">
        <v>1</v>
      </c>
      <c r="CY20" s="105">
        <v>1</v>
      </c>
      <c r="CZ20" s="105"/>
      <c r="DA20" s="105"/>
    </row>
    <row r="21" spans="1:105" s="2" customFormat="1" x14ac:dyDescent="0.25">
      <c r="A21" s="634">
        <f t="shared" si="0"/>
        <v>15</v>
      </c>
      <c r="B21" s="809"/>
      <c r="C21" s="661" t="s">
        <v>247</v>
      </c>
      <c r="D21" s="105"/>
      <c r="E21" s="105"/>
      <c r="F21" s="105"/>
      <c r="G21" s="105"/>
      <c r="H21" s="105"/>
      <c r="I21" s="105"/>
      <c r="J21" s="105"/>
      <c r="K21" s="105"/>
      <c r="L21" s="105"/>
      <c r="M21" s="105"/>
      <c r="N21" s="105"/>
      <c r="O21" s="105"/>
      <c r="P21" s="105"/>
      <c r="Q21" s="105"/>
      <c r="R21" s="105"/>
      <c r="S21" s="105"/>
      <c r="T21" s="105"/>
      <c r="U21" s="105"/>
      <c r="V21" s="105"/>
      <c r="W21" s="105"/>
      <c r="X21" s="105"/>
      <c r="Y21" s="105"/>
      <c r="Z21" s="638">
        <f t="shared" si="1"/>
        <v>0</v>
      </c>
      <c r="AA21" s="105"/>
      <c r="AB21" s="105"/>
      <c r="AC21" s="105"/>
      <c r="AD21" s="105">
        <v>1</v>
      </c>
      <c r="AE21" s="105"/>
      <c r="AF21" s="105"/>
      <c r="AG21" s="105"/>
      <c r="AH21" s="105"/>
      <c r="AI21" s="105"/>
      <c r="AJ21" s="105"/>
      <c r="AK21" s="105"/>
      <c r="AL21" s="105"/>
      <c r="AM21" s="105"/>
      <c r="AN21" s="105"/>
      <c r="AO21" s="105"/>
      <c r="AP21" s="105"/>
      <c r="AQ21" s="105"/>
      <c r="AR21" s="105"/>
      <c r="AS21" s="639">
        <f t="shared" si="2"/>
        <v>1</v>
      </c>
      <c r="AT21" s="105"/>
      <c r="AU21" s="105"/>
      <c r="AV21" s="105"/>
      <c r="AW21" s="105"/>
      <c r="AX21" s="105">
        <v>1</v>
      </c>
      <c r="AY21" s="105">
        <v>1</v>
      </c>
      <c r="AZ21" s="105"/>
      <c r="BA21" s="105"/>
      <c r="BB21" s="105"/>
      <c r="BC21" s="105"/>
      <c r="BD21" s="105"/>
      <c r="BE21" s="105"/>
      <c r="BF21" s="105"/>
      <c r="BG21" s="105"/>
      <c r="BH21" s="105"/>
      <c r="BI21" s="105">
        <v>1</v>
      </c>
      <c r="BJ21" s="105">
        <v>1</v>
      </c>
      <c r="BK21" s="105">
        <v>1</v>
      </c>
      <c r="BL21" s="640">
        <f t="shared" si="3"/>
        <v>5</v>
      </c>
      <c r="BM21" s="105"/>
      <c r="BN21" s="105"/>
      <c r="BO21" s="105"/>
      <c r="BP21" s="105"/>
      <c r="BQ21" s="105"/>
      <c r="BR21" s="105">
        <v>1</v>
      </c>
      <c r="BS21" s="105">
        <v>1</v>
      </c>
      <c r="BT21" s="105"/>
      <c r="BU21" s="105">
        <v>1</v>
      </c>
      <c r="BV21" s="105">
        <v>1</v>
      </c>
      <c r="BW21" s="105"/>
      <c r="BX21" s="105"/>
      <c r="BY21" s="105"/>
      <c r="BZ21" s="105"/>
      <c r="CA21" s="105">
        <v>1</v>
      </c>
      <c r="CB21" s="105">
        <v>1</v>
      </c>
      <c r="CC21" s="105"/>
      <c r="CD21" s="35"/>
      <c r="CE21" s="105"/>
      <c r="CF21" s="105"/>
      <c r="CG21" s="105"/>
      <c r="CH21" s="105"/>
      <c r="CI21" s="105">
        <v>1</v>
      </c>
      <c r="CJ21" s="641">
        <f t="shared" si="4"/>
        <v>7</v>
      </c>
      <c r="CK21" s="105"/>
      <c r="CL21" s="105"/>
      <c r="CM21" s="105"/>
      <c r="CN21" s="105">
        <v>1</v>
      </c>
      <c r="CO21" s="105">
        <v>1</v>
      </c>
      <c r="CP21" s="105"/>
      <c r="CQ21" s="105"/>
      <c r="CR21" s="105"/>
      <c r="CS21" s="105"/>
      <c r="CT21" s="105"/>
      <c r="CU21" s="105"/>
      <c r="CV21" s="105"/>
      <c r="CW21" s="105"/>
      <c r="CX21" s="105"/>
      <c r="CY21" s="105"/>
      <c r="CZ21" s="105"/>
      <c r="DA21" s="105"/>
    </row>
    <row r="22" spans="1:105" s="2" customFormat="1" x14ac:dyDescent="0.25">
      <c r="A22" s="660">
        <f t="shared" si="0"/>
        <v>18</v>
      </c>
      <c r="B22" s="809"/>
      <c r="C22" s="661" t="s">
        <v>249</v>
      </c>
      <c r="D22" s="105"/>
      <c r="E22" s="105"/>
      <c r="F22" s="105"/>
      <c r="G22" s="105"/>
      <c r="H22" s="105"/>
      <c r="I22" s="105"/>
      <c r="J22" s="105"/>
      <c r="K22" s="105"/>
      <c r="L22" s="105"/>
      <c r="M22" s="105"/>
      <c r="N22" s="105"/>
      <c r="O22" s="105"/>
      <c r="P22" s="105"/>
      <c r="Q22" s="105"/>
      <c r="R22" s="105">
        <v>1</v>
      </c>
      <c r="S22" s="105"/>
      <c r="T22" s="105"/>
      <c r="U22" s="105"/>
      <c r="V22" s="105"/>
      <c r="W22" s="105">
        <v>1</v>
      </c>
      <c r="X22" s="105"/>
      <c r="Y22" s="105"/>
      <c r="Z22" s="638">
        <f t="shared" si="1"/>
        <v>2</v>
      </c>
      <c r="AA22" s="105"/>
      <c r="AB22" s="105"/>
      <c r="AC22" s="105"/>
      <c r="AD22" s="105"/>
      <c r="AE22" s="105"/>
      <c r="AF22" s="105"/>
      <c r="AG22" s="105">
        <v>1</v>
      </c>
      <c r="AH22" s="105">
        <v>1</v>
      </c>
      <c r="AI22" s="105"/>
      <c r="AJ22" s="105"/>
      <c r="AK22" s="105"/>
      <c r="AL22" s="105"/>
      <c r="AM22" s="105"/>
      <c r="AN22" s="105"/>
      <c r="AO22" s="105"/>
      <c r="AP22" s="105"/>
      <c r="AQ22" s="105"/>
      <c r="AR22" s="105"/>
      <c r="AS22" s="639">
        <f t="shared" si="2"/>
        <v>2</v>
      </c>
      <c r="AT22" s="105"/>
      <c r="AU22" s="105"/>
      <c r="AV22" s="105"/>
      <c r="AW22" s="105"/>
      <c r="AX22" s="105"/>
      <c r="AY22" s="105"/>
      <c r="AZ22" s="105"/>
      <c r="BA22" s="105"/>
      <c r="BB22" s="105"/>
      <c r="BC22" s="105"/>
      <c r="BD22" s="105"/>
      <c r="BE22" s="105">
        <v>1</v>
      </c>
      <c r="BF22" s="105"/>
      <c r="BG22" s="105"/>
      <c r="BH22" s="105"/>
      <c r="BI22" s="105"/>
      <c r="BJ22" s="105"/>
      <c r="BK22" s="105"/>
      <c r="BL22" s="640">
        <f t="shared" si="3"/>
        <v>1</v>
      </c>
      <c r="BM22" s="105"/>
      <c r="BN22" s="105"/>
      <c r="BO22" s="105"/>
      <c r="BP22" s="105"/>
      <c r="BQ22" s="105"/>
      <c r="BR22" s="105"/>
      <c r="BS22" s="105"/>
      <c r="BT22" s="105"/>
      <c r="BU22" s="105"/>
      <c r="BV22" s="105"/>
      <c r="BW22" s="105"/>
      <c r="BX22" s="105"/>
      <c r="BY22" s="105">
        <v>1</v>
      </c>
      <c r="BZ22" s="105"/>
      <c r="CA22" s="105"/>
      <c r="CB22" s="105"/>
      <c r="CC22" s="105">
        <v>1</v>
      </c>
      <c r="CD22" s="105">
        <v>1</v>
      </c>
      <c r="CE22" s="105">
        <v>1</v>
      </c>
      <c r="CF22" s="105"/>
      <c r="CG22" s="105">
        <v>1</v>
      </c>
      <c r="CH22" s="105"/>
      <c r="CI22" s="105"/>
      <c r="CJ22" s="641">
        <f t="shared" si="4"/>
        <v>5</v>
      </c>
      <c r="CK22" s="105"/>
      <c r="CL22" s="105"/>
      <c r="CM22" s="105"/>
      <c r="CN22" s="105"/>
      <c r="CO22" s="105"/>
      <c r="CP22" s="105">
        <v>1</v>
      </c>
      <c r="CQ22" s="105"/>
      <c r="CR22" s="105">
        <v>1</v>
      </c>
      <c r="CS22" s="105">
        <v>1</v>
      </c>
      <c r="CT22" s="105">
        <v>1</v>
      </c>
      <c r="CU22" s="105">
        <v>1</v>
      </c>
      <c r="CV22" s="105">
        <v>1</v>
      </c>
      <c r="CW22" s="105"/>
      <c r="CX22" s="105">
        <v>1</v>
      </c>
      <c r="CY22" s="105"/>
      <c r="CZ22" s="105">
        <v>1</v>
      </c>
      <c r="DA22" s="105"/>
    </row>
    <row r="23" spans="1:105" s="2" customFormat="1" x14ac:dyDescent="0.25">
      <c r="A23" s="634">
        <f t="shared" si="0"/>
        <v>14</v>
      </c>
      <c r="B23" s="809"/>
      <c r="C23" s="661" t="s">
        <v>251</v>
      </c>
      <c r="D23" s="105"/>
      <c r="E23" s="105"/>
      <c r="F23" s="105"/>
      <c r="G23" s="105"/>
      <c r="H23" s="105"/>
      <c r="I23" s="105"/>
      <c r="J23" s="105"/>
      <c r="K23" s="105"/>
      <c r="L23" s="105"/>
      <c r="M23" s="105"/>
      <c r="N23" s="105"/>
      <c r="O23" s="105"/>
      <c r="P23" s="105"/>
      <c r="Q23" s="105"/>
      <c r="R23" s="105"/>
      <c r="S23" s="105"/>
      <c r="T23" s="105"/>
      <c r="U23" s="105"/>
      <c r="V23" s="105"/>
      <c r="W23" s="105"/>
      <c r="X23" s="105"/>
      <c r="Y23" s="105"/>
      <c r="Z23" s="638">
        <f t="shared" si="1"/>
        <v>0</v>
      </c>
      <c r="AA23" s="105"/>
      <c r="AB23" s="105"/>
      <c r="AC23" s="105"/>
      <c r="AD23" s="105"/>
      <c r="AE23" s="105"/>
      <c r="AF23" s="105"/>
      <c r="AG23" s="105"/>
      <c r="AH23" s="105"/>
      <c r="AI23" s="105"/>
      <c r="AJ23" s="105"/>
      <c r="AK23" s="105"/>
      <c r="AL23" s="105"/>
      <c r="AM23" s="105"/>
      <c r="AN23" s="105"/>
      <c r="AO23" s="105"/>
      <c r="AP23" s="105"/>
      <c r="AQ23" s="105"/>
      <c r="AR23" s="105"/>
      <c r="AS23" s="639">
        <f t="shared" si="2"/>
        <v>0</v>
      </c>
      <c r="AT23" s="105"/>
      <c r="AU23" s="105">
        <v>1</v>
      </c>
      <c r="AV23" s="105"/>
      <c r="AW23" s="105">
        <v>1</v>
      </c>
      <c r="AX23" s="105">
        <v>1</v>
      </c>
      <c r="AY23" s="105"/>
      <c r="AZ23" s="105"/>
      <c r="BA23" s="105"/>
      <c r="BB23" s="105">
        <v>1</v>
      </c>
      <c r="BC23" s="105">
        <v>1</v>
      </c>
      <c r="BD23" s="105"/>
      <c r="BE23" s="105"/>
      <c r="BF23" s="105"/>
      <c r="BG23" s="105">
        <v>1</v>
      </c>
      <c r="BH23" s="105"/>
      <c r="BI23" s="105"/>
      <c r="BJ23" s="105"/>
      <c r="BK23" s="105"/>
      <c r="BL23" s="640">
        <f t="shared" si="3"/>
        <v>6</v>
      </c>
      <c r="BM23" s="105"/>
      <c r="BN23" s="105"/>
      <c r="BO23" s="105"/>
      <c r="BP23" s="105"/>
      <c r="BQ23" s="105"/>
      <c r="BR23" s="105">
        <v>1</v>
      </c>
      <c r="BS23" s="105">
        <v>1</v>
      </c>
      <c r="BT23" s="105"/>
      <c r="BU23" s="105"/>
      <c r="BV23" s="105">
        <v>1</v>
      </c>
      <c r="BW23" s="105"/>
      <c r="BX23" s="105">
        <v>1</v>
      </c>
      <c r="BY23" s="105"/>
      <c r="BZ23" s="105"/>
      <c r="CA23" s="105">
        <v>1</v>
      </c>
      <c r="CB23" s="105">
        <v>1</v>
      </c>
      <c r="CC23" s="105"/>
      <c r="CD23" s="105"/>
      <c r="CE23" s="105"/>
      <c r="CF23" s="105"/>
      <c r="CG23" s="105"/>
      <c r="CH23" s="105"/>
      <c r="CI23" s="105"/>
      <c r="CJ23" s="641">
        <f t="shared" si="4"/>
        <v>6</v>
      </c>
      <c r="CK23" s="105"/>
      <c r="CL23" s="105"/>
      <c r="CM23" s="105"/>
      <c r="CN23" s="105">
        <v>1</v>
      </c>
      <c r="CO23" s="105">
        <v>1</v>
      </c>
      <c r="CP23" s="105"/>
      <c r="CQ23" s="105"/>
      <c r="CR23" s="105"/>
      <c r="CS23" s="105"/>
      <c r="CT23" s="105"/>
      <c r="CU23" s="105"/>
      <c r="CV23" s="105"/>
      <c r="CW23" s="105"/>
      <c r="CX23" s="105"/>
      <c r="CY23" s="105"/>
      <c r="CZ23" s="105"/>
      <c r="DA23" s="105"/>
    </row>
    <row r="24" spans="1:105" s="2" customFormat="1" x14ac:dyDescent="0.25">
      <c r="A24" s="634">
        <f t="shared" si="0"/>
        <v>15</v>
      </c>
      <c r="B24" s="809"/>
      <c r="C24" s="637" t="s">
        <v>253</v>
      </c>
      <c r="D24" s="105"/>
      <c r="E24" s="105"/>
      <c r="F24" s="105"/>
      <c r="G24" s="105"/>
      <c r="H24" s="105"/>
      <c r="I24" s="105"/>
      <c r="J24" s="105"/>
      <c r="K24" s="105"/>
      <c r="L24" s="105"/>
      <c r="M24" s="105"/>
      <c r="N24" s="105"/>
      <c r="O24" s="105"/>
      <c r="P24" s="105"/>
      <c r="Q24" s="105"/>
      <c r="R24" s="105"/>
      <c r="S24" s="105"/>
      <c r="T24" s="105">
        <v>1</v>
      </c>
      <c r="U24" s="105"/>
      <c r="V24" s="105"/>
      <c r="W24" s="105"/>
      <c r="X24" s="105"/>
      <c r="Y24" s="105"/>
      <c r="Z24" s="638">
        <f t="shared" si="1"/>
        <v>1</v>
      </c>
      <c r="AA24" s="105"/>
      <c r="AB24" s="105"/>
      <c r="AC24" s="105"/>
      <c r="AD24" s="105"/>
      <c r="AE24" s="105"/>
      <c r="AF24" s="105"/>
      <c r="AG24" s="105"/>
      <c r="AH24" s="105">
        <v>1</v>
      </c>
      <c r="AI24" s="105"/>
      <c r="AJ24" s="105"/>
      <c r="AK24" s="105"/>
      <c r="AL24" s="105"/>
      <c r="AM24" s="105"/>
      <c r="AN24" s="105"/>
      <c r="AO24" s="105"/>
      <c r="AP24" s="105"/>
      <c r="AQ24" s="105"/>
      <c r="AR24" s="105"/>
      <c r="AS24" s="639">
        <f t="shared" si="2"/>
        <v>1</v>
      </c>
      <c r="AT24" s="105"/>
      <c r="AU24" s="105"/>
      <c r="AV24" s="105"/>
      <c r="AW24" s="105"/>
      <c r="AX24" s="105"/>
      <c r="AY24" s="105"/>
      <c r="AZ24" s="105"/>
      <c r="BA24" s="105"/>
      <c r="BB24" s="105"/>
      <c r="BC24" s="105"/>
      <c r="BD24" s="105">
        <v>1</v>
      </c>
      <c r="BE24" s="105"/>
      <c r="BF24" s="105"/>
      <c r="BG24" s="105"/>
      <c r="BH24" s="105"/>
      <c r="BI24" s="105"/>
      <c r="BJ24" s="105"/>
      <c r="BK24" s="105"/>
      <c r="BL24" s="640">
        <f t="shared" si="3"/>
        <v>1</v>
      </c>
      <c r="BM24" s="105"/>
      <c r="BN24" s="105"/>
      <c r="BO24" s="105"/>
      <c r="BP24" s="105"/>
      <c r="BQ24" s="105"/>
      <c r="BR24" s="105">
        <v>1</v>
      </c>
      <c r="BS24" s="105">
        <v>1</v>
      </c>
      <c r="BT24" s="105"/>
      <c r="BU24" s="105"/>
      <c r="BV24" s="105"/>
      <c r="BW24" s="105"/>
      <c r="BX24" s="105"/>
      <c r="BY24" s="105"/>
      <c r="BZ24" s="105"/>
      <c r="CA24" s="105"/>
      <c r="CB24" s="105"/>
      <c r="CC24" s="105">
        <v>1</v>
      </c>
      <c r="CD24" s="105">
        <v>1</v>
      </c>
      <c r="CE24" s="105">
        <v>1</v>
      </c>
      <c r="CF24" s="105"/>
      <c r="CG24" s="105">
        <v>1</v>
      </c>
      <c r="CH24" s="105">
        <v>1</v>
      </c>
      <c r="CI24" s="105"/>
      <c r="CJ24" s="641">
        <f t="shared" si="4"/>
        <v>7</v>
      </c>
      <c r="CK24" s="105"/>
      <c r="CL24" s="105"/>
      <c r="CM24" s="35"/>
      <c r="CN24" s="105"/>
      <c r="CO24" s="35"/>
      <c r="CP24" s="105"/>
      <c r="CQ24" s="105"/>
      <c r="CR24" s="105">
        <v>1</v>
      </c>
      <c r="CS24" s="105"/>
      <c r="CT24" s="105"/>
      <c r="CU24" s="105"/>
      <c r="CV24" s="105">
        <v>1</v>
      </c>
      <c r="CW24" s="105">
        <v>1</v>
      </c>
      <c r="CX24" s="105">
        <v>1</v>
      </c>
      <c r="CY24" s="105"/>
      <c r="CZ24" s="35"/>
      <c r="DA24" s="105">
        <v>1</v>
      </c>
    </row>
    <row r="25" spans="1:105" s="2" customFormat="1" x14ac:dyDescent="0.25">
      <c r="A25" s="634">
        <f t="shared" si="0"/>
        <v>4</v>
      </c>
      <c r="B25" s="809"/>
      <c r="C25" s="637" t="s">
        <v>255</v>
      </c>
      <c r="D25" s="105"/>
      <c r="E25" s="105"/>
      <c r="F25" s="105"/>
      <c r="G25" s="105"/>
      <c r="H25" s="105"/>
      <c r="I25" s="105">
        <v>1</v>
      </c>
      <c r="J25" s="105">
        <v>1</v>
      </c>
      <c r="K25" s="105"/>
      <c r="L25" s="105"/>
      <c r="M25" s="105"/>
      <c r="N25" s="105"/>
      <c r="O25" s="105"/>
      <c r="P25" s="105"/>
      <c r="Q25" s="105"/>
      <c r="R25" s="105"/>
      <c r="S25" s="105"/>
      <c r="T25" s="105"/>
      <c r="U25" s="105"/>
      <c r="V25" s="105"/>
      <c r="W25" s="105"/>
      <c r="X25" s="105"/>
      <c r="Y25" s="105"/>
      <c r="Z25" s="638">
        <f t="shared" si="1"/>
        <v>2</v>
      </c>
      <c r="AA25" s="105"/>
      <c r="AB25" s="105">
        <v>1</v>
      </c>
      <c r="AC25" s="105">
        <v>1</v>
      </c>
      <c r="AD25" s="105"/>
      <c r="AE25" s="105"/>
      <c r="AF25" s="105"/>
      <c r="AG25" s="105"/>
      <c r="AH25" s="105"/>
      <c r="AI25" s="105"/>
      <c r="AJ25" s="105"/>
      <c r="AK25" s="105"/>
      <c r="AL25" s="105"/>
      <c r="AM25" s="105"/>
      <c r="AN25" s="105"/>
      <c r="AO25" s="105"/>
      <c r="AP25" s="105"/>
      <c r="AQ25" s="105"/>
      <c r="AR25" s="105"/>
      <c r="AS25" s="639">
        <f t="shared" si="2"/>
        <v>2</v>
      </c>
      <c r="AT25" s="105"/>
      <c r="AU25" s="105"/>
      <c r="AV25" s="105"/>
      <c r="AW25" s="105"/>
      <c r="AX25" s="105"/>
      <c r="AY25" s="105"/>
      <c r="AZ25" s="105"/>
      <c r="BA25" s="105"/>
      <c r="BB25" s="105"/>
      <c r="BC25" s="105"/>
      <c r="BD25" s="105"/>
      <c r="BE25" s="105"/>
      <c r="BF25" s="105"/>
      <c r="BG25" s="105"/>
      <c r="BH25" s="105"/>
      <c r="BI25" s="105"/>
      <c r="BJ25" s="105"/>
      <c r="BK25" s="105"/>
      <c r="BL25" s="640">
        <f t="shared" si="3"/>
        <v>0</v>
      </c>
      <c r="BM25" s="105"/>
      <c r="BN25" s="105"/>
      <c r="BO25" s="105"/>
      <c r="BP25" s="105"/>
      <c r="BQ25" s="105"/>
      <c r="BR25" s="105"/>
      <c r="BS25" s="105"/>
      <c r="BT25" s="105"/>
      <c r="BU25" s="105"/>
      <c r="BV25" s="105"/>
      <c r="BW25" s="105"/>
      <c r="BX25" s="105"/>
      <c r="BY25" s="105"/>
      <c r="BZ25" s="105"/>
      <c r="CA25" s="105"/>
      <c r="CB25" s="105"/>
      <c r="CC25" s="105"/>
      <c r="CD25" s="105"/>
      <c r="CE25" s="105"/>
      <c r="CF25" s="105"/>
      <c r="CG25" s="105"/>
      <c r="CH25" s="105"/>
      <c r="CI25" s="105"/>
      <c r="CJ25" s="641">
        <f t="shared" si="4"/>
        <v>0</v>
      </c>
      <c r="CK25" s="105"/>
      <c r="CL25" s="105"/>
      <c r="CM25" s="105"/>
      <c r="CN25" s="105"/>
      <c r="CO25" s="105"/>
      <c r="CP25" s="105"/>
      <c r="CQ25" s="105"/>
      <c r="CR25" s="105"/>
      <c r="CS25" s="105"/>
      <c r="CT25" s="105"/>
      <c r="CU25" s="105"/>
      <c r="CV25" s="105"/>
      <c r="CW25" s="105"/>
      <c r="CX25" s="105"/>
      <c r="CY25" s="105"/>
      <c r="CZ25" s="105"/>
      <c r="DA25" s="105"/>
    </row>
    <row r="26" spans="1:105" s="2" customFormat="1" x14ac:dyDescent="0.25">
      <c r="A26" s="634">
        <f t="shared" si="0"/>
        <v>12</v>
      </c>
      <c r="B26" s="809"/>
      <c r="C26" s="637" t="s">
        <v>257</v>
      </c>
      <c r="D26" s="105"/>
      <c r="E26" s="105"/>
      <c r="F26" s="105"/>
      <c r="G26" s="105"/>
      <c r="H26" s="105">
        <v>1</v>
      </c>
      <c r="I26" s="105"/>
      <c r="J26" s="105"/>
      <c r="K26" s="105"/>
      <c r="L26" s="105"/>
      <c r="M26" s="105"/>
      <c r="N26" s="105"/>
      <c r="O26" s="105"/>
      <c r="P26" s="105"/>
      <c r="Q26" s="105"/>
      <c r="R26" s="105"/>
      <c r="S26" s="105"/>
      <c r="T26" s="105"/>
      <c r="U26" s="105"/>
      <c r="V26" s="105"/>
      <c r="W26" s="105"/>
      <c r="X26" s="105"/>
      <c r="Y26" s="105"/>
      <c r="Z26" s="638">
        <f t="shared" si="1"/>
        <v>1</v>
      </c>
      <c r="AA26" s="105">
        <v>1</v>
      </c>
      <c r="AB26" s="105"/>
      <c r="AC26" s="105"/>
      <c r="AD26" s="105"/>
      <c r="AE26" s="105">
        <v>1</v>
      </c>
      <c r="AF26" s="105"/>
      <c r="AG26" s="105">
        <v>1</v>
      </c>
      <c r="AH26" s="105">
        <v>1</v>
      </c>
      <c r="AI26" s="105"/>
      <c r="AJ26" s="105"/>
      <c r="AK26" s="105"/>
      <c r="AL26" s="105"/>
      <c r="AM26" s="105"/>
      <c r="AN26" s="105"/>
      <c r="AO26" s="105"/>
      <c r="AP26" s="105"/>
      <c r="AQ26" s="105"/>
      <c r="AR26" s="105"/>
      <c r="AS26" s="639">
        <f t="shared" si="2"/>
        <v>4</v>
      </c>
      <c r="AT26" s="105"/>
      <c r="AU26" s="105"/>
      <c r="AV26" s="105"/>
      <c r="AW26" s="105"/>
      <c r="AX26" s="105"/>
      <c r="AY26" s="105"/>
      <c r="AZ26" s="105"/>
      <c r="BA26" s="105"/>
      <c r="BB26" s="105"/>
      <c r="BC26" s="105"/>
      <c r="BD26" s="105"/>
      <c r="BE26" s="105">
        <v>1</v>
      </c>
      <c r="BF26" s="105"/>
      <c r="BG26" s="105"/>
      <c r="BH26" s="105"/>
      <c r="BI26" s="105"/>
      <c r="BJ26" s="105"/>
      <c r="BK26" s="105"/>
      <c r="BL26" s="640">
        <f t="shared" si="3"/>
        <v>1</v>
      </c>
      <c r="BM26" s="105"/>
      <c r="BN26" s="105"/>
      <c r="BO26" s="105"/>
      <c r="BP26" s="105"/>
      <c r="BQ26" s="105"/>
      <c r="BR26" s="105"/>
      <c r="BS26" s="105"/>
      <c r="BT26" s="105">
        <v>1</v>
      </c>
      <c r="BU26" s="105">
        <v>1</v>
      </c>
      <c r="BV26" s="105"/>
      <c r="BW26" s="105"/>
      <c r="BX26" s="105"/>
      <c r="BY26" s="105"/>
      <c r="BZ26" s="105"/>
      <c r="CA26" s="105"/>
      <c r="CB26" s="105"/>
      <c r="CC26" s="105"/>
      <c r="CD26" s="105"/>
      <c r="CE26" s="105"/>
      <c r="CF26" s="105"/>
      <c r="CG26" s="105">
        <v>1</v>
      </c>
      <c r="CH26" s="105"/>
      <c r="CI26" s="105"/>
      <c r="CJ26" s="641">
        <f t="shared" si="4"/>
        <v>3</v>
      </c>
      <c r="CK26" s="105"/>
      <c r="CL26" s="105"/>
      <c r="CM26" s="105"/>
      <c r="CN26" s="105">
        <v>1</v>
      </c>
      <c r="CO26" s="105">
        <v>1</v>
      </c>
      <c r="CP26" s="105"/>
      <c r="CQ26" s="105"/>
      <c r="CR26" s="105"/>
      <c r="CS26" s="105"/>
      <c r="CT26" s="105"/>
      <c r="CU26" s="105"/>
      <c r="CV26" s="105">
        <v>1</v>
      </c>
      <c r="CW26" s="105"/>
      <c r="CX26" s="105"/>
      <c r="CY26" s="105"/>
      <c r="CZ26" s="105"/>
      <c r="DA26" s="105"/>
    </row>
    <row r="27" spans="1:105" s="2" customFormat="1" x14ac:dyDescent="0.25">
      <c r="A27" s="634">
        <f t="shared" si="0"/>
        <v>12</v>
      </c>
      <c r="B27" s="809"/>
      <c r="C27" s="637" t="s">
        <v>259</v>
      </c>
      <c r="D27" s="105"/>
      <c r="E27" s="105"/>
      <c r="F27" s="105"/>
      <c r="G27" s="105"/>
      <c r="H27" s="105"/>
      <c r="I27" s="105"/>
      <c r="J27" s="105"/>
      <c r="K27" s="105"/>
      <c r="L27" s="105"/>
      <c r="M27" s="105"/>
      <c r="N27" s="105"/>
      <c r="O27" s="105"/>
      <c r="P27" s="105"/>
      <c r="Q27" s="105"/>
      <c r="R27" s="105"/>
      <c r="S27" s="105"/>
      <c r="T27" s="105">
        <v>1</v>
      </c>
      <c r="U27" s="105"/>
      <c r="V27" s="105"/>
      <c r="W27" s="105"/>
      <c r="X27" s="105"/>
      <c r="Y27" s="105"/>
      <c r="Z27" s="638">
        <f t="shared" si="1"/>
        <v>1</v>
      </c>
      <c r="AA27" s="105"/>
      <c r="AB27" s="105"/>
      <c r="AC27" s="105"/>
      <c r="AD27" s="105"/>
      <c r="AE27" s="105"/>
      <c r="AF27" s="105"/>
      <c r="AG27" s="105"/>
      <c r="AH27" s="105"/>
      <c r="AI27" s="105"/>
      <c r="AJ27" s="105"/>
      <c r="AK27" s="105"/>
      <c r="AL27" s="105"/>
      <c r="AM27" s="105"/>
      <c r="AN27" s="105"/>
      <c r="AO27" s="105"/>
      <c r="AP27" s="105"/>
      <c r="AQ27" s="105"/>
      <c r="AR27" s="105"/>
      <c r="AS27" s="639">
        <f t="shared" si="2"/>
        <v>0</v>
      </c>
      <c r="AT27" s="105"/>
      <c r="AU27" s="105"/>
      <c r="AV27" s="105">
        <v>1</v>
      </c>
      <c r="AW27" s="105">
        <v>1</v>
      </c>
      <c r="AX27" s="105">
        <v>1</v>
      </c>
      <c r="AY27" s="105"/>
      <c r="AZ27" s="105"/>
      <c r="BA27" s="105"/>
      <c r="BB27" s="105"/>
      <c r="BC27" s="105"/>
      <c r="BD27" s="105"/>
      <c r="BE27" s="105">
        <v>1</v>
      </c>
      <c r="BF27" s="105"/>
      <c r="BG27" s="105"/>
      <c r="BH27" s="105"/>
      <c r="BI27" s="105"/>
      <c r="BJ27" s="105"/>
      <c r="BK27" s="105"/>
      <c r="BL27" s="640">
        <f t="shared" si="3"/>
        <v>4</v>
      </c>
      <c r="BM27" s="105">
        <v>1</v>
      </c>
      <c r="BN27" s="105"/>
      <c r="BO27" s="105"/>
      <c r="BP27" s="105"/>
      <c r="BQ27" s="105"/>
      <c r="BR27" s="105">
        <v>1</v>
      </c>
      <c r="BS27" s="105">
        <v>1</v>
      </c>
      <c r="BT27" s="105"/>
      <c r="BU27" s="105"/>
      <c r="BV27" s="105">
        <v>1</v>
      </c>
      <c r="BW27" s="105"/>
      <c r="BX27" s="105"/>
      <c r="BY27" s="105"/>
      <c r="BZ27" s="105"/>
      <c r="CA27" s="105"/>
      <c r="CB27" s="105"/>
      <c r="CC27" s="105"/>
      <c r="CD27" s="105"/>
      <c r="CE27" s="105"/>
      <c r="CF27" s="105"/>
      <c r="CG27" s="105">
        <v>1</v>
      </c>
      <c r="CH27" s="105"/>
      <c r="CI27" s="105"/>
      <c r="CJ27" s="641">
        <f t="shared" si="4"/>
        <v>5</v>
      </c>
      <c r="CK27" s="105"/>
      <c r="CL27" s="105"/>
      <c r="CM27" s="105"/>
      <c r="CN27" s="105"/>
      <c r="CO27" s="105"/>
      <c r="CP27" s="105"/>
      <c r="CQ27" s="105"/>
      <c r="CR27" s="105"/>
      <c r="CS27" s="105"/>
      <c r="CT27" s="105"/>
      <c r="CU27" s="105"/>
      <c r="CV27" s="105">
        <v>1</v>
      </c>
      <c r="CW27" s="105"/>
      <c r="CX27" s="105">
        <v>1</v>
      </c>
      <c r="CY27" s="105"/>
      <c r="CZ27" s="105"/>
      <c r="DA27" s="105"/>
    </row>
    <row r="28" spans="1:105" s="2" customFormat="1" x14ac:dyDescent="0.25">
      <c r="A28" s="634">
        <f t="shared" si="0"/>
        <v>11</v>
      </c>
      <c r="B28" s="809"/>
      <c r="C28" s="637" t="s">
        <v>261</v>
      </c>
      <c r="D28" s="105"/>
      <c r="E28" s="105"/>
      <c r="F28" s="105"/>
      <c r="G28" s="105"/>
      <c r="H28" s="105"/>
      <c r="I28" s="105"/>
      <c r="J28" s="105"/>
      <c r="K28" s="105"/>
      <c r="L28" s="105"/>
      <c r="M28" s="105"/>
      <c r="N28" s="105"/>
      <c r="O28" s="105"/>
      <c r="P28" s="105"/>
      <c r="Q28" s="105"/>
      <c r="R28" s="105"/>
      <c r="S28" s="105"/>
      <c r="T28" s="105"/>
      <c r="U28" s="105"/>
      <c r="V28" s="105"/>
      <c r="W28" s="105"/>
      <c r="X28" s="105"/>
      <c r="Y28" s="105"/>
      <c r="Z28" s="638">
        <f t="shared" si="1"/>
        <v>0</v>
      </c>
      <c r="AA28" s="105">
        <v>1</v>
      </c>
      <c r="AB28" s="105"/>
      <c r="AC28" s="105"/>
      <c r="AD28" s="105"/>
      <c r="AE28" s="105">
        <v>1</v>
      </c>
      <c r="AF28" s="105"/>
      <c r="AG28" s="105">
        <v>1</v>
      </c>
      <c r="AH28" s="105"/>
      <c r="AI28" s="105"/>
      <c r="AJ28" s="105"/>
      <c r="AK28" s="105"/>
      <c r="AL28" s="105"/>
      <c r="AM28" s="105"/>
      <c r="AN28" s="105"/>
      <c r="AO28" s="105"/>
      <c r="AP28" s="105"/>
      <c r="AQ28" s="105"/>
      <c r="AR28" s="105"/>
      <c r="AS28" s="639">
        <f t="shared" si="2"/>
        <v>3</v>
      </c>
      <c r="AT28" s="105"/>
      <c r="AU28" s="105"/>
      <c r="AV28" s="105"/>
      <c r="AW28" s="105">
        <v>1</v>
      </c>
      <c r="AX28" s="105">
        <v>1</v>
      </c>
      <c r="AY28" s="105"/>
      <c r="AZ28" s="105"/>
      <c r="BA28" s="105"/>
      <c r="BB28" s="105"/>
      <c r="BC28" s="105"/>
      <c r="BD28" s="105"/>
      <c r="BE28" s="105"/>
      <c r="BF28" s="105"/>
      <c r="BG28" s="105"/>
      <c r="BH28" s="105"/>
      <c r="BI28" s="105"/>
      <c r="BJ28" s="105"/>
      <c r="BK28" s="105"/>
      <c r="BL28" s="640">
        <f t="shared" si="3"/>
        <v>2</v>
      </c>
      <c r="BM28" s="105"/>
      <c r="BN28" s="105"/>
      <c r="BO28" s="105"/>
      <c r="BP28" s="105"/>
      <c r="BQ28" s="105"/>
      <c r="BR28" s="105">
        <v>1</v>
      </c>
      <c r="BS28" s="105">
        <v>1</v>
      </c>
      <c r="BT28" s="105"/>
      <c r="BU28" s="105"/>
      <c r="BV28" s="105">
        <v>1</v>
      </c>
      <c r="BW28" s="105"/>
      <c r="BX28" s="105">
        <v>1</v>
      </c>
      <c r="BY28" s="105"/>
      <c r="BZ28" s="105"/>
      <c r="CA28" s="105">
        <v>1</v>
      </c>
      <c r="CB28" s="105">
        <v>1</v>
      </c>
      <c r="CC28" s="105"/>
      <c r="CD28" s="105"/>
      <c r="CE28" s="105"/>
      <c r="CF28" s="105"/>
      <c r="CG28" s="105"/>
      <c r="CH28" s="105"/>
      <c r="CI28" s="105"/>
      <c r="CJ28" s="641">
        <f t="shared" si="4"/>
        <v>6</v>
      </c>
      <c r="CK28" s="105"/>
      <c r="CL28" s="105"/>
      <c r="CM28" s="105"/>
      <c r="CN28" s="105"/>
      <c r="CO28" s="105"/>
      <c r="CP28" s="105"/>
      <c r="CQ28" s="105"/>
      <c r="CR28" s="105"/>
      <c r="CS28" s="105"/>
      <c r="CT28" s="105"/>
      <c r="CU28" s="105"/>
      <c r="CV28" s="105"/>
      <c r="CW28" s="105"/>
      <c r="CX28" s="105"/>
      <c r="CY28" s="105"/>
      <c r="CZ28" s="105"/>
      <c r="DA28" s="105"/>
    </row>
    <row r="29" spans="1:105" s="2" customFormat="1" x14ac:dyDescent="0.25">
      <c r="A29" s="634">
        <f t="shared" si="0"/>
        <v>9</v>
      </c>
      <c r="B29" s="809"/>
      <c r="C29" s="637" t="s">
        <v>263</v>
      </c>
      <c r="D29" s="105"/>
      <c r="E29" s="105"/>
      <c r="F29" s="105"/>
      <c r="G29" s="105"/>
      <c r="H29" s="105"/>
      <c r="I29" s="105"/>
      <c r="J29" s="105"/>
      <c r="K29" s="105"/>
      <c r="L29" s="105"/>
      <c r="M29" s="105"/>
      <c r="N29" s="105"/>
      <c r="O29" s="105"/>
      <c r="P29" s="105"/>
      <c r="Q29" s="105"/>
      <c r="R29" s="105"/>
      <c r="S29" s="105"/>
      <c r="T29" s="105"/>
      <c r="U29" s="105"/>
      <c r="V29" s="105"/>
      <c r="W29" s="105"/>
      <c r="X29" s="105"/>
      <c r="Y29" s="105"/>
      <c r="Z29" s="638">
        <f t="shared" si="1"/>
        <v>0</v>
      </c>
      <c r="AA29" s="105"/>
      <c r="AB29" s="105"/>
      <c r="AC29" s="105"/>
      <c r="AD29" s="105"/>
      <c r="AE29" s="105"/>
      <c r="AF29" s="105"/>
      <c r="AG29" s="105"/>
      <c r="AH29" s="105"/>
      <c r="AI29" s="105"/>
      <c r="AJ29" s="105"/>
      <c r="AK29" s="105"/>
      <c r="AL29" s="105"/>
      <c r="AM29" s="105"/>
      <c r="AN29" s="105"/>
      <c r="AO29" s="105"/>
      <c r="AP29" s="105"/>
      <c r="AQ29" s="105"/>
      <c r="AR29" s="105"/>
      <c r="AS29" s="639">
        <f t="shared" si="2"/>
        <v>0</v>
      </c>
      <c r="AT29" s="105"/>
      <c r="AU29" s="105"/>
      <c r="AV29" s="105"/>
      <c r="AW29" s="105">
        <v>1</v>
      </c>
      <c r="AX29" s="105">
        <v>1</v>
      </c>
      <c r="AY29" s="105"/>
      <c r="AZ29" s="105"/>
      <c r="BA29" s="105"/>
      <c r="BB29" s="105"/>
      <c r="BC29" s="105"/>
      <c r="BD29" s="105"/>
      <c r="BE29" s="105">
        <v>1</v>
      </c>
      <c r="BF29" s="105"/>
      <c r="BG29" s="105"/>
      <c r="BH29" s="105"/>
      <c r="BI29" s="105"/>
      <c r="BJ29" s="105"/>
      <c r="BK29" s="105"/>
      <c r="BL29" s="640">
        <f t="shared" si="3"/>
        <v>3</v>
      </c>
      <c r="BM29" s="105"/>
      <c r="BN29" s="105"/>
      <c r="BO29" s="105"/>
      <c r="BP29" s="105"/>
      <c r="BQ29" s="105"/>
      <c r="BR29" s="105">
        <v>1</v>
      </c>
      <c r="BS29" s="105"/>
      <c r="BT29" s="105"/>
      <c r="BU29" s="105"/>
      <c r="BV29" s="105"/>
      <c r="BW29" s="105"/>
      <c r="BX29" s="105"/>
      <c r="BY29" s="105"/>
      <c r="BZ29" s="105"/>
      <c r="CA29" s="105"/>
      <c r="CB29" s="105"/>
      <c r="CC29" s="105"/>
      <c r="CD29" s="105">
        <v>1</v>
      </c>
      <c r="CE29" s="105"/>
      <c r="CF29" s="105"/>
      <c r="CG29" s="105">
        <v>1</v>
      </c>
      <c r="CH29" s="105"/>
      <c r="CI29" s="105"/>
      <c r="CJ29" s="641">
        <f t="shared" si="4"/>
        <v>3</v>
      </c>
      <c r="CK29" s="105">
        <v>1</v>
      </c>
      <c r="CL29" s="105"/>
      <c r="CM29" s="105"/>
      <c r="CN29" s="105"/>
      <c r="CO29" s="105"/>
      <c r="CP29" s="105"/>
      <c r="CQ29" s="105"/>
      <c r="CR29" s="105"/>
      <c r="CS29" s="105"/>
      <c r="CT29" s="105"/>
      <c r="CU29" s="105"/>
      <c r="CV29" s="105">
        <v>1</v>
      </c>
      <c r="CW29" s="105"/>
      <c r="CX29" s="105"/>
      <c r="CY29" s="105"/>
      <c r="CZ29" s="105"/>
      <c r="DA29" s="105">
        <v>1</v>
      </c>
    </row>
    <row r="30" spans="1:105" s="2" customFormat="1" x14ac:dyDescent="0.25">
      <c r="A30" s="634">
        <f t="shared" si="0"/>
        <v>7</v>
      </c>
      <c r="B30" s="809"/>
      <c r="C30" s="637" t="s">
        <v>265</v>
      </c>
      <c r="D30" s="105"/>
      <c r="E30" s="105"/>
      <c r="F30" s="105"/>
      <c r="G30" s="105"/>
      <c r="H30" s="105">
        <v>1</v>
      </c>
      <c r="I30" s="105"/>
      <c r="J30" s="105"/>
      <c r="K30" s="105"/>
      <c r="L30" s="105"/>
      <c r="M30" s="105"/>
      <c r="N30" s="105"/>
      <c r="O30" s="105"/>
      <c r="P30" s="105"/>
      <c r="Q30" s="105"/>
      <c r="R30" s="105"/>
      <c r="S30" s="105"/>
      <c r="T30" s="105"/>
      <c r="U30" s="105"/>
      <c r="V30" s="105"/>
      <c r="W30" s="105"/>
      <c r="X30" s="105">
        <v>1</v>
      </c>
      <c r="Y30" s="105">
        <v>1</v>
      </c>
      <c r="Z30" s="638">
        <f t="shared" si="1"/>
        <v>3</v>
      </c>
      <c r="AA30" s="105"/>
      <c r="AB30" s="105"/>
      <c r="AC30" s="105"/>
      <c r="AD30" s="105"/>
      <c r="AE30" s="105"/>
      <c r="AF30" s="105"/>
      <c r="AG30" s="105"/>
      <c r="AH30" s="105"/>
      <c r="AI30" s="105"/>
      <c r="AJ30" s="105"/>
      <c r="AK30" s="105"/>
      <c r="AL30" s="105"/>
      <c r="AM30" s="105"/>
      <c r="AN30" s="105"/>
      <c r="AO30" s="105"/>
      <c r="AP30" s="105"/>
      <c r="AQ30" s="105"/>
      <c r="AR30" s="105"/>
      <c r="AS30" s="639">
        <f t="shared" si="2"/>
        <v>0</v>
      </c>
      <c r="AT30" s="105"/>
      <c r="AU30" s="105"/>
      <c r="AV30" s="105"/>
      <c r="AW30" s="105"/>
      <c r="AX30" s="105"/>
      <c r="AY30" s="105"/>
      <c r="AZ30" s="105"/>
      <c r="BA30" s="105"/>
      <c r="BB30" s="105"/>
      <c r="BC30" s="105"/>
      <c r="BD30" s="105"/>
      <c r="BE30" s="105"/>
      <c r="BF30" s="105"/>
      <c r="BG30" s="105"/>
      <c r="BH30" s="105"/>
      <c r="BI30" s="105"/>
      <c r="BJ30" s="105"/>
      <c r="BK30" s="105"/>
      <c r="BL30" s="640">
        <f t="shared" si="3"/>
        <v>0</v>
      </c>
      <c r="BM30" s="105"/>
      <c r="BN30" s="105"/>
      <c r="BO30" s="105"/>
      <c r="BP30" s="105"/>
      <c r="BQ30" s="105"/>
      <c r="BR30" s="105"/>
      <c r="BS30" s="105"/>
      <c r="BT30" s="105">
        <v>1</v>
      </c>
      <c r="BU30" s="105">
        <v>1</v>
      </c>
      <c r="BV30" s="105"/>
      <c r="BW30" s="105"/>
      <c r="BX30" s="105"/>
      <c r="BY30" s="105"/>
      <c r="BZ30" s="105"/>
      <c r="CA30" s="105"/>
      <c r="CB30" s="105"/>
      <c r="CC30" s="105"/>
      <c r="CD30" s="105"/>
      <c r="CE30" s="105"/>
      <c r="CF30" s="105"/>
      <c r="CG30" s="105"/>
      <c r="CH30" s="105"/>
      <c r="CI30" s="105"/>
      <c r="CJ30" s="641">
        <f t="shared" si="4"/>
        <v>2</v>
      </c>
      <c r="CK30" s="105"/>
      <c r="CL30" s="105"/>
      <c r="CM30" s="105"/>
      <c r="CN30" s="105">
        <v>1</v>
      </c>
      <c r="CO30" s="105">
        <v>1</v>
      </c>
      <c r="CP30" s="105"/>
      <c r="CQ30" s="105"/>
      <c r="CR30" s="105"/>
      <c r="CS30" s="105"/>
      <c r="CT30" s="105"/>
      <c r="CU30" s="105"/>
      <c r="CV30" s="105"/>
      <c r="CW30" s="105"/>
      <c r="CX30" s="105"/>
      <c r="CY30" s="105"/>
      <c r="CZ30" s="105"/>
      <c r="DA30" s="105"/>
    </row>
    <row r="31" spans="1:105" s="2" customFormat="1" x14ac:dyDescent="0.25">
      <c r="A31" s="660">
        <f t="shared" si="0"/>
        <v>17</v>
      </c>
      <c r="B31" s="809"/>
      <c r="C31" s="637" t="s">
        <v>267</v>
      </c>
      <c r="D31" s="105"/>
      <c r="E31" s="105">
        <v>1</v>
      </c>
      <c r="F31" s="105"/>
      <c r="G31" s="105"/>
      <c r="H31" s="105">
        <v>1</v>
      </c>
      <c r="I31" s="105"/>
      <c r="J31" s="105"/>
      <c r="K31" s="105"/>
      <c r="L31" s="105"/>
      <c r="M31" s="105"/>
      <c r="N31" s="105"/>
      <c r="O31" s="105"/>
      <c r="P31" s="105"/>
      <c r="Q31" s="105"/>
      <c r="R31" s="105"/>
      <c r="S31" s="105"/>
      <c r="T31" s="105"/>
      <c r="U31" s="105"/>
      <c r="V31" s="105"/>
      <c r="W31" s="105"/>
      <c r="X31" s="105"/>
      <c r="Y31" s="105"/>
      <c r="Z31" s="638">
        <f t="shared" si="1"/>
        <v>2</v>
      </c>
      <c r="AA31" s="105"/>
      <c r="AB31" s="105"/>
      <c r="AC31" s="105"/>
      <c r="AD31" s="105"/>
      <c r="AE31" s="105"/>
      <c r="AF31" s="105"/>
      <c r="AG31" s="105"/>
      <c r="AH31" s="105"/>
      <c r="AI31" s="105"/>
      <c r="AJ31" s="105"/>
      <c r="AK31" s="105">
        <v>1</v>
      </c>
      <c r="AL31" s="105">
        <v>1</v>
      </c>
      <c r="AM31" s="105">
        <v>1</v>
      </c>
      <c r="AN31" s="105">
        <v>1</v>
      </c>
      <c r="AO31" s="105">
        <v>1</v>
      </c>
      <c r="AP31" s="105"/>
      <c r="AQ31" s="105">
        <v>1</v>
      </c>
      <c r="AR31" s="105"/>
      <c r="AS31" s="639">
        <f t="shared" si="2"/>
        <v>6</v>
      </c>
      <c r="AT31" s="105">
        <v>1</v>
      </c>
      <c r="AU31" s="105"/>
      <c r="AV31" s="105"/>
      <c r="AW31" s="105"/>
      <c r="AX31" s="105"/>
      <c r="AY31" s="105"/>
      <c r="AZ31" s="105"/>
      <c r="BA31" s="105"/>
      <c r="BB31" s="105"/>
      <c r="BC31" s="105"/>
      <c r="BD31" s="105"/>
      <c r="BE31" s="105"/>
      <c r="BF31" s="105"/>
      <c r="BG31" s="105">
        <v>1</v>
      </c>
      <c r="BH31" s="105"/>
      <c r="BI31" s="105">
        <v>1</v>
      </c>
      <c r="BJ31" s="105">
        <v>1</v>
      </c>
      <c r="BK31" s="105"/>
      <c r="BL31" s="640">
        <f t="shared" si="3"/>
        <v>4</v>
      </c>
      <c r="BM31" s="105"/>
      <c r="BN31" s="105"/>
      <c r="BO31" s="105"/>
      <c r="BP31" s="105"/>
      <c r="BQ31" s="105"/>
      <c r="BR31" s="105"/>
      <c r="BS31" s="105"/>
      <c r="BT31" s="105">
        <v>1</v>
      </c>
      <c r="BU31" s="105">
        <v>1</v>
      </c>
      <c r="BV31" s="105"/>
      <c r="BW31" s="105"/>
      <c r="BX31" s="105"/>
      <c r="BY31" s="105"/>
      <c r="BZ31" s="105"/>
      <c r="CA31" s="105"/>
      <c r="CB31" s="105"/>
      <c r="CC31" s="105"/>
      <c r="CD31" s="105"/>
      <c r="CE31" s="105"/>
      <c r="CF31" s="105"/>
      <c r="CG31" s="105"/>
      <c r="CH31" s="105">
        <v>1</v>
      </c>
      <c r="CI31" s="105"/>
      <c r="CJ31" s="641">
        <f t="shared" si="4"/>
        <v>3</v>
      </c>
      <c r="CK31" s="105"/>
      <c r="CL31" s="105"/>
      <c r="CM31" s="105"/>
      <c r="CN31" s="105">
        <v>1</v>
      </c>
      <c r="CO31" s="105">
        <v>1</v>
      </c>
      <c r="CP31" s="105"/>
      <c r="CQ31" s="105"/>
      <c r="CR31" s="105"/>
      <c r="CS31" s="105"/>
      <c r="CT31" s="105"/>
      <c r="CU31" s="105"/>
      <c r="CV31" s="105"/>
      <c r="CW31" s="105"/>
      <c r="CX31" s="105"/>
      <c r="CY31" s="105"/>
      <c r="CZ31" s="105"/>
      <c r="DA31" s="105"/>
    </row>
    <row r="32" spans="1:105" s="2" customFormat="1" x14ac:dyDescent="0.25">
      <c r="A32" s="634">
        <f t="shared" si="0"/>
        <v>10</v>
      </c>
      <c r="B32" s="809"/>
      <c r="C32" s="637" t="s">
        <v>269</v>
      </c>
      <c r="D32" s="105"/>
      <c r="E32" s="105"/>
      <c r="F32" s="105"/>
      <c r="G32" s="105"/>
      <c r="H32" s="105"/>
      <c r="I32" s="105"/>
      <c r="J32" s="105"/>
      <c r="K32" s="105"/>
      <c r="L32" s="105"/>
      <c r="M32" s="105"/>
      <c r="N32" s="105"/>
      <c r="O32" s="105"/>
      <c r="P32" s="105"/>
      <c r="Q32" s="105"/>
      <c r="R32" s="105"/>
      <c r="S32" s="105"/>
      <c r="T32" s="105"/>
      <c r="U32" s="105"/>
      <c r="V32" s="105"/>
      <c r="W32" s="105"/>
      <c r="X32" s="105"/>
      <c r="Y32" s="105"/>
      <c r="Z32" s="638">
        <f t="shared" si="1"/>
        <v>0</v>
      </c>
      <c r="AA32" s="105"/>
      <c r="AB32" s="105"/>
      <c r="AC32" s="105"/>
      <c r="AD32" s="105"/>
      <c r="AE32" s="105"/>
      <c r="AF32" s="105"/>
      <c r="AG32" s="105"/>
      <c r="AH32" s="105"/>
      <c r="AI32" s="105"/>
      <c r="AJ32" s="105"/>
      <c r="AK32" s="105"/>
      <c r="AL32" s="105"/>
      <c r="AM32" s="105"/>
      <c r="AN32" s="105"/>
      <c r="AO32" s="105"/>
      <c r="AP32" s="105"/>
      <c r="AQ32" s="105"/>
      <c r="AR32" s="105"/>
      <c r="AS32" s="639">
        <f t="shared" si="2"/>
        <v>0</v>
      </c>
      <c r="AT32" s="105"/>
      <c r="AU32" s="105"/>
      <c r="AV32" s="105"/>
      <c r="AW32" s="105"/>
      <c r="AX32" s="105"/>
      <c r="AY32" s="105"/>
      <c r="AZ32" s="105"/>
      <c r="BA32" s="105"/>
      <c r="BB32" s="105"/>
      <c r="BC32" s="105"/>
      <c r="BD32" s="105"/>
      <c r="BE32" s="105"/>
      <c r="BF32" s="105"/>
      <c r="BG32" s="105"/>
      <c r="BH32" s="105"/>
      <c r="BI32" s="105"/>
      <c r="BJ32" s="105"/>
      <c r="BK32" s="105"/>
      <c r="BL32" s="640">
        <f t="shared" si="3"/>
        <v>0</v>
      </c>
      <c r="BM32" s="105"/>
      <c r="BN32" s="105"/>
      <c r="BO32" s="105"/>
      <c r="BP32" s="105"/>
      <c r="BQ32" s="105"/>
      <c r="BR32" s="105">
        <v>1</v>
      </c>
      <c r="BS32" s="105">
        <v>1</v>
      </c>
      <c r="BT32" s="105"/>
      <c r="BU32" s="105"/>
      <c r="BV32" s="105">
        <v>1</v>
      </c>
      <c r="BW32" s="105"/>
      <c r="BX32" s="105"/>
      <c r="BY32" s="105">
        <v>1</v>
      </c>
      <c r="BZ32" s="105"/>
      <c r="CA32" s="105">
        <v>1</v>
      </c>
      <c r="CB32" s="105">
        <v>1</v>
      </c>
      <c r="CC32" s="105"/>
      <c r="CD32" s="105"/>
      <c r="CE32" s="105"/>
      <c r="CF32" s="105"/>
      <c r="CG32" s="105"/>
      <c r="CH32" s="105"/>
      <c r="CI32" s="105"/>
      <c r="CJ32" s="641">
        <f t="shared" si="4"/>
        <v>6</v>
      </c>
      <c r="CK32" s="105"/>
      <c r="CL32" s="105"/>
      <c r="CM32" s="105"/>
      <c r="CN32" s="105"/>
      <c r="CO32" s="105"/>
      <c r="CP32" s="105">
        <v>1</v>
      </c>
      <c r="CQ32" s="105"/>
      <c r="CR32" s="105"/>
      <c r="CS32" s="105">
        <v>1</v>
      </c>
      <c r="CT32" s="105">
        <v>1</v>
      </c>
      <c r="CU32" s="105">
        <v>1</v>
      </c>
      <c r="CV32" s="105"/>
      <c r="CW32" s="105"/>
      <c r="CX32" s="105"/>
      <c r="CY32" s="105"/>
      <c r="CZ32" s="105"/>
      <c r="DA32" s="105"/>
    </row>
    <row r="33" spans="1:105" s="2" customFormat="1" x14ac:dyDescent="0.25">
      <c r="A33" s="634">
        <f t="shared" si="0"/>
        <v>10</v>
      </c>
      <c r="B33" s="809"/>
      <c r="C33" s="637" t="s">
        <v>271</v>
      </c>
      <c r="D33" s="105"/>
      <c r="E33" s="105"/>
      <c r="F33" s="105"/>
      <c r="G33" s="105"/>
      <c r="H33" s="105"/>
      <c r="I33" s="105"/>
      <c r="J33" s="105"/>
      <c r="K33" s="105"/>
      <c r="L33" s="105"/>
      <c r="M33" s="105"/>
      <c r="N33" s="105"/>
      <c r="O33" s="105"/>
      <c r="P33" s="105"/>
      <c r="Q33" s="105"/>
      <c r="R33" s="105"/>
      <c r="S33" s="105"/>
      <c r="T33" s="105"/>
      <c r="U33" s="105"/>
      <c r="V33" s="105"/>
      <c r="W33" s="105"/>
      <c r="X33" s="105"/>
      <c r="Y33" s="105"/>
      <c r="Z33" s="638">
        <f t="shared" si="1"/>
        <v>0</v>
      </c>
      <c r="AA33" s="105"/>
      <c r="AB33" s="105"/>
      <c r="AC33" s="105"/>
      <c r="AD33" s="105"/>
      <c r="AE33" s="105"/>
      <c r="AF33" s="105"/>
      <c r="AG33" s="105"/>
      <c r="AH33" s="105">
        <v>1</v>
      </c>
      <c r="AI33" s="105"/>
      <c r="AJ33" s="105"/>
      <c r="AK33" s="105"/>
      <c r="AL33" s="105"/>
      <c r="AM33" s="105"/>
      <c r="AN33" s="105"/>
      <c r="AO33" s="105"/>
      <c r="AP33" s="105"/>
      <c r="AQ33" s="105"/>
      <c r="AR33" s="105"/>
      <c r="AS33" s="639">
        <f t="shared" si="2"/>
        <v>1</v>
      </c>
      <c r="AT33" s="105"/>
      <c r="AU33" s="105"/>
      <c r="AV33" s="105"/>
      <c r="AW33" s="105">
        <v>1</v>
      </c>
      <c r="AX33" s="105">
        <v>1</v>
      </c>
      <c r="AY33" s="105">
        <v>1</v>
      </c>
      <c r="AZ33" s="105"/>
      <c r="BA33" s="105"/>
      <c r="BB33" s="105"/>
      <c r="BC33" s="105"/>
      <c r="BD33" s="105"/>
      <c r="BE33" s="105">
        <v>1</v>
      </c>
      <c r="BF33" s="105"/>
      <c r="BG33" s="105"/>
      <c r="BH33" s="105"/>
      <c r="BI33" s="105"/>
      <c r="BJ33" s="105"/>
      <c r="BK33" s="105"/>
      <c r="BL33" s="640">
        <f t="shared" si="3"/>
        <v>4</v>
      </c>
      <c r="BM33" s="105"/>
      <c r="BN33" s="105"/>
      <c r="BO33" s="105"/>
      <c r="BP33" s="105"/>
      <c r="BQ33" s="105"/>
      <c r="BR33" s="105">
        <v>1</v>
      </c>
      <c r="BS33" s="105">
        <v>1</v>
      </c>
      <c r="BT33" s="105">
        <v>1</v>
      </c>
      <c r="BU33" s="105">
        <v>1</v>
      </c>
      <c r="BV33" s="105"/>
      <c r="BW33" s="105"/>
      <c r="BX33" s="105"/>
      <c r="BY33" s="105"/>
      <c r="BZ33" s="105"/>
      <c r="CA33" s="105"/>
      <c r="CB33" s="105"/>
      <c r="CC33" s="105"/>
      <c r="CD33" s="105"/>
      <c r="CE33" s="105"/>
      <c r="CF33" s="105"/>
      <c r="CG33" s="105">
        <v>1</v>
      </c>
      <c r="CH33" s="105"/>
      <c r="CI33" s="105"/>
      <c r="CJ33" s="641">
        <f t="shared" si="4"/>
        <v>5</v>
      </c>
      <c r="CK33" s="105"/>
      <c r="CL33" s="105"/>
      <c r="CM33" s="105"/>
      <c r="CN33" s="105"/>
      <c r="CO33" s="105"/>
      <c r="CP33" s="105"/>
      <c r="CQ33" s="105"/>
      <c r="CR33" s="105"/>
      <c r="CS33" s="105"/>
      <c r="CT33" s="105"/>
      <c r="CU33" s="105"/>
      <c r="CV33" s="105"/>
      <c r="CW33" s="105"/>
      <c r="CX33" s="105"/>
      <c r="CY33" s="105"/>
      <c r="CZ33" s="105"/>
      <c r="DA33" s="105"/>
    </row>
    <row r="34" spans="1:105" s="2" customFormat="1" x14ac:dyDescent="0.25">
      <c r="A34" s="634">
        <f t="shared" ref="A34:A51" si="5">SUM(D34:Y34,AA34:AR34,AT34:BK34,BM34:CI34,CK34:DA34)</f>
        <v>16</v>
      </c>
      <c r="B34" s="809"/>
      <c r="C34" s="637" t="s">
        <v>273</v>
      </c>
      <c r="D34" s="105"/>
      <c r="E34" s="105"/>
      <c r="F34" s="105"/>
      <c r="G34" s="105"/>
      <c r="H34" s="105"/>
      <c r="I34" s="105"/>
      <c r="J34" s="105"/>
      <c r="K34" s="105"/>
      <c r="L34" s="105">
        <v>1</v>
      </c>
      <c r="M34" s="105"/>
      <c r="N34" s="105"/>
      <c r="O34" s="105"/>
      <c r="P34" s="105"/>
      <c r="Q34" s="105"/>
      <c r="R34" s="105"/>
      <c r="S34" s="105"/>
      <c r="T34" s="105"/>
      <c r="U34" s="105"/>
      <c r="V34" s="105"/>
      <c r="W34" s="105"/>
      <c r="X34" s="105"/>
      <c r="Y34" s="105"/>
      <c r="Z34" s="638">
        <f t="shared" ref="Z34:Z50" si="6">SUM(D34:Y34)</f>
        <v>1</v>
      </c>
      <c r="AA34" s="105"/>
      <c r="AB34" s="105"/>
      <c r="AC34" s="105"/>
      <c r="AD34" s="105"/>
      <c r="AE34" s="105"/>
      <c r="AF34" s="105"/>
      <c r="AG34" s="105"/>
      <c r="AH34" s="105"/>
      <c r="AI34" s="105"/>
      <c r="AJ34" s="105"/>
      <c r="AK34" s="105"/>
      <c r="AL34" s="105"/>
      <c r="AM34" s="105"/>
      <c r="AN34" s="105"/>
      <c r="AO34" s="105"/>
      <c r="AP34" s="105"/>
      <c r="AQ34" s="105"/>
      <c r="AR34" s="105"/>
      <c r="AS34" s="639">
        <f t="shared" ref="AS34:AS50" si="7">SUM(AA34:AR34)</f>
        <v>0</v>
      </c>
      <c r="AT34" s="105"/>
      <c r="AU34" s="105"/>
      <c r="AV34" s="105">
        <v>1</v>
      </c>
      <c r="AW34" s="105">
        <v>1</v>
      </c>
      <c r="AX34" s="105">
        <v>1</v>
      </c>
      <c r="AY34" s="105"/>
      <c r="AZ34" s="105"/>
      <c r="BA34" s="105"/>
      <c r="BB34" s="105"/>
      <c r="BC34" s="105"/>
      <c r="BD34" s="105"/>
      <c r="BE34" s="105"/>
      <c r="BF34" s="105">
        <v>1</v>
      </c>
      <c r="BG34" s="105"/>
      <c r="BH34" s="105"/>
      <c r="BI34" s="105"/>
      <c r="BJ34" s="105"/>
      <c r="BK34" s="105"/>
      <c r="BL34" s="640">
        <f t="shared" ref="BL34:BL50" si="8">SUM(AT34:BK34)</f>
        <v>4</v>
      </c>
      <c r="BM34" s="105"/>
      <c r="BN34" s="105"/>
      <c r="BO34" s="105"/>
      <c r="BP34" s="105"/>
      <c r="BQ34" s="105"/>
      <c r="BR34" s="105">
        <v>1</v>
      </c>
      <c r="BS34" s="105">
        <v>1</v>
      </c>
      <c r="BT34" s="105"/>
      <c r="BU34" s="105"/>
      <c r="BV34" s="105">
        <v>1</v>
      </c>
      <c r="BW34" s="105">
        <v>1</v>
      </c>
      <c r="BX34" s="105"/>
      <c r="BY34" s="105"/>
      <c r="BZ34" s="105"/>
      <c r="CA34" s="105"/>
      <c r="CB34" s="105"/>
      <c r="CC34" s="105"/>
      <c r="CD34" s="105"/>
      <c r="CE34" s="105"/>
      <c r="CF34" s="105">
        <v>1</v>
      </c>
      <c r="CG34" s="105"/>
      <c r="CH34" s="105"/>
      <c r="CI34" s="105">
        <v>1</v>
      </c>
      <c r="CJ34" s="641">
        <f t="shared" ref="CJ34:CJ50" si="9">SUM(BM34:CI34)</f>
        <v>6</v>
      </c>
      <c r="CK34" s="105"/>
      <c r="CL34" s="105"/>
      <c r="CM34" s="105">
        <v>1</v>
      </c>
      <c r="CN34" s="105"/>
      <c r="CO34" s="105"/>
      <c r="CP34" s="105"/>
      <c r="CQ34" s="105">
        <v>1</v>
      </c>
      <c r="CR34" s="105"/>
      <c r="CS34" s="105"/>
      <c r="CT34" s="105"/>
      <c r="CU34" s="105"/>
      <c r="CV34" s="105"/>
      <c r="CW34" s="105">
        <v>1</v>
      </c>
      <c r="CX34" s="105"/>
      <c r="CY34" s="105">
        <v>1</v>
      </c>
      <c r="CZ34" s="105">
        <v>1</v>
      </c>
      <c r="DA34" s="105"/>
    </row>
    <row r="35" spans="1:105" s="2" customFormat="1" x14ac:dyDescent="0.25">
      <c r="A35" s="660">
        <f t="shared" si="5"/>
        <v>16</v>
      </c>
      <c r="B35" s="809"/>
      <c r="C35" s="637" t="s">
        <v>275</v>
      </c>
      <c r="D35" s="105">
        <v>1</v>
      </c>
      <c r="E35" s="105"/>
      <c r="F35" s="105"/>
      <c r="G35" s="105">
        <v>1</v>
      </c>
      <c r="H35" s="105"/>
      <c r="I35" s="105"/>
      <c r="J35" s="105"/>
      <c r="K35" s="105">
        <v>1</v>
      </c>
      <c r="L35" s="105">
        <v>1</v>
      </c>
      <c r="M35" s="105"/>
      <c r="N35" s="105"/>
      <c r="O35" s="105"/>
      <c r="P35" s="105"/>
      <c r="Q35" s="105"/>
      <c r="R35" s="105"/>
      <c r="S35" s="105"/>
      <c r="T35" s="105"/>
      <c r="U35" s="105">
        <v>1</v>
      </c>
      <c r="V35" s="105"/>
      <c r="W35" s="105"/>
      <c r="X35" s="105"/>
      <c r="Y35" s="105"/>
      <c r="Z35" s="638">
        <f t="shared" si="6"/>
        <v>5</v>
      </c>
      <c r="AA35" s="105"/>
      <c r="AB35" s="105"/>
      <c r="AC35" s="105"/>
      <c r="AD35" s="105"/>
      <c r="AE35" s="105"/>
      <c r="AF35" s="105"/>
      <c r="AG35" s="105"/>
      <c r="AH35" s="105"/>
      <c r="AI35" s="105"/>
      <c r="AJ35" s="105"/>
      <c r="AK35" s="105"/>
      <c r="AL35" s="105"/>
      <c r="AM35" s="105"/>
      <c r="AN35" s="105"/>
      <c r="AO35" s="105"/>
      <c r="AP35" s="105"/>
      <c r="AQ35" s="105"/>
      <c r="AR35" s="105"/>
      <c r="AS35" s="639">
        <f t="shared" si="7"/>
        <v>0</v>
      </c>
      <c r="AT35" s="105"/>
      <c r="AU35" s="105">
        <v>1</v>
      </c>
      <c r="AV35" s="105">
        <v>1</v>
      </c>
      <c r="AW35" s="105"/>
      <c r="AX35" s="105"/>
      <c r="AY35" s="105"/>
      <c r="AZ35" s="105"/>
      <c r="BA35" s="105"/>
      <c r="BB35" s="105"/>
      <c r="BC35" s="105"/>
      <c r="BD35" s="105"/>
      <c r="BE35" s="105"/>
      <c r="BF35" s="105"/>
      <c r="BG35" s="105"/>
      <c r="BH35" s="105"/>
      <c r="BI35" s="105"/>
      <c r="BJ35" s="105"/>
      <c r="BK35" s="105"/>
      <c r="BL35" s="640">
        <f t="shared" si="8"/>
        <v>2</v>
      </c>
      <c r="BM35" s="105">
        <v>1</v>
      </c>
      <c r="BN35" s="105">
        <v>1</v>
      </c>
      <c r="BO35" s="105"/>
      <c r="BP35" s="105"/>
      <c r="BQ35" s="105"/>
      <c r="BR35" s="105">
        <v>1</v>
      </c>
      <c r="BS35" s="105">
        <v>1</v>
      </c>
      <c r="BT35" s="105"/>
      <c r="BU35" s="105"/>
      <c r="BV35" s="105"/>
      <c r="BW35" s="105"/>
      <c r="BX35" s="105"/>
      <c r="BY35" s="105"/>
      <c r="BZ35" s="105"/>
      <c r="CA35" s="105"/>
      <c r="CB35" s="105"/>
      <c r="CC35" s="105"/>
      <c r="CD35" s="105"/>
      <c r="CE35" s="105"/>
      <c r="CF35" s="105">
        <v>1</v>
      </c>
      <c r="CG35" s="105"/>
      <c r="CH35" s="105"/>
      <c r="CI35" s="105"/>
      <c r="CJ35" s="641">
        <f t="shared" si="9"/>
        <v>5</v>
      </c>
      <c r="CK35" s="105"/>
      <c r="CL35" s="105"/>
      <c r="CM35" s="105"/>
      <c r="CN35" s="105"/>
      <c r="CO35" s="105"/>
      <c r="CP35" s="105"/>
      <c r="CQ35" s="105">
        <v>1</v>
      </c>
      <c r="CR35" s="105"/>
      <c r="CS35" s="105"/>
      <c r="CT35" s="105"/>
      <c r="CU35" s="105"/>
      <c r="CV35" s="105"/>
      <c r="CW35" s="105">
        <v>1</v>
      </c>
      <c r="CX35" s="105"/>
      <c r="CY35" s="105">
        <v>1</v>
      </c>
      <c r="CZ35" s="105">
        <v>1</v>
      </c>
      <c r="DA35" s="105"/>
    </row>
    <row r="36" spans="1:105" s="2" customFormat="1" x14ac:dyDescent="0.25">
      <c r="A36" s="634">
        <f t="shared" si="5"/>
        <v>12</v>
      </c>
      <c r="B36" s="809"/>
      <c r="C36" s="637" t="s">
        <v>277</v>
      </c>
      <c r="D36" s="105"/>
      <c r="E36" s="105"/>
      <c r="F36" s="105"/>
      <c r="G36" s="105"/>
      <c r="H36" s="105"/>
      <c r="I36" s="105"/>
      <c r="J36" s="105"/>
      <c r="K36" s="105"/>
      <c r="L36" s="105"/>
      <c r="M36" s="105"/>
      <c r="N36" s="105"/>
      <c r="O36" s="105"/>
      <c r="P36" s="105"/>
      <c r="Q36" s="105"/>
      <c r="R36" s="105"/>
      <c r="S36" s="105"/>
      <c r="T36" s="105"/>
      <c r="U36" s="105"/>
      <c r="V36" s="105"/>
      <c r="W36" s="105"/>
      <c r="X36" s="105"/>
      <c r="Y36" s="105"/>
      <c r="Z36" s="638">
        <f t="shared" si="6"/>
        <v>0</v>
      </c>
      <c r="AA36" s="105"/>
      <c r="AB36" s="105"/>
      <c r="AC36" s="105"/>
      <c r="AD36" s="105"/>
      <c r="AE36" s="105"/>
      <c r="AF36" s="105"/>
      <c r="AG36" s="105"/>
      <c r="AH36" s="105"/>
      <c r="AI36" s="105"/>
      <c r="AJ36" s="105"/>
      <c r="AK36" s="105"/>
      <c r="AL36" s="105"/>
      <c r="AM36" s="105"/>
      <c r="AN36" s="105"/>
      <c r="AO36" s="105"/>
      <c r="AP36" s="105"/>
      <c r="AQ36" s="105"/>
      <c r="AR36" s="105"/>
      <c r="AS36" s="639">
        <f t="shared" si="7"/>
        <v>0</v>
      </c>
      <c r="AT36" s="105"/>
      <c r="AU36" s="105"/>
      <c r="AV36" s="105">
        <v>1</v>
      </c>
      <c r="AW36" s="105"/>
      <c r="AX36" s="105"/>
      <c r="AY36" s="105"/>
      <c r="AZ36" s="105"/>
      <c r="BA36" s="105"/>
      <c r="BB36" s="105"/>
      <c r="BC36" s="105"/>
      <c r="BD36" s="105"/>
      <c r="BE36" s="105"/>
      <c r="BF36" s="105"/>
      <c r="BG36" s="105"/>
      <c r="BH36" s="105"/>
      <c r="BI36" s="105"/>
      <c r="BJ36" s="105"/>
      <c r="BK36" s="105"/>
      <c r="BL36" s="640">
        <f t="shared" si="8"/>
        <v>1</v>
      </c>
      <c r="BM36" s="105"/>
      <c r="BN36" s="105">
        <v>1</v>
      </c>
      <c r="BO36" s="105"/>
      <c r="BP36" s="105"/>
      <c r="BQ36" s="105"/>
      <c r="BR36" s="105">
        <v>1</v>
      </c>
      <c r="BS36" s="105">
        <v>1</v>
      </c>
      <c r="BT36" s="105"/>
      <c r="BU36" s="105"/>
      <c r="BV36" s="105">
        <v>1</v>
      </c>
      <c r="BW36" s="105">
        <v>1</v>
      </c>
      <c r="BX36" s="105"/>
      <c r="BY36" s="105"/>
      <c r="BZ36" s="105">
        <v>1</v>
      </c>
      <c r="CA36" s="105">
        <v>1</v>
      </c>
      <c r="CB36" s="105">
        <v>1</v>
      </c>
      <c r="CC36" s="105"/>
      <c r="CD36" s="105"/>
      <c r="CE36" s="105"/>
      <c r="CF36" s="105"/>
      <c r="CG36" s="105"/>
      <c r="CH36" s="105"/>
      <c r="CI36" s="105">
        <v>1</v>
      </c>
      <c r="CJ36" s="641">
        <f t="shared" si="9"/>
        <v>9</v>
      </c>
      <c r="CK36" s="105"/>
      <c r="CL36" s="105"/>
      <c r="CM36" s="105"/>
      <c r="CN36" s="105"/>
      <c r="CO36" s="105"/>
      <c r="CP36" s="105"/>
      <c r="CQ36" s="105">
        <v>1</v>
      </c>
      <c r="CR36" s="105"/>
      <c r="CS36" s="105"/>
      <c r="CT36" s="105"/>
      <c r="CU36" s="105"/>
      <c r="CV36" s="105"/>
      <c r="CW36" s="105">
        <v>1</v>
      </c>
      <c r="CX36" s="105"/>
      <c r="CY36" s="105"/>
      <c r="CZ36" s="105"/>
      <c r="DA36" s="105"/>
    </row>
    <row r="37" spans="1:105" s="2" customFormat="1" x14ac:dyDescent="0.25">
      <c r="A37" s="634">
        <f t="shared" si="5"/>
        <v>9</v>
      </c>
      <c r="B37" s="809"/>
      <c r="C37" s="637" t="s">
        <v>279</v>
      </c>
      <c r="D37" s="105"/>
      <c r="E37" s="105"/>
      <c r="F37" s="105"/>
      <c r="G37" s="105"/>
      <c r="H37" s="105"/>
      <c r="I37" s="105"/>
      <c r="J37" s="105"/>
      <c r="K37" s="105"/>
      <c r="L37" s="105"/>
      <c r="M37" s="105">
        <v>1</v>
      </c>
      <c r="N37" s="105"/>
      <c r="O37" s="105"/>
      <c r="P37" s="105"/>
      <c r="Q37" s="105"/>
      <c r="R37" s="105"/>
      <c r="S37" s="105"/>
      <c r="T37" s="105"/>
      <c r="U37" s="105"/>
      <c r="V37" s="105"/>
      <c r="W37" s="105"/>
      <c r="X37" s="105"/>
      <c r="Y37" s="105"/>
      <c r="Z37" s="638">
        <f t="shared" si="6"/>
        <v>1</v>
      </c>
      <c r="AA37" s="105"/>
      <c r="AB37" s="105"/>
      <c r="AC37" s="105"/>
      <c r="AD37" s="105"/>
      <c r="AE37" s="105"/>
      <c r="AF37" s="105"/>
      <c r="AG37" s="105"/>
      <c r="AH37" s="105"/>
      <c r="AI37" s="105"/>
      <c r="AJ37" s="105"/>
      <c r="AK37" s="105"/>
      <c r="AL37" s="105"/>
      <c r="AM37" s="105"/>
      <c r="AN37" s="105"/>
      <c r="AO37" s="105"/>
      <c r="AP37" s="105"/>
      <c r="AQ37" s="105"/>
      <c r="AR37" s="105"/>
      <c r="AS37" s="639">
        <f t="shared" si="7"/>
        <v>0</v>
      </c>
      <c r="AT37" s="105"/>
      <c r="AU37" s="105"/>
      <c r="AV37" s="105"/>
      <c r="AW37" s="105">
        <v>1</v>
      </c>
      <c r="AX37" s="105">
        <v>1</v>
      </c>
      <c r="AY37" s="105"/>
      <c r="AZ37" s="105"/>
      <c r="BA37" s="105"/>
      <c r="BB37" s="105"/>
      <c r="BC37" s="105"/>
      <c r="BD37" s="105"/>
      <c r="BE37" s="105"/>
      <c r="BF37" s="105"/>
      <c r="BG37" s="105"/>
      <c r="BH37" s="105"/>
      <c r="BI37" s="105"/>
      <c r="BJ37" s="105"/>
      <c r="BK37" s="105"/>
      <c r="BL37" s="640">
        <f t="shared" si="8"/>
        <v>2</v>
      </c>
      <c r="BM37" s="105"/>
      <c r="BN37" s="105"/>
      <c r="BO37" s="105"/>
      <c r="BP37" s="105"/>
      <c r="BQ37" s="105"/>
      <c r="BR37" s="105">
        <v>1</v>
      </c>
      <c r="BS37" s="105">
        <v>1</v>
      </c>
      <c r="BT37" s="105"/>
      <c r="BU37" s="105"/>
      <c r="BV37" s="105"/>
      <c r="BW37" s="105"/>
      <c r="BX37" s="105"/>
      <c r="BY37" s="105"/>
      <c r="BZ37" s="105"/>
      <c r="CA37" s="105"/>
      <c r="CB37" s="105"/>
      <c r="CC37" s="105"/>
      <c r="CD37" s="105"/>
      <c r="CE37" s="105"/>
      <c r="CF37" s="105">
        <v>1</v>
      </c>
      <c r="CG37" s="105"/>
      <c r="CH37" s="105"/>
      <c r="CI37" s="105">
        <v>1</v>
      </c>
      <c r="CJ37" s="641">
        <f t="shared" si="9"/>
        <v>4</v>
      </c>
      <c r="CK37" s="105"/>
      <c r="CL37" s="105"/>
      <c r="CM37" s="105"/>
      <c r="CN37" s="105"/>
      <c r="CO37" s="105"/>
      <c r="CP37" s="105"/>
      <c r="CQ37" s="105"/>
      <c r="CR37" s="105"/>
      <c r="CS37" s="105"/>
      <c r="CT37" s="105"/>
      <c r="CU37" s="105"/>
      <c r="CV37" s="105"/>
      <c r="CW37" s="105"/>
      <c r="CX37" s="105"/>
      <c r="CY37" s="105">
        <v>1</v>
      </c>
      <c r="CZ37" s="105"/>
      <c r="DA37" s="105">
        <v>1</v>
      </c>
    </row>
    <row r="38" spans="1:105" s="2" customFormat="1" x14ac:dyDescent="0.25">
      <c r="A38" s="634">
        <f t="shared" si="5"/>
        <v>8</v>
      </c>
      <c r="B38" s="809"/>
      <c r="C38" s="637" t="s">
        <v>281</v>
      </c>
      <c r="D38" s="105"/>
      <c r="E38" s="105"/>
      <c r="F38" s="105"/>
      <c r="G38" s="105"/>
      <c r="H38" s="105"/>
      <c r="I38" s="105"/>
      <c r="J38" s="105"/>
      <c r="K38" s="105"/>
      <c r="L38" s="105"/>
      <c r="M38" s="105">
        <v>1</v>
      </c>
      <c r="N38" s="105"/>
      <c r="O38" s="105"/>
      <c r="P38" s="105"/>
      <c r="Q38" s="105"/>
      <c r="R38" s="105"/>
      <c r="S38" s="105"/>
      <c r="T38" s="105"/>
      <c r="U38" s="105"/>
      <c r="V38" s="105"/>
      <c r="W38" s="105"/>
      <c r="X38" s="105"/>
      <c r="Y38" s="105"/>
      <c r="Z38" s="638">
        <f t="shared" si="6"/>
        <v>1</v>
      </c>
      <c r="AA38" s="105"/>
      <c r="AB38" s="105"/>
      <c r="AC38" s="105"/>
      <c r="AD38" s="105"/>
      <c r="AE38" s="105"/>
      <c r="AF38" s="105"/>
      <c r="AG38" s="105"/>
      <c r="AH38" s="105"/>
      <c r="AI38" s="105"/>
      <c r="AJ38" s="105"/>
      <c r="AK38" s="105"/>
      <c r="AL38" s="105"/>
      <c r="AM38" s="105"/>
      <c r="AN38" s="105"/>
      <c r="AO38" s="105"/>
      <c r="AP38" s="105"/>
      <c r="AQ38" s="105"/>
      <c r="AR38" s="105"/>
      <c r="AS38" s="639">
        <f t="shared" si="7"/>
        <v>0</v>
      </c>
      <c r="AT38" s="105"/>
      <c r="AU38" s="105"/>
      <c r="AV38" s="105"/>
      <c r="AW38" s="105">
        <v>1</v>
      </c>
      <c r="AX38" s="105">
        <v>1</v>
      </c>
      <c r="AY38" s="105"/>
      <c r="AZ38" s="105"/>
      <c r="BA38" s="105"/>
      <c r="BB38" s="105"/>
      <c r="BC38" s="105"/>
      <c r="BD38" s="105"/>
      <c r="BE38" s="105"/>
      <c r="BF38" s="105"/>
      <c r="BG38" s="105"/>
      <c r="BH38" s="105"/>
      <c r="BI38" s="105"/>
      <c r="BJ38" s="105"/>
      <c r="BK38" s="105"/>
      <c r="BL38" s="640">
        <f t="shared" si="8"/>
        <v>2</v>
      </c>
      <c r="BM38" s="105"/>
      <c r="BN38" s="105"/>
      <c r="BO38" s="105"/>
      <c r="BP38" s="105"/>
      <c r="BQ38" s="105"/>
      <c r="BR38" s="105">
        <v>1</v>
      </c>
      <c r="BS38" s="105">
        <v>1</v>
      </c>
      <c r="BT38" s="105"/>
      <c r="BU38" s="105"/>
      <c r="BV38" s="105"/>
      <c r="BW38" s="105"/>
      <c r="BX38" s="105"/>
      <c r="BY38" s="105"/>
      <c r="BZ38" s="105"/>
      <c r="CA38" s="105"/>
      <c r="CB38" s="105"/>
      <c r="CC38" s="105"/>
      <c r="CD38" s="105"/>
      <c r="CE38" s="105"/>
      <c r="CF38" s="105"/>
      <c r="CG38" s="105"/>
      <c r="CH38" s="105"/>
      <c r="CI38" s="105"/>
      <c r="CJ38" s="641">
        <f t="shared" si="9"/>
        <v>2</v>
      </c>
      <c r="CK38" s="105">
        <v>1</v>
      </c>
      <c r="CL38" s="105"/>
      <c r="CM38" s="105"/>
      <c r="CN38" s="105">
        <v>1</v>
      </c>
      <c r="CO38" s="105">
        <v>1</v>
      </c>
      <c r="CP38" s="105"/>
      <c r="CQ38" s="105"/>
      <c r="CR38" s="105"/>
      <c r="CS38" s="105"/>
      <c r="CT38" s="105"/>
      <c r="CU38" s="105"/>
      <c r="CV38" s="105"/>
      <c r="CW38" s="105"/>
      <c r="CX38" s="105"/>
      <c r="CY38" s="105"/>
      <c r="CZ38" s="105"/>
      <c r="DA38" s="105"/>
    </row>
    <row r="39" spans="1:105" s="2" customFormat="1" x14ac:dyDescent="0.25">
      <c r="A39" s="634">
        <f t="shared" si="5"/>
        <v>8</v>
      </c>
      <c r="B39" s="809"/>
      <c r="C39" s="637" t="s">
        <v>283</v>
      </c>
      <c r="D39" s="105"/>
      <c r="E39" s="105"/>
      <c r="F39" s="105"/>
      <c r="G39" s="105"/>
      <c r="H39" s="105"/>
      <c r="I39" s="105"/>
      <c r="J39" s="105"/>
      <c r="K39" s="105"/>
      <c r="L39" s="105"/>
      <c r="M39" s="105"/>
      <c r="N39" s="105"/>
      <c r="O39" s="105"/>
      <c r="P39" s="105"/>
      <c r="Q39" s="105"/>
      <c r="R39" s="105"/>
      <c r="S39" s="105"/>
      <c r="T39" s="105"/>
      <c r="U39" s="105"/>
      <c r="V39" s="105"/>
      <c r="W39" s="105"/>
      <c r="X39" s="105"/>
      <c r="Y39" s="105"/>
      <c r="Z39" s="638">
        <f t="shared" si="6"/>
        <v>0</v>
      </c>
      <c r="AA39" s="105"/>
      <c r="AB39" s="105"/>
      <c r="AC39" s="105"/>
      <c r="AD39" s="105"/>
      <c r="AE39" s="105"/>
      <c r="AF39" s="105"/>
      <c r="AG39" s="105"/>
      <c r="AH39" s="105"/>
      <c r="AI39" s="105"/>
      <c r="AJ39" s="105"/>
      <c r="AK39" s="105"/>
      <c r="AL39" s="105"/>
      <c r="AM39" s="105"/>
      <c r="AN39" s="105"/>
      <c r="AO39" s="105"/>
      <c r="AP39" s="105"/>
      <c r="AQ39" s="105"/>
      <c r="AR39" s="105"/>
      <c r="AS39" s="639">
        <f t="shared" si="7"/>
        <v>0</v>
      </c>
      <c r="AT39" s="105">
        <v>1</v>
      </c>
      <c r="AU39" s="105"/>
      <c r="AV39" s="105"/>
      <c r="AW39" s="105"/>
      <c r="AX39" s="105"/>
      <c r="AY39" s="105">
        <v>1</v>
      </c>
      <c r="AZ39" s="105"/>
      <c r="BA39" s="105"/>
      <c r="BB39" s="105"/>
      <c r="BC39" s="105"/>
      <c r="BD39" s="105"/>
      <c r="BE39" s="105"/>
      <c r="BF39" s="105">
        <v>1</v>
      </c>
      <c r="BG39" s="105"/>
      <c r="BH39" s="105"/>
      <c r="BI39" s="105"/>
      <c r="BJ39" s="105">
        <v>1</v>
      </c>
      <c r="BK39" s="105"/>
      <c r="BL39" s="640">
        <f t="shared" si="8"/>
        <v>4</v>
      </c>
      <c r="BM39" s="105"/>
      <c r="BN39" s="105"/>
      <c r="BO39" s="105"/>
      <c r="BP39" s="105"/>
      <c r="BQ39" s="105"/>
      <c r="BR39" s="105"/>
      <c r="BS39" s="105"/>
      <c r="BT39" s="105"/>
      <c r="BU39" s="105">
        <v>1</v>
      </c>
      <c r="BV39" s="105"/>
      <c r="BW39" s="105"/>
      <c r="BX39" s="105"/>
      <c r="BY39" s="105"/>
      <c r="BZ39" s="105"/>
      <c r="CA39" s="105"/>
      <c r="CB39" s="105"/>
      <c r="CC39" s="105"/>
      <c r="CD39" s="105"/>
      <c r="CE39" s="105"/>
      <c r="CF39" s="105">
        <v>1</v>
      </c>
      <c r="CG39" s="105"/>
      <c r="CH39" s="105"/>
      <c r="CI39" s="105"/>
      <c r="CJ39" s="641">
        <f t="shared" si="9"/>
        <v>2</v>
      </c>
      <c r="CK39" s="105"/>
      <c r="CL39" s="105"/>
      <c r="CM39" s="105"/>
      <c r="CN39" s="105">
        <v>1</v>
      </c>
      <c r="CO39" s="105">
        <v>1</v>
      </c>
      <c r="CP39" s="105"/>
      <c r="CQ39" s="105"/>
      <c r="CR39" s="105"/>
      <c r="CS39" s="105"/>
      <c r="CT39" s="105"/>
      <c r="CU39" s="105"/>
      <c r="CV39" s="105"/>
      <c r="CW39" s="105"/>
      <c r="CX39" s="105"/>
      <c r="CY39" s="105"/>
      <c r="CZ39" s="105"/>
      <c r="DA39" s="105"/>
    </row>
    <row r="40" spans="1:105" s="2" customFormat="1" x14ac:dyDescent="0.25">
      <c r="A40" s="634">
        <f t="shared" si="5"/>
        <v>13</v>
      </c>
      <c r="B40" s="809"/>
      <c r="C40" s="637" t="s">
        <v>285</v>
      </c>
      <c r="D40" s="105"/>
      <c r="E40" s="105"/>
      <c r="F40" s="105"/>
      <c r="G40" s="105"/>
      <c r="H40" s="105"/>
      <c r="I40" s="105"/>
      <c r="J40" s="105"/>
      <c r="K40" s="105"/>
      <c r="L40" s="105"/>
      <c r="M40" s="105"/>
      <c r="N40" s="105">
        <v>1</v>
      </c>
      <c r="O40" s="105"/>
      <c r="P40" s="105"/>
      <c r="Q40" s="105"/>
      <c r="R40" s="105"/>
      <c r="S40" s="105"/>
      <c r="T40" s="105"/>
      <c r="U40" s="105"/>
      <c r="V40" s="105"/>
      <c r="W40" s="105"/>
      <c r="X40" s="105"/>
      <c r="Y40" s="105"/>
      <c r="Z40" s="638">
        <f t="shared" si="6"/>
        <v>1</v>
      </c>
      <c r="AA40" s="105"/>
      <c r="AB40" s="105"/>
      <c r="AC40" s="105"/>
      <c r="AD40" s="105"/>
      <c r="AE40" s="105"/>
      <c r="AF40" s="105"/>
      <c r="AG40" s="105"/>
      <c r="AH40" s="105"/>
      <c r="AI40" s="105"/>
      <c r="AJ40" s="105"/>
      <c r="AK40" s="105"/>
      <c r="AL40" s="105"/>
      <c r="AM40" s="105"/>
      <c r="AN40" s="105"/>
      <c r="AO40" s="105"/>
      <c r="AP40" s="105"/>
      <c r="AQ40" s="105"/>
      <c r="AR40" s="105"/>
      <c r="AS40" s="639">
        <f t="shared" si="7"/>
        <v>0</v>
      </c>
      <c r="AT40" s="105"/>
      <c r="AU40" s="105"/>
      <c r="AV40" s="105"/>
      <c r="AW40" s="105"/>
      <c r="AX40" s="105"/>
      <c r="AY40" s="105">
        <v>1</v>
      </c>
      <c r="AZ40" s="105"/>
      <c r="BA40" s="105"/>
      <c r="BB40" s="105"/>
      <c r="BC40" s="105"/>
      <c r="BD40" s="105"/>
      <c r="BE40" s="105"/>
      <c r="BF40" s="105"/>
      <c r="BG40" s="105">
        <v>1</v>
      </c>
      <c r="BH40" s="105"/>
      <c r="BI40" s="105">
        <v>1</v>
      </c>
      <c r="BJ40" s="105">
        <v>1</v>
      </c>
      <c r="BK40" s="105"/>
      <c r="BL40" s="640">
        <f t="shared" si="8"/>
        <v>4</v>
      </c>
      <c r="BM40" s="105">
        <v>1</v>
      </c>
      <c r="BN40" s="105"/>
      <c r="BO40" s="105"/>
      <c r="BP40" s="105"/>
      <c r="BQ40" s="105"/>
      <c r="BR40" s="105">
        <v>1</v>
      </c>
      <c r="BS40" s="105">
        <v>1</v>
      </c>
      <c r="BT40" s="105"/>
      <c r="BU40" s="105"/>
      <c r="BV40" s="105">
        <v>1</v>
      </c>
      <c r="BW40" s="105">
        <v>1</v>
      </c>
      <c r="BX40" s="105"/>
      <c r="BY40" s="105"/>
      <c r="BZ40" s="105"/>
      <c r="CA40" s="105">
        <v>1</v>
      </c>
      <c r="CB40" s="105">
        <v>1</v>
      </c>
      <c r="CC40" s="105"/>
      <c r="CD40" s="105"/>
      <c r="CE40" s="105"/>
      <c r="CF40" s="105"/>
      <c r="CG40" s="105">
        <v>1</v>
      </c>
      <c r="CH40" s="105"/>
      <c r="CI40" s="105"/>
      <c r="CJ40" s="641">
        <f t="shared" si="9"/>
        <v>8</v>
      </c>
      <c r="CK40" s="105"/>
      <c r="CL40" s="105"/>
      <c r="CM40" s="105"/>
      <c r="CN40" s="105"/>
      <c r="CO40" s="105"/>
      <c r="CP40" s="105"/>
      <c r="CQ40" s="105"/>
      <c r="CR40" s="105"/>
      <c r="CS40" s="105"/>
      <c r="CT40" s="105"/>
      <c r="CU40" s="105"/>
      <c r="CV40" s="105"/>
      <c r="CW40" s="105"/>
      <c r="CX40" s="105"/>
      <c r="CY40" s="105"/>
      <c r="CZ40" s="105"/>
      <c r="DA40" s="105"/>
    </row>
    <row r="41" spans="1:105" s="2" customFormat="1" x14ac:dyDescent="0.25">
      <c r="A41" s="660">
        <f t="shared" si="5"/>
        <v>15</v>
      </c>
      <c r="B41" s="809"/>
      <c r="C41" s="637" t="s">
        <v>287</v>
      </c>
      <c r="D41" s="105"/>
      <c r="E41" s="105"/>
      <c r="F41" s="105"/>
      <c r="G41" s="105"/>
      <c r="H41" s="105"/>
      <c r="I41" s="105"/>
      <c r="J41" s="105"/>
      <c r="K41" s="105"/>
      <c r="L41" s="105"/>
      <c r="M41" s="105"/>
      <c r="N41" s="105"/>
      <c r="O41" s="105"/>
      <c r="P41" s="105"/>
      <c r="Q41" s="105"/>
      <c r="R41" s="105"/>
      <c r="S41" s="105"/>
      <c r="T41" s="105"/>
      <c r="U41" s="105"/>
      <c r="V41" s="105"/>
      <c r="W41" s="105"/>
      <c r="X41" s="105"/>
      <c r="Y41" s="105"/>
      <c r="Z41" s="638">
        <f t="shared" si="6"/>
        <v>0</v>
      </c>
      <c r="AA41" s="105"/>
      <c r="AB41" s="105"/>
      <c r="AC41" s="105"/>
      <c r="AD41" s="105"/>
      <c r="AE41" s="105"/>
      <c r="AF41" s="105"/>
      <c r="AG41" s="105"/>
      <c r="AH41" s="105"/>
      <c r="AI41" s="105"/>
      <c r="AJ41" s="105"/>
      <c r="AK41" s="105"/>
      <c r="AL41" s="105"/>
      <c r="AM41" s="105"/>
      <c r="AN41" s="105"/>
      <c r="AO41" s="105"/>
      <c r="AP41" s="105"/>
      <c r="AQ41" s="105"/>
      <c r="AR41" s="105"/>
      <c r="AS41" s="639">
        <f t="shared" si="7"/>
        <v>0</v>
      </c>
      <c r="AT41" s="105"/>
      <c r="AU41" s="105"/>
      <c r="AV41" s="105"/>
      <c r="AW41" s="105"/>
      <c r="AX41" s="105"/>
      <c r="AY41" s="105"/>
      <c r="AZ41" s="105"/>
      <c r="BA41" s="105"/>
      <c r="BB41" s="105"/>
      <c r="BC41" s="105"/>
      <c r="BD41" s="105"/>
      <c r="BE41" s="105"/>
      <c r="BF41" s="105"/>
      <c r="BG41" s="105"/>
      <c r="BH41" s="105"/>
      <c r="BI41" s="105"/>
      <c r="BJ41" s="105"/>
      <c r="BK41" s="105"/>
      <c r="BL41" s="640">
        <f t="shared" si="8"/>
        <v>0</v>
      </c>
      <c r="BM41" s="105"/>
      <c r="BN41" s="105"/>
      <c r="BO41" s="105"/>
      <c r="BP41" s="105"/>
      <c r="BQ41" s="105"/>
      <c r="BR41" s="105">
        <v>1</v>
      </c>
      <c r="BS41" s="105">
        <v>1</v>
      </c>
      <c r="BT41" s="105"/>
      <c r="BU41" s="105"/>
      <c r="BV41" s="105"/>
      <c r="BW41" s="105"/>
      <c r="BX41" s="105"/>
      <c r="BY41" s="105">
        <v>1</v>
      </c>
      <c r="BZ41" s="105"/>
      <c r="CA41" s="105"/>
      <c r="CB41" s="105"/>
      <c r="CC41" s="105">
        <v>1</v>
      </c>
      <c r="CD41" s="105">
        <v>1</v>
      </c>
      <c r="CE41" s="105">
        <v>1</v>
      </c>
      <c r="CF41" s="105"/>
      <c r="CG41" s="105"/>
      <c r="CH41" s="105">
        <v>1</v>
      </c>
      <c r="CI41" s="105">
        <v>1</v>
      </c>
      <c r="CJ41" s="641">
        <f t="shared" si="9"/>
        <v>8</v>
      </c>
      <c r="CK41" s="105"/>
      <c r="CL41" s="105"/>
      <c r="CM41" s="105">
        <v>1</v>
      </c>
      <c r="CN41" s="105"/>
      <c r="CO41" s="105"/>
      <c r="CP41" s="105">
        <v>1</v>
      </c>
      <c r="CQ41" s="105"/>
      <c r="CR41" s="105">
        <v>1</v>
      </c>
      <c r="CS41" s="105">
        <v>1</v>
      </c>
      <c r="CT41" s="105">
        <v>1</v>
      </c>
      <c r="CU41" s="105">
        <v>1</v>
      </c>
      <c r="CV41" s="105"/>
      <c r="CW41" s="105"/>
      <c r="CX41" s="105"/>
      <c r="CY41" s="105"/>
      <c r="CZ41" s="105">
        <v>1</v>
      </c>
      <c r="DA41" s="105"/>
    </row>
    <row r="42" spans="1:105" s="2" customFormat="1" x14ac:dyDescent="0.25">
      <c r="A42" s="660">
        <f t="shared" si="5"/>
        <v>34</v>
      </c>
      <c r="B42" s="810" t="s">
        <v>94</v>
      </c>
      <c r="C42" s="663" t="s">
        <v>357</v>
      </c>
      <c r="D42" s="105">
        <v>1</v>
      </c>
      <c r="E42" s="105">
        <v>1</v>
      </c>
      <c r="F42" s="105">
        <v>1</v>
      </c>
      <c r="G42" s="105">
        <v>1</v>
      </c>
      <c r="H42" s="105">
        <v>1</v>
      </c>
      <c r="I42" s="105">
        <v>1</v>
      </c>
      <c r="J42" s="105">
        <v>1</v>
      </c>
      <c r="K42" s="105">
        <v>1</v>
      </c>
      <c r="L42" s="105">
        <v>1</v>
      </c>
      <c r="M42" s="105"/>
      <c r="N42" s="105">
        <v>1</v>
      </c>
      <c r="O42" s="105"/>
      <c r="P42" s="105"/>
      <c r="Q42" s="105">
        <v>1</v>
      </c>
      <c r="R42" s="105">
        <v>1</v>
      </c>
      <c r="S42" s="105"/>
      <c r="T42" s="105"/>
      <c r="U42" s="105">
        <v>1</v>
      </c>
      <c r="V42" s="105">
        <v>1</v>
      </c>
      <c r="W42" s="105">
        <v>1</v>
      </c>
      <c r="X42" s="105"/>
      <c r="Y42" s="105"/>
      <c r="Z42" s="638">
        <f t="shared" si="6"/>
        <v>15</v>
      </c>
      <c r="AA42" s="105"/>
      <c r="AB42" s="105">
        <v>1</v>
      </c>
      <c r="AC42" s="105">
        <v>1</v>
      </c>
      <c r="AD42" s="105">
        <v>1</v>
      </c>
      <c r="AE42" s="105"/>
      <c r="AF42" s="105"/>
      <c r="AG42" s="105"/>
      <c r="AH42" s="105"/>
      <c r="AI42" s="105"/>
      <c r="AJ42" s="105"/>
      <c r="AK42" s="105">
        <v>1</v>
      </c>
      <c r="AL42" s="105">
        <v>1</v>
      </c>
      <c r="AM42" s="105">
        <v>1</v>
      </c>
      <c r="AN42" s="105">
        <v>1</v>
      </c>
      <c r="AO42" s="105">
        <v>1</v>
      </c>
      <c r="AP42" s="105">
        <v>1</v>
      </c>
      <c r="AQ42" s="105">
        <v>1</v>
      </c>
      <c r="AR42" s="105">
        <v>1</v>
      </c>
      <c r="AS42" s="639">
        <f t="shared" si="7"/>
        <v>11</v>
      </c>
      <c r="AT42" s="105">
        <v>1</v>
      </c>
      <c r="AU42" s="105"/>
      <c r="AV42" s="105"/>
      <c r="AW42" s="105"/>
      <c r="AX42" s="105"/>
      <c r="AY42" s="105">
        <v>1</v>
      </c>
      <c r="AZ42" s="105"/>
      <c r="BA42" s="105"/>
      <c r="BB42" s="105"/>
      <c r="BC42" s="105"/>
      <c r="BD42" s="105"/>
      <c r="BE42" s="105"/>
      <c r="BF42" s="105"/>
      <c r="BG42" s="105"/>
      <c r="BH42" s="105"/>
      <c r="BI42" s="105">
        <v>1</v>
      </c>
      <c r="BJ42" s="105">
        <v>1</v>
      </c>
      <c r="BK42" s="105"/>
      <c r="BL42" s="640">
        <f t="shared" si="8"/>
        <v>4</v>
      </c>
      <c r="BM42" s="105"/>
      <c r="BN42" s="105"/>
      <c r="BO42" s="105"/>
      <c r="BP42" s="105"/>
      <c r="BQ42" s="105"/>
      <c r="BR42" s="105"/>
      <c r="BS42" s="105"/>
      <c r="BT42" s="105">
        <v>1</v>
      </c>
      <c r="BU42" s="105">
        <v>1</v>
      </c>
      <c r="BV42" s="105"/>
      <c r="BW42" s="105"/>
      <c r="BX42" s="105"/>
      <c r="BY42" s="105"/>
      <c r="BZ42" s="105"/>
      <c r="CA42" s="105"/>
      <c r="CB42" s="105"/>
      <c r="CC42" s="105"/>
      <c r="CD42" s="105"/>
      <c r="CE42" s="105"/>
      <c r="CF42" s="105"/>
      <c r="CG42" s="105"/>
      <c r="CH42" s="105"/>
      <c r="CI42" s="105"/>
      <c r="CJ42" s="641">
        <f t="shared" si="9"/>
        <v>2</v>
      </c>
      <c r="CK42" s="105"/>
      <c r="CL42" s="105"/>
      <c r="CM42" s="105"/>
      <c r="CN42" s="105">
        <v>1</v>
      </c>
      <c r="CO42" s="105">
        <v>1</v>
      </c>
      <c r="CP42" s="105"/>
      <c r="CQ42" s="105"/>
      <c r="CR42" s="105"/>
      <c r="CS42" s="105"/>
      <c r="CT42" s="105"/>
      <c r="CU42" s="105"/>
      <c r="CV42" s="105"/>
      <c r="CW42" s="105"/>
      <c r="CX42" s="105"/>
      <c r="CY42" s="105"/>
      <c r="CZ42" s="105"/>
      <c r="DA42" s="105"/>
    </row>
    <row r="43" spans="1:105" s="2" customFormat="1" x14ac:dyDescent="0.25">
      <c r="A43" s="660">
        <f t="shared" si="5"/>
        <v>21</v>
      </c>
      <c r="B43" s="810"/>
      <c r="C43" s="663" t="s">
        <v>359</v>
      </c>
      <c r="D43" s="105"/>
      <c r="E43" s="105"/>
      <c r="F43" s="105"/>
      <c r="G43" s="105"/>
      <c r="H43" s="105"/>
      <c r="I43" s="105"/>
      <c r="J43" s="105"/>
      <c r="K43" s="105"/>
      <c r="L43" s="105"/>
      <c r="M43" s="105"/>
      <c r="N43" s="105"/>
      <c r="O43" s="105"/>
      <c r="P43" s="105"/>
      <c r="Q43" s="105"/>
      <c r="R43" s="105"/>
      <c r="S43" s="105"/>
      <c r="T43" s="105"/>
      <c r="U43" s="105"/>
      <c r="V43" s="105"/>
      <c r="W43" s="105"/>
      <c r="X43" s="105"/>
      <c r="Y43" s="105"/>
      <c r="Z43" s="638">
        <f t="shared" si="6"/>
        <v>0</v>
      </c>
      <c r="AA43" s="105"/>
      <c r="AB43" s="105"/>
      <c r="AC43" s="105"/>
      <c r="AD43" s="105"/>
      <c r="AE43" s="105"/>
      <c r="AF43" s="105">
        <v>1</v>
      </c>
      <c r="AG43" s="105">
        <v>1</v>
      </c>
      <c r="AH43" s="105">
        <v>1</v>
      </c>
      <c r="AI43" s="105"/>
      <c r="AJ43" s="105"/>
      <c r="AK43" s="105"/>
      <c r="AL43" s="105"/>
      <c r="AM43" s="105"/>
      <c r="AN43" s="105"/>
      <c r="AO43" s="105"/>
      <c r="AP43" s="105"/>
      <c r="AQ43" s="105"/>
      <c r="AR43" s="105"/>
      <c r="AS43" s="639">
        <f t="shared" si="7"/>
        <v>3</v>
      </c>
      <c r="AT43" s="105"/>
      <c r="AU43" s="105">
        <v>1</v>
      </c>
      <c r="AV43" s="105"/>
      <c r="AW43" s="105"/>
      <c r="AX43" s="105"/>
      <c r="AY43" s="105"/>
      <c r="AZ43" s="105"/>
      <c r="BA43" s="105"/>
      <c r="BB43" s="105">
        <v>1</v>
      </c>
      <c r="BC43" s="105">
        <v>1</v>
      </c>
      <c r="BD43" s="105"/>
      <c r="BE43" s="105"/>
      <c r="BF43" s="105"/>
      <c r="BG43" s="105">
        <v>1</v>
      </c>
      <c r="BH43" s="105">
        <v>1</v>
      </c>
      <c r="BI43" s="105"/>
      <c r="BJ43" s="105"/>
      <c r="BK43" s="105">
        <v>1</v>
      </c>
      <c r="BL43" s="640">
        <f t="shared" si="8"/>
        <v>6</v>
      </c>
      <c r="BM43" s="105"/>
      <c r="BN43" s="105"/>
      <c r="BO43" s="105"/>
      <c r="BP43" s="105"/>
      <c r="BQ43" s="105"/>
      <c r="BR43" s="105">
        <v>1</v>
      </c>
      <c r="BS43" s="105">
        <v>1</v>
      </c>
      <c r="BT43" s="105"/>
      <c r="BU43" s="105"/>
      <c r="BV43" s="105"/>
      <c r="BW43" s="105"/>
      <c r="BX43" s="105">
        <v>1</v>
      </c>
      <c r="BY43" s="105">
        <v>1</v>
      </c>
      <c r="BZ43" s="105"/>
      <c r="CA43" s="105"/>
      <c r="CB43" s="105"/>
      <c r="CC43" s="105">
        <v>1</v>
      </c>
      <c r="CD43" s="105"/>
      <c r="CE43" s="105"/>
      <c r="CF43" s="105"/>
      <c r="CG43" s="105"/>
      <c r="CH43" s="105"/>
      <c r="CI43" s="105"/>
      <c r="CJ43" s="641">
        <f t="shared" si="9"/>
        <v>5</v>
      </c>
      <c r="CK43" s="105"/>
      <c r="CL43" s="105"/>
      <c r="CM43" s="105">
        <v>1</v>
      </c>
      <c r="CN43" s="105"/>
      <c r="CO43" s="105"/>
      <c r="CP43" s="105">
        <v>1</v>
      </c>
      <c r="CQ43" s="105"/>
      <c r="CR43" s="105"/>
      <c r="CS43" s="105">
        <v>1</v>
      </c>
      <c r="CT43" s="105">
        <v>1</v>
      </c>
      <c r="CU43" s="105">
        <v>1</v>
      </c>
      <c r="CV43" s="105"/>
      <c r="CW43" s="105"/>
      <c r="CX43" s="105"/>
      <c r="CY43" s="105">
        <v>1</v>
      </c>
      <c r="CZ43" s="105">
        <v>1</v>
      </c>
      <c r="DA43" s="105"/>
    </row>
    <row r="44" spans="1:105" s="2" customFormat="1" x14ac:dyDescent="0.25">
      <c r="A44" s="660">
        <f t="shared" si="5"/>
        <v>16</v>
      </c>
      <c r="B44" s="810"/>
      <c r="C44" s="663" t="s">
        <v>361</v>
      </c>
      <c r="D44" s="105"/>
      <c r="E44" s="105"/>
      <c r="F44" s="105"/>
      <c r="G44" s="105"/>
      <c r="H44" s="105"/>
      <c r="I44" s="105"/>
      <c r="J44" s="105"/>
      <c r="K44" s="105"/>
      <c r="L44" s="105"/>
      <c r="M44" s="105"/>
      <c r="N44" s="105"/>
      <c r="O44" s="105"/>
      <c r="P44" s="105"/>
      <c r="Q44" s="105"/>
      <c r="R44" s="105"/>
      <c r="S44" s="105"/>
      <c r="T44" s="105"/>
      <c r="U44" s="105"/>
      <c r="V44" s="105"/>
      <c r="W44" s="105"/>
      <c r="X44" s="105"/>
      <c r="Y44" s="105"/>
      <c r="Z44" s="638">
        <f t="shared" si="6"/>
        <v>0</v>
      </c>
      <c r="AA44" s="105">
        <v>1</v>
      </c>
      <c r="AB44" s="105"/>
      <c r="AC44" s="105"/>
      <c r="AD44" s="105"/>
      <c r="AE44" s="105">
        <v>1</v>
      </c>
      <c r="AF44" s="105"/>
      <c r="AG44" s="105"/>
      <c r="AH44" s="105"/>
      <c r="AI44" s="105"/>
      <c r="AJ44" s="105"/>
      <c r="AK44" s="105"/>
      <c r="AL44" s="105"/>
      <c r="AM44" s="105"/>
      <c r="AN44" s="105"/>
      <c r="AO44" s="105"/>
      <c r="AP44" s="105"/>
      <c r="AQ44" s="105"/>
      <c r="AR44" s="105"/>
      <c r="AS44" s="639">
        <f t="shared" si="7"/>
        <v>2</v>
      </c>
      <c r="AT44" s="105"/>
      <c r="AU44" s="105">
        <v>1</v>
      </c>
      <c r="AV44" s="105"/>
      <c r="AW44" s="105"/>
      <c r="AX44" s="105"/>
      <c r="AY44" s="105"/>
      <c r="AZ44" s="105"/>
      <c r="BA44" s="105"/>
      <c r="BB44" s="105"/>
      <c r="BC44" s="105"/>
      <c r="BD44" s="105"/>
      <c r="BE44" s="105"/>
      <c r="BF44" s="105"/>
      <c r="BG44" s="105"/>
      <c r="BH44" s="105"/>
      <c r="BI44" s="105"/>
      <c r="BJ44" s="105"/>
      <c r="BK44" s="105"/>
      <c r="BL44" s="640">
        <f t="shared" si="8"/>
        <v>1</v>
      </c>
      <c r="BM44" s="105"/>
      <c r="BN44" s="105"/>
      <c r="BO44" s="105"/>
      <c r="BP44" s="105"/>
      <c r="BQ44" s="105"/>
      <c r="BR44" s="105"/>
      <c r="BS44" s="105"/>
      <c r="BT44" s="105"/>
      <c r="BU44" s="105"/>
      <c r="BV44" s="105"/>
      <c r="BW44" s="105"/>
      <c r="BX44" s="105">
        <v>1</v>
      </c>
      <c r="BY44" s="105">
        <v>1</v>
      </c>
      <c r="BZ44" s="105">
        <v>1</v>
      </c>
      <c r="CA44" s="105">
        <v>1</v>
      </c>
      <c r="CB44" s="105">
        <v>1</v>
      </c>
      <c r="CC44" s="105">
        <v>1</v>
      </c>
      <c r="CD44" s="105"/>
      <c r="CE44" s="105">
        <v>1</v>
      </c>
      <c r="CF44" s="105"/>
      <c r="CG44" s="105"/>
      <c r="CH44" s="105"/>
      <c r="CI44" s="105"/>
      <c r="CJ44" s="641">
        <f t="shared" si="9"/>
        <v>7</v>
      </c>
      <c r="CK44" s="105">
        <v>1</v>
      </c>
      <c r="CL44" s="105"/>
      <c r="CM44" s="105">
        <v>1</v>
      </c>
      <c r="CN44" s="105"/>
      <c r="CO44" s="105"/>
      <c r="CP44" s="105"/>
      <c r="CQ44" s="105">
        <v>1</v>
      </c>
      <c r="CR44" s="105"/>
      <c r="CS44" s="105"/>
      <c r="CT44" s="105"/>
      <c r="CU44" s="105"/>
      <c r="CV44" s="105">
        <v>1</v>
      </c>
      <c r="CW44" s="105">
        <v>1</v>
      </c>
      <c r="CX44" s="105"/>
      <c r="CY44" s="105">
        <v>1</v>
      </c>
      <c r="CZ44" s="105"/>
      <c r="DA44" s="105"/>
    </row>
    <row r="45" spans="1:105" s="2" customFormat="1" x14ac:dyDescent="0.25">
      <c r="A45" s="660">
        <f t="shared" si="5"/>
        <v>12</v>
      </c>
      <c r="B45" s="810"/>
      <c r="C45" s="663" t="s">
        <v>363</v>
      </c>
      <c r="D45" s="105"/>
      <c r="E45" s="105"/>
      <c r="F45" s="105"/>
      <c r="G45" s="105"/>
      <c r="H45" s="105"/>
      <c r="I45" s="105"/>
      <c r="J45" s="105"/>
      <c r="K45" s="105"/>
      <c r="L45" s="105"/>
      <c r="M45" s="105"/>
      <c r="N45" s="105"/>
      <c r="O45" s="105"/>
      <c r="P45" s="105"/>
      <c r="Q45" s="105"/>
      <c r="R45" s="105"/>
      <c r="S45" s="105"/>
      <c r="T45" s="105">
        <v>1</v>
      </c>
      <c r="U45" s="105"/>
      <c r="V45" s="105"/>
      <c r="W45" s="105"/>
      <c r="X45" s="105"/>
      <c r="Y45" s="105"/>
      <c r="Z45" s="638">
        <f t="shared" si="6"/>
        <v>1</v>
      </c>
      <c r="AA45" s="105"/>
      <c r="AB45" s="105"/>
      <c r="AC45" s="105"/>
      <c r="AD45" s="105"/>
      <c r="AE45" s="105"/>
      <c r="AF45" s="105"/>
      <c r="AG45" s="105"/>
      <c r="AH45" s="105"/>
      <c r="AI45" s="105"/>
      <c r="AJ45" s="105"/>
      <c r="AK45" s="105"/>
      <c r="AL45" s="105"/>
      <c r="AM45" s="105"/>
      <c r="AN45" s="105"/>
      <c r="AO45" s="105"/>
      <c r="AP45" s="105"/>
      <c r="AQ45" s="105"/>
      <c r="AR45" s="105"/>
      <c r="AS45" s="639">
        <f t="shared" si="7"/>
        <v>0</v>
      </c>
      <c r="AT45" s="105"/>
      <c r="AU45" s="105"/>
      <c r="AV45" s="105"/>
      <c r="AW45" s="105">
        <v>1</v>
      </c>
      <c r="AX45" s="105">
        <v>1</v>
      </c>
      <c r="AY45" s="105"/>
      <c r="AZ45" s="105"/>
      <c r="BA45" s="105"/>
      <c r="BB45" s="105"/>
      <c r="BC45" s="105"/>
      <c r="BD45" s="105"/>
      <c r="BE45" s="105"/>
      <c r="BF45" s="105">
        <v>1</v>
      </c>
      <c r="BG45" s="105"/>
      <c r="BH45" s="105">
        <v>1</v>
      </c>
      <c r="BI45" s="105"/>
      <c r="BJ45" s="105"/>
      <c r="BK45" s="105">
        <v>1</v>
      </c>
      <c r="BL45" s="640">
        <f t="shared" si="8"/>
        <v>5</v>
      </c>
      <c r="BM45" s="105"/>
      <c r="BN45" s="105"/>
      <c r="BO45" s="105"/>
      <c r="BP45" s="105"/>
      <c r="BQ45" s="105"/>
      <c r="BR45" s="105">
        <v>1</v>
      </c>
      <c r="BS45" s="105">
        <v>1</v>
      </c>
      <c r="BT45" s="105"/>
      <c r="BU45" s="105"/>
      <c r="BV45" s="105"/>
      <c r="BW45" s="105"/>
      <c r="BX45" s="105"/>
      <c r="BY45" s="105"/>
      <c r="BZ45" s="105"/>
      <c r="CA45" s="105"/>
      <c r="CB45" s="105"/>
      <c r="CC45" s="105"/>
      <c r="CD45" s="105"/>
      <c r="CE45" s="105">
        <v>1</v>
      </c>
      <c r="CF45" s="105"/>
      <c r="CG45" s="105">
        <v>1</v>
      </c>
      <c r="CH45" s="105"/>
      <c r="CI45" s="105"/>
      <c r="CJ45" s="641">
        <f t="shared" si="9"/>
        <v>4</v>
      </c>
      <c r="CK45" s="105"/>
      <c r="CL45" s="105"/>
      <c r="CM45" s="105"/>
      <c r="CN45" s="105"/>
      <c r="CO45" s="105"/>
      <c r="CP45" s="105"/>
      <c r="CQ45" s="105">
        <v>1</v>
      </c>
      <c r="CR45" s="105"/>
      <c r="CS45" s="105"/>
      <c r="CT45" s="105"/>
      <c r="CU45" s="105"/>
      <c r="CV45" s="105"/>
      <c r="CW45" s="105"/>
      <c r="CX45" s="105">
        <v>1</v>
      </c>
      <c r="CY45" s="105"/>
      <c r="CZ45" s="105"/>
      <c r="DA45" s="105"/>
    </row>
    <row r="46" spans="1:105" s="2" customFormat="1" x14ac:dyDescent="0.25">
      <c r="A46" s="660">
        <f t="shared" si="5"/>
        <v>19</v>
      </c>
      <c r="B46" s="810"/>
      <c r="C46" s="663" t="s">
        <v>365</v>
      </c>
      <c r="D46" s="105"/>
      <c r="E46" s="105"/>
      <c r="F46" s="105"/>
      <c r="G46" s="105"/>
      <c r="H46" s="105"/>
      <c r="I46" s="105"/>
      <c r="J46" s="105"/>
      <c r="K46" s="105"/>
      <c r="L46" s="105"/>
      <c r="M46" s="105">
        <v>1</v>
      </c>
      <c r="N46" s="105"/>
      <c r="O46" s="105"/>
      <c r="P46" s="105"/>
      <c r="Q46" s="105"/>
      <c r="R46" s="105"/>
      <c r="S46" s="105"/>
      <c r="T46" s="105"/>
      <c r="U46" s="105"/>
      <c r="V46" s="105"/>
      <c r="W46" s="105"/>
      <c r="X46" s="105"/>
      <c r="Y46" s="105"/>
      <c r="Z46" s="638">
        <f t="shared" si="6"/>
        <v>1</v>
      </c>
      <c r="AA46" s="105"/>
      <c r="AB46" s="105"/>
      <c r="AC46" s="105"/>
      <c r="AD46" s="105"/>
      <c r="AE46" s="105"/>
      <c r="AF46" s="105">
        <v>1</v>
      </c>
      <c r="AG46" s="105">
        <v>1</v>
      </c>
      <c r="AH46" s="105">
        <v>1</v>
      </c>
      <c r="AI46" s="105"/>
      <c r="AJ46" s="105"/>
      <c r="AK46" s="105"/>
      <c r="AL46" s="105"/>
      <c r="AM46" s="105"/>
      <c r="AN46" s="105"/>
      <c r="AO46" s="105"/>
      <c r="AP46" s="105"/>
      <c r="AQ46" s="105"/>
      <c r="AR46" s="105"/>
      <c r="AS46" s="639">
        <f t="shared" si="7"/>
        <v>3</v>
      </c>
      <c r="AT46" s="105"/>
      <c r="AU46" s="105"/>
      <c r="AV46" s="105">
        <v>1</v>
      </c>
      <c r="AW46" s="105"/>
      <c r="AX46" s="105"/>
      <c r="AY46" s="105"/>
      <c r="AZ46" s="105"/>
      <c r="BA46" s="105"/>
      <c r="BB46" s="105">
        <v>1</v>
      </c>
      <c r="BC46" s="105">
        <v>1</v>
      </c>
      <c r="BD46" s="105"/>
      <c r="BE46" s="105"/>
      <c r="BF46" s="105">
        <v>1</v>
      </c>
      <c r="BG46" s="105"/>
      <c r="BH46" s="105">
        <v>1</v>
      </c>
      <c r="BI46" s="105"/>
      <c r="BJ46" s="105"/>
      <c r="BK46" s="105">
        <v>1</v>
      </c>
      <c r="BL46" s="640">
        <f t="shared" si="8"/>
        <v>6</v>
      </c>
      <c r="BM46" s="105">
        <v>1</v>
      </c>
      <c r="BN46" s="105">
        <v>1</v>
      </c>
      <c r="BO46" s="105"/>
      <c r="BP46" s="105"/>
      <c r="BQ46" s="105"/>
      <c r="BR46" s="105"/>
      <c r="BS46" s="105"/>
      <c r="BT46" s="105"/>
      <c r="BU46" s="105"/>
      <c r="BV46" s="105">
        <v>1</v>
      </c>
      <c r="BW46" s="105">
        <v>1</v>
      </c>
      <c r="BX46" s="105"/>
      <c r="BY46" s="105"/>
      <c r="BZ46" s="105"/>
      <c r="CA46" s="105"/>
      <c r="CB46" s="105"/>
      <c r="CC46" s="105"/>
      <c r="CD46" s="105"/>
      <c r="CE46" s="105"/>
      <c r="CF46" s="105">
        <v>1</v>
      </c>
      <c r="CG46" s="105"/>
      <c r="CH46" s="105"/>
      <c r="CI46" s="105">
        <v>1</v>
      </c>
      <c r="CJ46" s="641">
        <f t="shared" si="9"/>
        <v>6</v>
      </c>
      <c r="CK46" s="105"/>
      <c r="CL46" s="105"/>
      <c r="CM46" s="105"/>
      <c r="CN46" s="105"/>
      <c r="CO46" s="105"/>
      <c r="CP46" s="105"/>
      <c r="CQ46" s="105">
        <v>1</v>
      </c>
      <c r="CR46" s="105"/>
      <c r="CS46" s="105"/>
      <c r="CT46" s="105"/>
      <c r="CU46" s="105"/>
      <c r="CV46" s="105"/>
      <c r="CW46" s="105">
        <v>1</v>
      </c>
      <c r="CX46" s="105"/>
      <c r="CY46" s="105">
        <v>1</v>
      </c>
      <c r="CZ46" s="105"/>
      <c r="DA46" s="105"/>
    </row>
    <row r="47" spans="1:105" s="2" customFormat="1" x14ac:dyDescent="0.25">
      <c r="A47" s="660">
        <f t="shared" si="5"/>
        <v>12</v>
      </c>
      <c r="B47" s="810"/>
      <c r="C47" s="663" t="s">
        <v>367</v>
      </c>
      <c r="D47" s="105"/>
      <c r="E47" s="105"/>
      <c r="F47" s="105"/>
      <c r="G47" s="105"/>
      <c r="H47" s="105"/>
      <c r="I47" s="105"/>
      <c r="J47" s="105"/>
      <c r="K47" s="105"/>
      <c r="L47" s="105"/>
      <c r="M47" s="105"/>
      <c r="N47" s="105"/>
      <c r="O47" s="105"/>
      <c r="P47" s="105"/>
      <c r="Q47" s="105"/>
      <c r="R47" s="105"/>
      <c r="S47" s="105"/>
      <c r="T47" s="105"/>
      <c r="U47" s="105"/>
      <c r="V47" s="105"/>
      <c r="W47" s="105"/>
      <c r="X47" s="105"/>
      <c r="Y47" s="105"/>
      <c r="Z47" s="638">
        <f t="shared" si="6"/>
        <v>0</v>
      </c>
      <c r="AA47" s="105">
        <v>1</v>
      </c>
      <c r="AB47" s="105"/>
      <c r="AC47" s="105"/>
      <c r="AD47" s="105"/>
      <c r="AE47" s="105"/>
      <c r="AF47" s="105"/>
      <c r="AG47" s="105"/>
      <c r="AH47" s="105"/>
      <c r="AI47" s="105"/>
      <c r="AJ47" s="105"/>
      <c r="AK47" s="105"/>
      <c r="AL47" s="105"/>
      <c r="AM47" s="105"/>
      <c r="AN47" s="105"/>
      <c r="AO47" s="105"/>
      <c r="AP47" s="105"/>
      <c r="AQ47" s="105"/>
      <c r="AR47" s="105"/>
      <c r="AS47" s="639">
        <f t="shared" si="7"/>
        <v>1</v>
      </c>
      <c r="AT47" s="105"/>
      <c r="AU47" s="105"/>
      <c r="AV47" s="105"/>
      <c r="AW47" s="105"/>
      <c r="AX47" s="105"/>
      <c r="AY47" s="105"/>
      <c r="AZ47" s="105"/>
      <c r="BA47" s="105"/>
      <c r="BB47" s="105"/>
      <c r="BC47" s="105"/>
      <c r="BD47" s="105"/>
      <c r="BE47" s="105"/>
      <c r="BF47" s="105"/>
      <c r="BG47" s="105"/>
      <c r="BH47" s="105">
        <v>1</v>
      </c>
      <c r="BI47" s="105"/>
      <c r="BJ47" s="105"/>
      <c r="BK47" s="105">
        <v>1</v>
      </c>
      <c r="BL47" s="640">
        <f t="shared" si="8"/>
        <v>2</v>
      </c>
      <c r="BM47" s="105"/>
      <c r="BN47" s="105"/>
      <c r="BO47" s="105"/>
      <c r="BP47" s="105"/>
      <c r="BQ47" s="105"/>
      <c r="BR47" s="105">
        <v>1</v>
      </c>
      <c r="BS47" s="105">
        <v>1</v>
      </c>
      <c r="BT47" s="105"/>
      <c r="BU47" s="105"/>
      <c r="BV47" s="105"/>
      <c r="BW47" s="105"/>
      <c r="BX47" s="105"/>
      <c r="BY47" s="105">
        <v>1</v>
      </c>
      <c r="BZ47" s="105"/>
      <c r="CA47" s="105">
        <v>1</v>
      </c>
      <c r="CB47" s="105">
        <v>1</v>
      </c>
      <c r="CC47" s="105">
        <v>1</v>
      </c>
      <c r="CD47" s="105"/>
      <c r="CE47" s="105">
        <v>1</v>
      </c>
      <c r="CF47" s="105"/>
      <c r="CG47" s="105">
        <v>1</v>
      </c>
      <c r="CH47" s="105"/>
      <c r="CI47" s="105"/>
      <c r="CJ47" s="641">
        <f t="shared" si="9"/>
        <v>8</v>
      </c>
      <c r="CK47" s="105"/>
      <c r="CL47" s="105"/>
      <c r="CM47" s="105"/>
      <c r="CN47" s="105"/>
      <c r="CO47" s="105"/>
      <c r="CP47" s="105"/>
      <c r="CQ47" s="105"/>
      <c r="CR47" s="105"/>
      <c r="CS47" s="105"/>
      <c r="CT47" s="105"/>
      <c r="CU47" s="105"/>
      <c r="CV47" s="105"/>
      <c r="CW47" s="105"/>
      <c r="CX47" s="105"/>
      <c r="CY47" s="105"/>
      <c r="CZ47" s="105"/>
      <c r="DA47" s="105">
        <v>1</v>
      </c>
    </row>
    <row r="48" spans="1:105" s="2" customFormat="1" x14ac:dyDescent="0.25">
      <c r="A48" s="660">
        <f t="shared" si="5"/>
        <v>11</v>
      </c>
      <c r="B48" s="810"/>
      <c r="C48" s="663" t="s">
        <v>369</v>
      </c>
      <c r="D48" s="105"/>
      <c r="E48" s="105"/>
      <c r="F48" s="105"/>
      <c r="G48" s="105"/>
      <c r="H48" s="105"/>
      <c r="I48" s="105"/>
      <c r="J48" s="105"/>
      <c r="K48" s="105"/>
      <c r="L48" s="105"/>
      <c r="M48" s="105"/>
      <c r="N48" s="105"/>
      <c r="O48" s="105"/>
      <c r="P48" s="105"/>
      <c r="Q48" s="105"/>
      <c r="R48" s="105">
        <v>1</v>
      </c>
      <c r="S48" s="105"/>
      <c r="T48" s="105">
        <v>1</v>
      </c>
      <c r="U48" s="105"/>
      <c r="V48" s="105"/>
      <c r="W48" s="105"/>
      <c r="X48" s="105"/>
      <c r="Y48" s="105"/>
      <c r="Z48" s="638">
        <f t="shared" si="6"/>
        <v>2</v>
      </c>
      <c r="AA48" s="105"/>
      <c r="AB48" s="105"/>
      <c r="AC48" s="105"/>
      <c r="AD48" s="105"/>
      <c r="AE48" s="105"/>
      <c r="AF48" s="105"/>
      <c r="AG48" s="105"/>
      <c r="AH48" s="105"/>
      <c r="AI48" s="105"/>
      <c r="AJ48" s="105"/>
      <c r="AK48" s="105"/>
      <c r="AL48" s="105"/>
      <c r="AM48" s="105"/>
      <c r="AN48" s="105"/>
      <c r="AO48" s="105"/>
      <c r="AP48" s="105"/>
      <c r="AQ48" s="105"/>
      <c r="AR48" s="105"/>
      <c r="AS48" s="639">
        <f t="shared" si="7"/>
        <v>0</v>
      </c>
      <c r="AT48" s="105"/>
      <c r="AU48" s="105"/>
      <c r="AV48" s="105"/>
      <c r="AW48" s="105"/>
      <c r="AX48" s="105"/>
      <c r="AY48" s="105"/>
      <c r="AZ48" s="105"/>
      <c r="BA48" s="105"/>
      <c r="BB48" s="105">
        <v>1</v>
      </c>
      <c r="BC48" s="105">
        <v>1</v>
      </c>
      <c r="BD48" s="105"/>
      <c r="BE48" s="105"/>
      <c r="BF48" s="105">
        <v>1</v>
      </c>
      <c r="BG48" s="105"/>
      <c r="BH48" s="105"/>
      <c r="BI48" s="105"/>
      <c r="BJ48" s="105"/>
      <c r="BK48" s="105"/>
      <c r="BL48" s="640">
        <f t="shared" si="8"/>
        <v>3</v>
      </c>
      <c r="BM48" s="105"/>
      <c r="BN48" s="105"/>
      <c r="BO48" s="105"/>
      <c r="BP48" s="105"/>
      <c r="BQ48" s="105"/>
      <c r="BR48" s="105">
        <v>1</v>
      </c>
      <c r="BS48" s="105">
        <v>1</v>
      </c>
      <c r="BT48" s="105"/>
      <c r="BU48" s="105"/>
      <c r="BV48" s="105"/>
      <c r="BW48" s="105"/>
      <c r="BX48" s="105"/>
      <c r="BY48" s="105"/>
      <c r="BZ48" s="105"/>
      <c r="CA48" s="105"/>
      <c r="CB48" s="105"/>
      <c r="CC48" s="105"/>
      <c r="CD48" s="105"/>
      <c r="CE48" s="105">
        <v>1</v>
      </c>
      <c r="CF48" s="105"/>
      <c r="CG48" s="105"/>
      <c r="CH48" s="105">
        <v>1</v>
      </c>
      <c r="CI48" s="105"/>
      <c r="CJ48" s="641">
        <f t="shared" si="9"/>
        <v>4</v>
      </c>
      <c r="CK48" s="105">
        <v>1</v>
      </c>
      <c r="CL48" s="105"/>
      <c r="CM48" s="105"/>
      <c r="CN48" s="105"/>
      <c r="CO48" s="105"/>
      <c r="CP48" s="105"/>
      <c r="CQ48" s="105"/>
      <c r="CR48" s="105"/>
      <c r="CS48" s="105"/>
      <c r="CT48" s="105"/>
      <c r="CU48" s="105"/>
      <c r="CV48" s="105"/>
      <c r="CW48" s="105"/>
      <c r="CX48" s="105"/>
      <c r="CY48" s="105"/>
      <c r="CZ48" s="105"/>
      <c r="DA48" s="105">
        <v>1</v>
      </c>
    </row>
    <row r="49" spans="1:105" s="2" customFormat="1" x14ac:dyDescent="0.25">
      <c r="A49" s="660">
        <f t="shared" si="5"/>
        <v>9</v>
      </c>
      <c r="B49" s="810"/>
      <c r="C49" s="663" t="s">
        <v>371</v>
      </c>
      <c r="D49" s="105"/>
      <c r="E49" s="105"/>
      <c r="F49" s="105"/>
      <c r="G49" s="105"/>
      <c r="H49" s="105"/>
      <c r="I49" s="105"/>
      <c r="J49" s="105"/>
      <c r="K49" s="105"/>
      <c r="L49" s="105"/>
      <c r="M49" s="105"/>
      <c r="N49" s="105"/>
      <c r="O49" s="105"/>
      <c r="P49" s="105"/>
      <c r="Q49" s="105"/>
      <c r="R49" s="105"/>
      <c r="S49" s="105"/>
      <c r="T49" s="105"/>
      <c r="U49" s="105"/>
      <c r="V49" s="105"/>
      <c r="W49" s="105"/>
      <c r="X49" s="105"/>
      <c r="Y49" s="105"/>
      <c r="Z49" s="638">
        <f t="shared" si="6"/>
        <v>0</v>
      </c>
      <c r="AA49" s="105"/>
      <c r="AB49" s="105"/>
      <c r="AC49" s="105"/>
      <c r="AD49" s="105"/>
      <c r="AE49" s="105"/>
      <c r="AF49" s="105"/>
      <c r="AG49" s="105"/>
      <c r="AH49" s="105"/>
      <c r="AI49" s="105"/>
      <c r="AJ49" s="105"/>
      <c r="AK49" s="105"/>
      <c r="AL49" s="105"/>
      <c r="AM49" s="105"/>
      <c r="AN49" s="105"/>
      <c r="AO49" s="105"/>
      <c r="AP49" s="105"/>
      <c r="AQ49" s="105"/>
      <c r="AR49" s="105"/>
      <c r="AS49" s="639">
        <f t="shared" si="7"/>
        <v>0</v>
      </c>
      <c r="AT49" s="105"/>
      <c r="AU49" s="105"/>
      <c r="AV49" s="105"/>
      <c r="AW49" s="105"/>
      <c r="AX49" s="105"/>
      <c r="AY49" s="105"/>
      <c r="AZ49" s="105"/>
      <c r="BA49" s="105"/>
      <c r="BB49" s="105">
        <v>1</v>
      </c>
      <c r="BC49" s="105">
        <v>1</v>
      </c>
      <c r="BD49" s="105"/>
      <c r="BE49" s="105"/>
      <c r="BF49" s="105">
        <v>1</v>
      </c>
      <c r="BG49" s="105"/>
      <c r="BH49" s="105"/>
      <c r="BI49" s="105"/>
      <c r="BJ49" s="105"/>
      <c r="BK49" s="105"/>
      <c r="BL49" s="640">
        <f t="shared" si="8"/>
        <v>3</v>
      </c>
      <c r="BM49" s="105"/>
      <c r="BN49" s="105"/>
      <c r="BO49" s="105"/>
      <c r="BP49" s="105"/>
      <c r="BQ49" s="105"/>
      <c r="BR49" s="105"/>
      <c r="BS49" s="105"/>
      <c r="BT49" s="105"/>
      <c r="BU49" s="105"/>
      <c r="BV49" s="105"/>
      <c r="BW49" s="105"/>
      <c r="BX49" s="105"/>
      <c r="BY49" s="105"/>
      <c r="BZ49" s="105"/>
      <c r="CA49" s="105"/>
      <c r="CB49" s="105"/>
      <c r="CC49" s="105"/>
      <c r="CD49" s="105"/>
      <c r="CE49" s="105"/>
      <c r="CF49" s="105"/>
      <c r="CG49" s="105"/>
      <c r="CH49" s="105">
        <v>1</v>
      </c>
      <c r="CI49" s="105"/>
      <c r="CJ49" s="641">
        <f t="shared" si="9"/>
        <v>1</v>
      </c>
      <c r="CK49" s="105"/>
      <c r="CL49" s="105"/>
      <c r="CM49" s="105">
        <v>1</v>
      </c>
      <c r="CN49" s="105"/>
      <c r="CO49" s="105"/>
      <c r="CP49" s="105"/>
      <c r="CQ49" s="105"/>
      <c r="CR49" s="105"/>
      <c r="CS49" s="105"/>
      <c r="CT49" s="105"/>
      <c r="CU49" s="105"/>
      <c r="CV49" s="105"/>
      <c r="CW49" s="105">
        <v>1</v>
      </c>
      <c r="CX49" s="105"/>
      <c r="CY49" s="105">
        <v>1</v>
      </c>
      <c r="CZ49" s="105">
        <v>1</v>
      </c>
      <c r="DA49" s="105">
        <v>1</v>
      </c>
    </row>
    <row r="50" spans="1:105" s="2" customFormat="1" x14ac:dyDescent="0.25">
      <c r="A50" s="634">
        <f t="shared" si="5"/>
        <v>12</v>
      </c>
      <c r="B50" s="810"/>
      <c r="C50" s="663" t="s">
        <v>373</v>
      </c>
      <c r="D50" s="105"/>
      <c r="E50" s="105"/>
      <c r="F50" s="105"/>
      <c r="G50" s="105"/>
      <c r="H50" s="105"/>
      <c r="I50" s="105"/>
      <c r="J50" s="105"/>
      <c r="K50" s="105"/>
      <c r="L50" s="105"/>
      <c r="M50" s="105"/>
      <c r="N50" s="105">
        <v>1</v>
      </c>
      <c r="O50" s="105"/>
      <c r="P50" s="105"/>
      <c r="Q50" s="105"/>
      <c r="R50" s="105"/>
      <c r="S50" s="105"/>
      <c r="T50" s="105"/>
      <c r="U50" s="105"/>
      <c r="V50" s="105"/>
      <c r="W50" s="105"/>
      <c r="X50" s="105"/>
      <c r="Y50" s="105"/>
      <c r="Z50" s="638">
        <f t="shared" si="6"/>
        <v>1</v>
      </c>
      <c r="AA50" s="105"/>
      <c r="AB50" s="105"/>
      <c r="AC50" s="105"/>
      <c r="AD50" s="105"/>
      <c r="AE50" s="105"/>
      <c r="AF50" s="105"/>
      <c r="AG50" s="105"/>
      <c r="AH50" s="105"/>
      <c r="AI50" s="105"/>
      <c r="AJ50" s="105"/>
      <c r="AK50" s="105"/>
      <c r="AL50" s="105"/>
      <c r="AM50" s="105"/>
      <c r="AN50" s="105"/>
      <c r="AO50" s="105"/>
      <c r="AP50" s="105"/>
      <c r="AQ50" s="105"/>
      <c r="AR50" s="105"/>
      <c r="AS50" s="639">
        <f t="shared" si="7"/>
        <v>0</v>
      </c>
      <c r="AT50" s="105"/>
      <c r="AU50" s="105"/>
      <c r="AV50" s="105"/>
      <c r="AW50" s="105"/>
      <c r="AX50" s="105"/>
      <c r="AY50" s="105">
        <v>1</v>
      </c>
      <c r="AZ50" s="105"/>
      <c r="BA50" s="105"/>
      <c r="BB50" s="105"/>
      <c r="BC50" s="105"/>
      <c r="BD50" s="105">
        <v>1</v>
      </c>
      <c r="BE50" s="105">
        <v>1</v>
      </c>
      <c r="BF50" s="105"/>
      <c r="BG50" s="105"/>
      <c r="BH50" s="105"/>
      <c r="BI50" s="105"/>
      <c r="BJ50" s="105"/>
      <c r="BK50" s="105"/>
      <c r="BL50" s="640">
        <f t="shared" si="8"/>
        <v>3</v>
      </c>
      <c r="BM50" s="105"/>
      <c r="BN50" s="105"/>
      <c r="BO50" s="105"/>
      <c r="BP50" s="105"/>
      <c r="BQ50" s="105"/>
      <c r="BR50" s="105">
        <v>1</v>
      </c>
      <c r="BS50" s="105">
        <v>1</v>
      </c>
      <c r="BT50" s="105">
        <v>1</v>
      </c>
      <c r="BU50" s="105">
        <v>1</v>
      </c>
      <c r="BV50" s="105"/>
      <c r="BW50" s="105"/>
      <c r="BX50" s="105"/>
      <c r="BY50" s="105"/>
      <c r="BZ50" s="105"/>
      <c r="CA50" s="105"/>
      <c r="CB50" s="105"/>
      <c r="CC50" s="105"/>
      <c r="CD50" s="105"/>
      <c r="CE50" s="105"/>
      <c r="CF50" s="105"/>
      <c r="CG50" s="105">
        <v>1</v>
      </c>
      <c r="CH50" s="105"/>
      <c r="CI50" s="105"/>
      <c r="CJ50" s="641">
        <f t="shared" si="9"/>
        <v>5</v>
      </c>
      <c r="CK50" s="105"/>
      <c r="CL50" s="105"/>
      <c r="CM50" s="105"/>
      <c r="CN50" s="105">
        <v>1</v>
      </c>
      <c r="CO50" s="105">
        <v>1</v>
      </c>
      <c r="CP50" s="105"/>
      <c r="CQ50" s="105"/>
      <c r="CR50" s="105"/>
      <c r="CS50" s="105"/>
      <c r="CT50" s="105"/>
      <c r="CU50" s="105"/>
      <c r="CV50" s="105"/>
      <c r="CW50" s="105"/>
      <c r="CX50" s="105"/>
      <c r="CY50" s="105"/>
      <c r="CZ50" s="105"/>
      <c r="DA50" s="105">
        <v>1</v>
      </c>
    </row>
    <row r="51" spans="1:105" s="2" customFormat="1" x14ac:dyDescent="0.25">
      <c r="A51" s="634">
        <f t="shared" si="5"/>
        <v>660</v>
      </c>
      <c r="B51" s="810"/>
      <c r="C51" s="662" t="s">
        <v>487</v>
      </c>
      <c r="D51" s="662">
        <f>SUM(D2:D50)</f>
        <v>3</v>
      </c>
      <c r="E51" s="662">
        <f t="shared" ref="E51:BP51" si="10">SUM(E2:E50)</f>
        <v>4</v>
      </c>
      <c r="F51" s="662">
        <f t="shared" si="10"/>
        <v>3</v>
      </c>
      <c r="G51" s="662">
        <f t="shared" si="10"/>
        <v>5</v>
      </c>
      <c r="H51" s="662">
        <f t="shared" si="10"/>
        <v>4</v>
      </c>
      <c r="I51" s="662">
        <f t="shared" si="10"/>
        <v>2</v>
      </c>
      <c r="J51" s="662">
        <f t="shared" si="10"/>
        <v>2</v>
      </c>
      <c r="K51" s="662">
        <f t="shared" si="10"/>
        <v>4</v>
      </c>
      <c r="L51" s="662">
        <f t="shared" si="10"/>
        <v>5</v>
      </c>
      <c r="M51" s="662">
        <f t="shared" si="10"/>
        <v>3</v>
      </c>
      <c r="N51" s="662">
        <f t="shared" si="10"/>
        <v>4</v>
      </c>
      <c r="O51" s="662">
        <f t="shared" si="10"/>
        <v>0</v>
      </c>
      <c r="P51" s="662">
        <f t="shared" si="10"/>
        <v>0</v>
      </c>
      <c r="Q51" s="662">
        <f t="shared" si="10"/>
        <v>3</v>
      </c>
      <c r="R51" s="662">
        <f t="shared" si="10"/>
        <v>4</v>
      </c>
      <c r="S51" s="662">
        <f t="shared" si="10"/>
        <v>0</v>
      </c>
      <c r="T51" s="662">
        <f t="shared" si="10"/>
        <v>4</v>
      </c>
      <c r="U51" s="662">
        <f t="shared" si="10"/>
        <v>3</v>
      </c>
      <c r="V51" s="662">
        <f t="shared" si="10"/>
        <v>3</v>
      </c>
      <c r="W51" s="662">
        <f t="shared" si="10"/>
        <v>3</v>
      </c>
      <c r="X51" s="662">
        <f t="shared" si="10"/>
        <v>1</v>
      </c>
      <c r="Y51" s="662">
        <f t="shared" si="10"/>
        <v>1</v>
      </c>
      <c r="Z51" s="662">
        <f t="shared" si="10"/>
        <v>61</v>
      </c>
      <c r="AA51" s="662">
        <f t="shared" si="10"/>
        <v>5</v>
      </c>
      <c r="AB51" s="662">
        <f t="shared" si="10"/>
        <v>2</v>
      </c>
      <c r="AC51" s="662">
        <f t="shared" si="10"/>
        <v>2</v>
      </c>
      <c r="AD51" s="662">
        <f t="shared" si="10"/>
        <v>5</v>
      </c>
      <c r="AE51" s="662">
        <f t="shared" si="10"/>
        <v>4</v>
      </c>
      <c r="AF51" s="662">
        <f t="shared" si="10"/>
        <v>5</v>
      </c>
      <c r="AG51" s="662">
        <f t="shared" si="10"/>
        <v>6</v>
      </c>
      <c r="AH51" s="662">
        <f t="shared" si="10"/>
        <v>7</v>
      </c>
      <c r="AI51" s="662">
        <f t="shared" si="10"/>
        <v>0</v>
      </c>
      <c r="AJ51" s="662">
        <f t="shared" si="10"/>
        <v>0</v>
      </c>
      <c r="AK51" s="662">
        <f t="shared" si="10"/>
        <v>3</v>
      </c>
      <c r="AL51" s="662">
        <f t="shared" si="10"/>
        <v>5</v>
      </c>
      <c r="AM51" s="662">
        <f t="shared" si="10"/>
        <v>6</v>
      </c>
      <c r="AN51" s="662">
        <f t="shared" si="10"/>
        <v>5</v>
      </c>
      <c r="AO51" s="662">
        <f t="shared" si="10"/>
        <v>6</v>
      </c>
      <c r="AP51" s="662">
        <f t="shared" si="10"/>
        <v>3</v>
      </c>
      <c r="AQ51" s="662">
        <f t="shared" si="10"/>
        <v>6</v>
      </c>
      <c r="AR51" s="662">
        <f t="shared" si="10"/>
        <v>2</v>
      </c>
      <c r="AS51" s="662">
        <f t="shared" si="10"/>
        <v>72</v>
      </c>
      <c r="AT51" s="662">
        <f t="shared" si="10"/>
        <v>7</v>
      </c>
      <c r="AU51" s="662">
        <f t="shared" si="10"/>
        <v>8</v>
      </c>
      <c r="AV51" s="662">
        <f t="shared" si="10"/>
        <v>6</v>
      </c>
      <c r="AW51" s="662">
        <f t="shared" si="10"/>
        <v>11</v>
      </c>
      <c r="AX51" s="662">
        <f t="shared" si="10"/>
        <v>12</v>
      </c>
      <c r="AY51" s="662">
        <f t="shared" si="10"/>
        <v>9</v>
      </c>
      <c r="AZ51" s="662">
        <f t="shared" si="10"/>
        <v>0</v>
      </c>
      <c r="BA51" s="662">
        <f t="shared" si="10"/>
        <v>0</v>
      </c>
      <c r="BB51" s="662">
        <f t="shared" si="10"/>
        <v>12</v>
      </c>
      <c r="BC51" s="662">
        <f t="shared" si="10"/>
        <v>11</v>
      </c>
      <c r="BD51" s="662">
        <f t="shared" si="10"/>
        <v>4</v>
      </c>
      <c r="BE51" s="662">
        <f t="shared" si="10"/>
        <v>8</v>
      </c>
      <c r="BF51" s="662">
        <f t="shared" si="10"/>
        <v>8</v>
      </c>
      <c r="BG51" s="662">
        <f t="shared" si="10"/>
        <v>7</v>
      </c>
      <c r="BH51" s="662">
        <f t="shared" si="10"/>
        <v>10</v>
      </c>
      <c r="BI51" s="662">
        <f t="shared" si="10"/>
        <v>6</v>
      </c>
      <c r="BJ51" s="662">
        <f t="shared" si="10"/>
        <v>7</v>
      </c>
      <c r="BK51" s="662">
        <f t="shared" si="10"/>
        <v>11</v>
      </c>
      <c r="BL51" s="662">
        <f t="shared" si="10"/>
        <v>137</v>
      </c>
      <c r="BM51" s="662">
        <f t="shared" si="10"/>
        <v>10</v>
      </c>
      <c r="BN51" s="662">
        <f t="shared" si="10"/>
        <v>5</v>
      </c>
      <c r="BO51" s="662">
        <f t="shared" si="10"/>
        <v>0</v>
      </c>
      <c r="BP51" s="662">
        <f t="shared" si="10"/>
        <v>0</v>
      </c>
      <c r="BQ51" s="662">
        <f t="shared" ref="BQ51:DA51" si="11">SUM(BQ2:BQ50)</f>
        <v>0</v>
      </c>
      <c r="BR51" s="662">
        <f t="shared" si="11"/>
        <v>23</v>
      </c>
      <c r="BS51" s="662">
        <f t="shared" si="11"/>
        <v>22</v>
      </c>
      <c r="BT51" s="662">
        <f t="shared" si="11"/>
        <v>9</v>
      </c>
      <c r="BU51" s="662">
        <f t="shared" si="11"/>
        <v>11</v>
      </c>
      <c r="BV51" s="662">
        <f t="shared" si="11"/>
        <v>14</v>
      </c>
      <c r="BW51" s="662">
        <f t="shared" si="11"/>
        <v>7</v>
      </c>
      <c r="BX51" s="662">
        <f t="shared" si="11"/>
        <v>9</v>
      </c>
      <c r="BY51" s="662">
        <f t="shared" si="11"/>
        <v>9</v>
      </c>
      <c r="BZ51" s="662">
        <f t="shared" si="11"/>
        <v>6</v>
      </c>
      <c r="CA51" s="662">
        <f t="shared" si="11"/>
        <v>12</v>
      </c>
      <c r="CB51" s="662">
        <f t="shared" si="11"/>
        <v>12</v>
      </c>
      <c r="CC51" s="662">
        <f t="shared" si="11"/>
        <v>11</v>
      </c>
      <c r="CD51" s="662">
        <f t="shared" si="11"/>
        <v>8</v>
      </c>
      <c r="CE51" s="662">
        <f t="shared" si="11"/>
        <v>9</v>
      </c>
      <c r="CF51" s="662">
        <f t="shared" si="11"/>
        <v>11</v>
      </c>
      <c r="CG51" s="662">
        <f t="shared" si="11"/>
        <v>12</v>
      </c>
      <c r="CH51" s="662">
        <f t="shared" si="11"/>
        <v>5</v>
      </c>
      <c r="CI51" s="662">
        <f t="shared" si="11"/>
        <v>11</v>
      </c>
      <c r="CJ51" s="662">
        <f t="shared" si="11"/>
        <v>216</v>
      </c>
      <c r="CK51" s="662">
        <f t="shared" si="11"/>
        <v>9</v>
      </c>
      <c r="CL51" s="662">
        <f t="shared" si="11"/>
        <v>0</v>
      </c>
      <c r="CM51" s="662">
        <f t="shared" si="11"/>
        <v>13</v>
      </c>
      <c r="CN51" s="662">
        <f t="shared" si="11"/>
        <v>13</v>
      </c>
      <c r="CO51" s="662">
        <f t="shared" si="11"/>
        <v>13</v>
      </c>
      <c r="CP51" s="662">
        <f t="shared" si="11"/>
        <v>11</v>
      </c>
      <c r="CQ51" s="662">
        <f t="shared" si="11"/>
        <v>11</v>
      </c>
      <c r="CR51" s="662">
        <f t="shared" si="11"/>
        <v>11</v>
      </c>
      <c r="CS51" s="662">
        <f t="shared" si="11"/>
        <v>11</v>
      </c>
      <c r="CT51" s="662">
        <f t="shared" si="11"/>
        <v>11</v>
      </c>
      <c r="CU51" s="662">
        <f t="shared" si="11"/>
        <v>10</v>
      </c>
      <c r="CV51" s="662">
        <f t="shared" si="11"/>
        <v>8</v>
      </c>
      <c r="CW51" s="662">
        <f t="shared" si="11"/>
        <v>12</v>
      </c>
      <c r="CX51" s="662">
        <f t="shared" si="11"/>
        <v>7</v>
      </c>
      <c r="CY51" s="662">
        <f t="shared" si="11"/>
        <v>12</v>
      </c>
      <c r="CZ51" s="662">
        <f t="shared" si="11"/>
        <v>13</v>
      </c>
      <c r="DA51" s="662">
        <f t="shared" si="11"/>
        <v>9</v>
      </c>
    </row>
    <row r="52" spans="1:105" hidden="1" x14ac:dyDescent="0.3">
      <c r="C52" s="659"/>
    </row>
  </sheetData>
  <mergeCells count="3">
    <mergeCell ref="B2:B13"/>
    <mergeCell ref="B14:B41"/>
    <mergeCell ref="B42:B51"/>
  </mergeCells>
  <conditionalFormatting sqref="A1:A1048576">
    <cfRule type="cellIs" dxfId="20" priority="1" operator="greaterThan">
      <formula>20</formula>
    </cfRule>
  </conditionalFormatting>
  <conditionalFormatting sqref="D2:Y13 AA2:AR13 AT2:BK13 BM2:CI13 CK2:DA13">
    <cfRule type="cellIs" dxfId="19" priority="12" operator="equal">
      <formula>1</formula>
    </cfRule>
  </conditionalFormatting>
  <conditionalFormatting sqref="D42:Y50 AA42:AR50 AT42:BK50 BM42:CI50">
    <cfRule type="cellIs" dxfId="18" priority="3" operator="equal">
      <formula>1</formula>
    </cfRule>
  </conditionalFormatting>
  <conditionalFormatting sqref="D51:DA51">
    <cfRule type="cellIs" dxfId="17" priority="11" operator="equal">
      <formula>1</formula>
    </cfRule>
  </conditionalFormatting>
  <conditionalFormatting sqref="AT14:BK41">
    <cfRule type="cellIs" dxfId="16" priority="9" operator="equal">
      <formula>1</formula>
    </cfRule>
  </conditionalFormatting>
  <conditionalFormatting sqref="BM14:BW41">
    <cfRule type="cellIs" dxfId="15" priority="5" operator="equal">
      <formula>1</formula>
    </cfRule>
  </conditionalFormatting>
  <conditionalFormatting sqref="CD14:CD20 CM14:CM23 CO14:CO23 CZ14:CZ23 D14:Y41 AA14:AR41 BY14:CC41 CE14:CI41 CK14:CL41 CN14:CN41 CP14:CY41 DA14:DA41 BX15:BX41 CD22:CD41 CM25:CM41 CO25:CO41 CZ25:CZ41">
    <cfRule type="cellIs" dxfId="14" priority="8" operator="equal">
      <formula>1</formula>
    </cfRule>
  </conditionalFormatting>
  <conditionalFormatting sqref="CK42:DA50">
    <cfRule type="cellIs" dxfId="13" priority="2" operator="equal">
      <formula>1</formula>
    </cfRule>
  </conditionalFormatting>
  <dataValidations count="1">
    <dataValidation type="custom" allowBlank="1" showInputMessage="1" showErrorMessage="1" errorTitle="Wartość nieprawidłowa" error="Jeśli efekt jest realizowany- proszę wprowadzić cyfrę 1" promptTitle="Wybór efektu" prompt="Jeśli efekt jest realizowany- proszę wprowadzić cyfrę 1" sqref="CO14:CO23 CM2:CM23 CN2:DA13 CN14:CN40 CO25:CO40 BX2:BX13 CD2:CD20 CZ14:CZ23 DA14:DA41 CZ25:CZ41 CN41:CY41 CP14:CY40 CE2:CI50 BX15:BX51 BM2:BW50 CD22:CD51 CM25:CM51 CK2:CL50 AT2:BK50 E2:Y50 D2:D51 AA2:AR50 E51:BW51 BY2:CC51 CE51:CL51 CN42:DA51" xr:uid="{B58CA181-ED08-471C-99DC-5562FAD836C6}">
      <formula1>1</formula1>
    </dataValidation>
  </dataValidations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F72A3A-7ABA-4A7D-AE20-31791D2A2C87}">
  <sheetPr codeName="Arkusz6"/>
  <dimension ref="A2:CH131"/>
  <sheetViews>
    <sheetView zoomScale="55" zoomScaleNormal="55" workbookViewId="0">
      <pane xSplit="19" ySplit="19" topLeftCell="T20" activePane="bottomRight" state="frozen"/>
      <selection activeCell="M31" sqref="M31"/>
      <selection pane="topRight" activeCell="M31" sqref="M31"/>
      <selection pane="bottomLeft" activeCell="M31" sqref="M31"/>
      <selection pane="bottomRight" activeCell="I107" sqref="I107"/>
    </sheetView>
  </sheetViews>
  <sheetFormatPr defaultColWidth="8.85546875" defaultRowHeight="15" x14ac:dyDescent="0.25"/>
  <cols>
    <col min="1" max="1" width="5.42578125" customWidth="1"/>
    <col min="2" max="2" width="6.7109375" customWidth="1"/>
    <col min="3" max="3" width="12.140625" customWidth="1"/>
    <col min="4" max="4" width="6.7109375" customWidth="1"/>
    <col min="5" max="5" width="6.7109375" style="6" customWidth="1"/>
    <col min="6" max="6" width="12.42578125" customWidth="1"/>
    <col min="7" max="7" width="7.140625" customWidth="1"/>
    <col min="8" max="8" width="19.42578125" style="4" customWidth="1"/>
    <col min="9" max="9" width="33.42578125" style="4" customWidth="1"/>
    <col min="10" max="10" width="14.42578125" style="4" customWidth="1"/>
    <col min="11" max="11" width="12" customWidth="1"/>
    <col min="12" max="12" width="6.85546875" style="4" customWidth="1"/>
    <col min="13" max="13" width="5.28515625" style="4" customWidth="1"/>
    <col min="14" max="14" width="11.85546875" style="4" customWidth="1"/>
    <col min="15" max="15" width="6.7109375" style="4" customWidth="1"/>
    <col min="16" max="16" width="6.42578125" style="4" customWidth="1"/>
    <col min="17" max="19" width="5.85546875" style="4" customWidth="1"/>
    <col min="20" max="68" width="4.28515625" customWidth="1"/>
    <col min="83" max="83" width="13.28515625" customWidth="1"/>
    <col min="84" max="85" width="11.7109375" customWidth="1"/>
    <col min="86" max="86" width="15.42578125" customWidth="1"/>
  </cols>
  <sheetData>
    <row r="2" spans="1:19" ht="21" x14ac:dyDescent="0.35">
      <c r="G2" s="847" t="s">
        <v>96</v>
      </c>
      <c r="H2" s="847"/>
      <c r="I2" s="847"/>
      <c r="J2" s="120"/>
      <c r="K2" s="120"/>
    </row>
    <row r="5" spans="1:19" ht="18.75" x14ac:dyDescent="0.3">
      <c r="G5" s="20" t="s">
        <v>23</v>
      </c>
      <c r="H5" s="19"/>
      <c r="I5" s="3" t="s">
        <v>102</v>
      </c>
      <c r="J5" s="73"/>
    </row>
    <row r="6" spans="1:19" ht="18.75" x14ac:dyDescent="0.3">
      <c r="G6" s="20" t="s">
        <v>24</v>
      </c>
      <c r="H6" s="19"/>
      <c r="I6" s="3" t="s">
        <v>397</v>
      </c>
      <c r="J6" s="73"/>
    </row>
    <row r="7" spans="1:19" x14ac:dyDescent="0.25">
      <c r="G7" s="17" t="s">
        <v>27</v>
      </c>
      <c r="H7" s="18"/>
      <c r="I7" s="58" t="s">
        <v>510</v>
      </c>
    </row>
    <row r="8" spans="1:19" ht="18.75" x14ac:dyDescent="0.3">
      <c r="G8" s="17" t="s">
        <v>42</v>
      </c>
      <c r="H8" s="18"/>
      <c r="I8" s="3" t="s">
        <v>511</v>
      </c>
      <c r="J8" s="73"/>
    </row>
    <row r="9" spans="1:19" x14ac:dyDescent="0.25">
      <c r="G9" s="17" t="s">
        <v>44</v>
      </c>
      <c r="H9" s="18"/>
      <c r="I9" s="3" t="s">
        <v>103</v>
      </c>
    </row>
    <row r="10" spans="1:19" x14ac:dyDescent="0.25">
      <c r="G10" s="17" t="s">
        <v>25</v>
      </c>
      <c r="H10" s="18"/>
      <c r="I10" s="3" t="s">
        <v>104</v>
      </c>
      <c r="J10" s="7"/>
      <c r="L10" s="7"/>
      <c r="M10" s="7"/>
      <c r="N10" s="5"/>
      <c r="O10" s="7"/>
      <c r="P10" s="7"/>
    </row>
    <row r="11" spans="1:19" x14ac:dyDescent="0.25">
      <c r="G11" s="2" t="s">
        <v>45</v>
      </c>
      <c r="H11" s="18"/>
      <c r="I11" s="18">
        <v>10</v>
      </c>
    </row>
    <row r="12" spans="1:19" x14ac:dyDescent="0.25">
      <c r="G12" s="2" t="s">
        <v>46</v>
      </c>
      <c r="H12" s="18"/>
      <c r="I12" s="59">
        <v>4715</v>
      </c>
    </row>
    <row r="13" spans="1:19" x14ac:dyDescent="0.25">
      <c r="G13" s="2" t="s">
        <v>47</v>
      </c>
      <c r="H13" s="18"/>
      <c r="I13" s="18">
        <v>300</v>
      </c>
    </row>
    <row r="14" spans="1:19" x14ac:dyDescent="0.25">
      <c r="H14" s="8"/>
      <c r="I14" s="8"/>
    </row>
    <row r="15" spans="1:19" ht="15.75" thickBot="1" x14ac:dyDescent="0.3">
      <c r="J15" s="8"/>
      <c r="L15" s="8"/>
      <c r="M15" s="8"/>
      <c r="N15" s="8"/>
      <c r="O15" s="8"/>
      <c r="P15" s="8"/>
    </row>
    <row r="16" spans="1:19" ht="24" customHeight="1" x14ac:dyDescent="0.25">
      <c r="A16" s="814" t="s">
        <v>1</v>
      </c>
      <c r="B16" s="812" t="s">
        <v>38</v>
      </c>
      <c r="C16" s="812" t="s">
        <v>48</v>
      </c>
      <c r="D16" s="812" t="s">
        <v>49</v>
      </c>
      <c r="E16" s="812" t="s">
        <v>30</v>
      </c>
      <c r="F16" s="812" t="s">
        <v>31</v>
      </c>
      <c r="G16" s="812" t="s">
        <v>100</v>
      </c>
      <c r="H16" s="812" t="s">
        <v>86</v>
      </c>
      <c r="I16" s="812" t="s">
        <v>2</v>
      </c>
      <c r="J16" s="836" t="s">
        <v>28</v>
      </c>
      <c r="K16" s="836"/>
      <c r="L16" s="836"/>
      <c r="M16" s="836"/>
      <c r="N16" s="836"/>
      <c r="O16" s="836"/>
      <c r="P16" s="837"/>
      <c r="Q16" s="830" t="s">
        <v>95</v>
      </c>
      <c r="R16" s="831"/>
      <c r="S16" s="832"/>
    </row>
    <row r="17" spans="1:86" ht="27.75" customHeight="1" thickBot="1" x14ac:dyDescent="0.3">
      <c r="A17" s="815"/>
      <c r="B17" s="813"/>
      <c r="C17" s="813"/>
      <c r="D17" s="813"/>
      <c r="E17" s="813"/>
      <c r="F17" s="813"/>
      <c r="G17" s="813"/>
      <c r="H17" s="813"/>
      <c r="I17" s="813"/>
      <c r="J17" s="845" t="s">
        <v>65</v>
      </c>
      <c r="K17" s="845"/>
      <c r="L17" s="845"/>
      <c r="M17" s="845"/>
      <c r="N17" s="846"/>
      <c r="O17" s="818" t="s">
        <v>97</v>
      </c>
      <c r="P17" s="821" t="s">
        <v>98</v>
      </c>
      <c r="Q17" s="833"/>
      <c r="R17" s="834"/>
      <c r="S17" s="835"/>
    </row>
    <row r="18" spans="1:86" ht="78.75" customHeight="1" thickBot="1" x14ac:dyDescent="0.3">
      <c r="A18" s="815"/>
      <c r="B18" s="813"/>
      <c r="C18" s="813"/>
      <c r="D18" s="813"/>
      <c r="E18" s="813"/>
      <c r="F18" s="813"/>
      <c r="G18" s="813"/>
      <c r="H18" s="813"/>
      <c r="I18" s="813"/>
      <c r="J18" s="852" t="s">
        <v>67</v>
      </c>
      <c r="K18" s="838" t="s">
        <v>64</v>
      </c>
      <c r="L18" s="848" t="s">
        <v>68</v>
      </c>
      <c r="M18" s="850" t="s">
        <v>99</v>
      </c>
      <c r="N18" s="854" t="s">
        <v>66</v>
      </c>
      <c r="O18" s="819"/>
      <c r="P18" s="822"/>
      <c r="Q18" s="824" t="s">
        <v>92</v>
      </c>
      <c r="R18" s="826" t="s">
        <v>93</v>
      </c>
      <c r="S18" s="828" t="s">
        <v>94</v>
      </c>
      <c r="T18" s="856" t="s">
        <v>92</v>
      </c>
      <c r="U18" s="857"/>
      <c r="V18" s="857"/>
      <c r="W18" s="857"/>
      <c r="X18" s="857"/>
      <c r="Y18" s="857"/>
      <c r="Z18" s="857"/>
      <c r="AA18" s="857"/>
      <c r="AB18" s="857"/>
      <c r="AC18" s="857"/>
      <c r="AD18" s="857"/>
      <c r="AE18" s="857"/>
      <c r="AF18" s="840" t="s">
        <v>380</v>
      </c>
      <c r="AG18" s="841"/>
      <c r="AH18" s="841"/>
      <c r="AI18" s="841"/>
      <c r="AJ18" s="841"/>
      <c r="AK18" s="841"/>
      <c r="AL18" s="841"/>
      <c r="AM18" s="841"/>
      <c r="AN18" s="841"/>
      <c r="AO18" s="841"/>
      <c r="AP18" s="841"/>
      <c r="AQ18" s="841"/>
      <c r="AR18" s="841"/>
      <c r="AS18" s="841"/>
      <c r="AT18" s="841"/>
      <c r="AU18" s="841"/>
      <c r="AV18" s="841"/>
      <c r="AW18" s="841"/>
      <c r="AX18" s="841"/>
      <c r="AY18" s="841"/>
      <c r="AZ18" s="841"/>
      <c r="BA18" s="841"/>
      <c r="BB18" s="841"/>
      <c r="BC18" s="841"/>
      <c r="BD18" s="841"/>
      <c r="BE18" s="841"/>
      <c r="BF18" s="841"/>
      <c r="BG18" s="841"/>
      <c r="BH18" s="842" t="s">
        <v>94</v>
      </c>
      <c r="BI18" s="843"/>
      <c r="BJ18" s="843"/>
      <c r="BK18" s="843"/>
      <c r="BL18" s="843"/>
      <c r="BM18" s="843"/>
      <c r="BN18" s="843"/>
      <c r="BO18" s="843"/>
      <c r="BP18" s="844"/>
      <c r="BQ18" s="816" t="s">
        <v>101</v>
      </c>
      <c r="BR18" s="816"/>
      <c r="BS18" s="816"/>
      <c r="BT18" s="816"/>
      <c r="BU18" s="816"/>
      <c r="BV18" s="816"/>
      <c r="BW18" s="816"/>
      <c r="BX18" s="816"/>
      <c r="BY18" s="816"/>
      <c r="BZ18" s="816"/>
      <c r="CA18" s="816"/>
      <c r="CB18" s="816"/>
      <c r="CC18" s="817"/>
      <c r="CE18" s="811" t="s">
        <v>517</v>
      </c>
      <c r="CF18" s="811"/>
      <c r="CG18" s="811"/>
      <c r="CH18" s="811"/>
    </row>
    <row r="19" spans="1:86" s="72" customFormat="1" ht="46.5" customHeight="1" thickBot="1" x14ac:dyDescent="0.3">
      <c r="A19" s="174"/>
      <c r="B19" s="175"/>
      <c r="C19" s="175"/>
      <c r="D19" s="175"/>
      <c r="E19" s="175"/>
      <c r="F19" s="175"/>
      <c r="G19" s="175"/>
      <c r="H19" s="176"/>
      <c r="I19" s="175"/>
      <c r="J19" s="853"/>
      <c r="K19" s="839"/>
      <c r="L19" s="849"/>
      <c r="M19" s="851"/>
      <c r="N19" s="855"/>
      <c r="O19" s="820"/>
      <c r="P19" s="823"/>
      <c r="Q19" s="825"/>
      <c r="R19" s="827"/>
      <c r="S19" s="829"/>
      <c r="T19" s="145" t="s">
        <v>105</v>
      </c>
      <c r="U19" s="146" t="s">
        <v>107</v>
      </c>
      <c r="V19" s="146" t="s">
        <v>109</v>
      </c>
      <c r="W19" s="146" t="s">
        <v>111</v>
      </c>
      <c r="X19" s="146" t="s">
        <v>113</v>
      </c>
      <c r="Y19" s="146" t="s">
        <v>115</v>
      </c>
      <c r="Z19" s="146" t="s">
        <v>117</v>
      </c>
      <c r="AA19" s="146" t="s">
        <v>119</v>
      </c>
      <c r="AB19" s="146" t="s">
        <v>121</v>
      </c>
      <c r="AC19" s="146" t="s">
        <v>123</v>
      </c>
      <c r="AD19" s="146" t="s">
        <v>125</v>
      </c>
      <c r="AE19" s="146" t="s">
        <v>127</v>
      </c>
      <c r="AF19" s="147" t="s">
        <v>233</v>
      </c>
      <c r="AG19" s="148" t="s">
        <v>235</v>
      </c>
      <c r="AH19" s="148" t="s">
        <v>237</v>
      </c>
      <c r="AI19" s="148" t="s">
        <v>239</v>
      </c>
      <c r="AJ19" s="148" t="s">
        <v>241</v>
      </c>
      <c r="AK19" s="148" t="s">
        <v>243</v>
      </c>
      <c r="AL19" s="148" t="s">
        <v>245</v>
      </c>
      <c r="AM19" s="148" t="s">
        <v>247</v>
      </c>
      <c r="AN19" s="148" t="s">
        <v>249</v>
      </c>
      <c r="AO19" s="148" t="s">
        <v>251</v>
      </c>
      <c r="AP19" s="148" t="s">
        <v>253</v>
      </c>
      <c r="AQ19" s="148" t="s">
        <v>255</v>
      </c>
      <c r="AR19" s="148" t="s">
        <v>257</v>
      </c>
      <c r="AS19" s="148" t="s">
        <v>259</v>
      </c>
      <c r="AT19" s="148" t="s">
        <v>261</v>
      </c>
      <c r="AU19" s="148" t="s">
        <v>263</v>
      </c>
      <c r="AV19" s="148" t="s">
        <v>265</v>
      </c>
      <c r="AW19" s="148" t="s">
        <v>267</v>
      </c>
      <c r="AX19" s="148" t="s">
        <v>269</v>
      </c>
      <c r="AY19" s="148" t="s">
        <v>271</v>
      </c>
      <c r="AZ19" s="148" t="s">
        <v>273</v>
      </c>
      <c r="BA19" s="148" t="s">
        <v>275</v>
      </c>
      <c r="BB19" s="148" t="s">
        <v>277</v>
      </c>
      <c r="BC19" s="148" t="s">
        <v>279</v>
      </c>
      <c r="BD19" s="148" t="s">
        <v>281</v>
      </c>
      <c r="BE19" s="148" t="s">
        <v>283</v>
      </c>
      <c r="BF19" s="148" t="s">
        <v>285</v>
      </c>
      <c r="BG19" s="148" t="s">
        <v>287</v>
      </c>
      <c r="BH19" s="149" t="s">
        <v>357</v>
      </c>
      <c r="BI19" s="150" t="s">
        <v>359</v>
      </c>
      <c r="BJ19" s="150" t="s">
        <v>361</v>
      </c>
      <c r="BK19" s="150" t="s">
        <v>363</v>
      </c>
      <c r="BL19" s="150" t="s">
        <v>365</v>
      </c>
      <c r="BM19" s="150" t="s">
        <v>367</v>
      </c>
      <c r="BN19" s="150" t="s">
        <v>369</v>
      </c>
      <c r="BO19" s="150" t="s">
        <v>371</v>
      </c>
      <c r="BP19" s="150" t="s">
        <v>373</v>
      </c>
      <c r="BQ19" s="123"/>
      <c r="BR19" s="123"/>
      <c r="BS19" s="123"/>
      <c r="BT19" s="123"/>
      <c r="BU19" s="123"/>
      <c r="BV19" s="123"/>
      <c r="BW19" s="123"/>
      <c r="BX19" s="123"/>
      <c r="BY19" s="123"/>
      <c r="BZ19" s="123"/>
      <c r="CA19" s="123"/>
      <c r="CB19" s="123"/>
      <c r="CC19" s="124"/>
      <c r="CE19" s="374" t="s">
        <v>512</v>
      </c>
      <c r="CF19" s="374" t="s">
        <v>513</v>
      </c>
      <c r="CG19" s="374" t="s">
        <v>514</v>
      </c>
      <c r="CH19" s="375" t="s">
        <v>515</v>
      </c>
    </row>
    <row r="20" spans="1:86" s="33" customFormat="1" ht="30" customHeight="1" x14ac:dyDescent="0.25">
      <c r="A20" s="23">
        <f>Psychologia!A20</f>
        <v>1</v>
      </c>
      <c r="B20" s="101" t="e">
        <f>IF(Psychologia!#REF!&gt;0,Psychologia!#REF!," ")</f>
        <v>#REF!</v>
      </c>
      <c r="C20" s="102" t="str">
        <f>IF(Psychologia!B20&gt;0,Psychologia!B20," ")</f>
        <v>2026/2027</v>
      </c>
      <c r="D20" s="102" t="str">
        <f>IF(Psychologia!C20&gt;0,Psychologia!C20," ")</f>
        <v xml:space="preserve"> </v>
      </c>
      <c r="E20" s="101">
        <f>IF(Psychologia!D20&gt;0,Psychologia!D20," ")</f>
        <v>1</v>
      </c>
      <c r="F20" s="23" t="str">
        <f>IF(Psychologia!E20&gt;0,Psychologia!E20," ")</f>
        <v>2026/2027</v>
      </c>
      <c r="G20" s="23" t="str">
        <f>IF(Psychologia!F20&gt;0,Psychologia!F20," ")</f>
        <v>RPS</v>
      </c>
      <c r="H20" s="96" t="e">
        <f>IF(Psychologia!#REF!&gt;0,Psychologia!#REF!," ")</f>
        <v>#REF!</v>
      </c>
      <c r="I20" s="96" t="str">
        <f>IF(Psychologia!G20&gt;0,Psychologia!G20," ")</f>
        <v>Biologiczne uwarunkowania procesów psychicznych</v>
      </c>
      <c r="J20" s="97">
        <f>Psychologia!U20+Psychologia!AQ20</f>
        <v>100</v>
      </c>
      <c r="K20" s="98">
        <f>Psychologia!AN20+Psychologia!BJ20</f>
        <v>40</v>
      </c>
      <c r="L20" s="99">
        <f>Psychologia!V20+Psychologia!AR20</f>
        <v>60</v>
      </c>
      <c r="M20" s="100">
        <f>Psychologia!X20+Psychologia!Z20+Psychologia!AT20+Psychologia!AV20</f>
        <v>30</v>
      </c>
      <c r="N20" s="172">
        <f>Psychologia!W20+Psychologia!AS20</f>
        <v>60</v>
      </c>
      <c r="O20" s="173">
        <f>Psychologia!T20+Psychologia!AP20</f>
        <v>4</v>
      </c>
      <c r="P20" s="102" t="str">
        <f>IF(Psychologia!R20&gt;0,Psychologia!R20," ")</f>
        <v>egz</v>
      </c>
      <c r="Q20" s="121">
        <f t="shared" ref="Q20:Q41" si="0">SUM(T20:AE20)</f>
        <v>0</v>
      </c>
      <c r="R20" s="109">
        <f t="shared" ref="R20:R41" si="1">SUM(AF20:BG20)</f>
        <v>0</v>
      </c>
      <c r="S20" s="129">
        <f t="shared" ref="S20:S41" si="2">SUM(BH20:BP20)</f>
        <v>0</v>
      </c>
      <c r="T20" s="104"/>
      <c r="U20" s="103"/>
      <c r="V20" s="103"/>
      <c r="W20" s="103"/>
      <c r="X20" s="103"/>
      <c r="Y20" s="103"/>
      <c r="Z20" s="103"/>
      <c r="AA20" s="103"/>
      <c r="AB20" s="103"/>
      <c r="AC20" s="103"/>
      <c r="AD20" s="103"/>
      <c r="AE20" s="103"/>
      <c r="AF20" s="104"/>
      <c r="AG20" s="103"/>
      <c r="AH20" s="103"/>
      <c r="AI20" s="103"/>
      <c r="AJ20" s="103"/>
      <c r="AK20" s="103"/>
      <c r="AL20" s="103"/>
      <c r="AM20" s="103"/>
      <c r="AN20" s="103"/>
      <c r="AO20" s="103"/>
      <c r="AP20" s="103"/>
      <c r="AQ20" s="103"/>
      <c r="AR20" s="103"/>
      <c r="AS20" s="103"/>
      <c r="AT20" s="103"/>
      <c r="AU20" s="103"/>
      <c r="AV20" s="103"/>
      <c r="AW20" s="103"/>
      <c r="AX20" s="103"/>
      <c r="AY20" s="103"/>
      <c r="AZ20" s="103"/>
      <c r="BA20" s="103"/>
      <c r="BB20" s="103"/>
      <c r="BC20" s="103"/>
      <c r="BD20" s="244"/>
      <c r="BE20" s="244"/>
      <c r="BF20" s="244"/>
      <c r="BG20" s="244"/>
      <c r="BH20" s="104"/>
      <c r="BI20" s="103"/>
      <c r="BJ20" s="103"/>
      <c r="BK20" s="244"/>
      <c r="BL20" s="244"/>
      <c r="BM20" s="244"/>
      <c r="BN20" s="244"/>
      <c r="BO20" s="244"/>
      <c r="BP20" s="108"/>
      <c r="CE20" s="93"/>
      <c r="CF20" s="93"/>
      <c r="CG20" s="93"/>
      <c r="CH20" s="35"/>
    </row>
    <row r="21" spans="1:86" s="33" customFormat="1" ht="48" customHeight="1" x14ac:dyDescent="0.25">
      <c r="A21" s="23">
        <f>Psychologia!A21</f>
        <v>2</v>
      </c>
      <c r="B21" s="101" t="e">
        <f>IF(Psychologia!#REF!&gt;0,Psychologia!#REF!," ")</f>
        <v>#REF!</v>
      </c>
      <c r="C21" s="102" t="str">
        <f>IF(Psychologia!B21&gt;0,Psychologia!B21," ")</f>
        <v>2026/2027</v>
      </c>
      <c r="D21" s="102" t="str">
        <f>IF(Psychologia!C21&gt;0,Psychologia!C21," ")</f>
        <v xml:space="preserve"> </v>
      </c>
      <c r="E21" s="101">
        <f>IF(Psychologia!D21&gt;0,Psychologia!D21," ")</f>
        <v>1</v>
      </c>
      <c r="F21" s="23" t="str">
        <f>IF(Psychologia!E21&gt;0,Psychologia!E21," ")</f>
        <v>2026/2027</v>
      </c>
      <c r="G21" s="23" t="str">
        <f>IF(Psychologia!F21&gt;0,Psychologia!F21," ")</f>
        <v>RPS</v>
      </c>
      <c r="H21" s="96" t="e">
        <f>IF(Psychologia!#REF!&gt;0,Psychologia!#REF!," ")</f>
        <v>#REF!</v>
      </c>
      <c r="I21" s="96" t="str">
        <f>IF(Psychologia!G21&gt;0,Psychologia!G21," ")</f>
        <v>Podejście evidence based w psychologii</v>
      </c>
      <c r="J21" s="97">
        <f>Psychologia!U21+Psychologia!AQ21</f>
        <v>25</v>
      </c>
      <c r="K21" s="98">
        <f>Psychologia!AN21+Psychologia!BJ21</f>
        <v>0</v>
      </c>
      <c r="L21" s="99">
        <f>Psychologia!V21+Psychologia!AR21</f>
        <v>25</v>
      </c>
      <c r="M21" s="100">
        <f>Psychologia!X21+Psychologia!Z21+Psychologia!AT21+Psychologia!AV21</f>
        <v>25</v>
      </c>
      <c r="N21" s="172">
        <f>Psychologia!W21+Psychologia!AS21</f>
        <v>25</v>
      </c>
      <c r="O21" s="173">
        <f>Psychologia!T21+Psychologia!AP21</f>
        <v>1</v>
      </c>
      <c r="P21" s="102" t="str">
        <f>IF(Psychologia!R21&gt;0,Psychologia!R21," ")</f>
        <v>zal/o</v>
      </c>
      <c r="Q21" s="121">
        <f t="shared" si="0"/>
        <v>0</v>
      </c>
      <c r="R21" s="109">
        <f t="shared" si="1"/>
        <v>0</v>
      </c>
      <c r="S21" s="129">
        <f t="shared" si="2"/>
        <v>0</v>
      </c>
      <c r="T21" s="106"/>
      <c r="U21" s="105"/>
      <c r="V21" s="105"/>
      <c r="W21" s="105"/>
      <c r="X21" s="105"/>
      <c r="Y21" s="105"/>
      <c r="Z21" s="105"/>
      <c r="AA21" s="105"/>
      <c r="AB21" s="105"/>
      <c r="AC21" s="105"/>
      <c r="AD21" s="105"/>
      <c r="AE21" s="105"/>
      <c r="AF21" s="106"/>
      <c r="AG21" s="105"/>
      <c r="AH21" s="105"/>
      <c r="AI21" s="105"/>
      <c r="AJ21" s="105"/>
      <c r="AK21" s="105"/>
      <c r="AL21" s="105"/>
      <c r="AM21" s="105"/>
      <c r="AN21" s="105"/>
      <c r="AO21" s="105"/>
      <c r="AP21" s="105"/>
      <c r="AQ21" s="105"/>
      <c r="AR21" s="105"/>
      <c r="AS21" s="105"/>
      <c r="AT21" s="105"/>
      <c r="AU21" s="105"/>
      <c r="AV21" s="105"/>
      <c r="AW21" s="105"/>
      <c r="AX21" s="105"/>
      <c r="AY21" s="105"/>
      <c r="AZ21" s="105"/>
      <c r="BA21" s="105"/>
      <c r="BB21" s="105"/>
      <c r="BC21" s="105"/>
      <c r="BD21" s="245"/>
      <c r="BE21" s="245"/>
      <c r="BF21" s="245"/>
      <c r="BG21" s="245"/>
      <c r="BH21" s="106"/>
      <c r="BI21" s="105"/>
      <c r="BJ21" s="105"/>
      <c r="BK21" s="245"/>
      <c r="BL21" s="245"/>
      <c r="BM21" s="245"/>
      <c r="BN21" s="245"/>
      <c r="BO21" s="245"/>
      <c r="BP21" s="107"/>
      <c r="CE21" s="93"/>
      <c r="CF21" s="93"/>
      <c r="CG21" s="93"/>
      <c r="CH21" s="35"/>
    </row>
    <row r="22" spans="1:86" s="33" customFormat="1" ht="30" customHeight="1" x14ac:dyDescent="0.25">
      <c r="A22" s="23">
        <f>Psychologia!A22</f>
        <v>3</v>
      </c>
      <c r="B22" s="101" t="e">
        <f>IF(Psychologia!#REF!&gt;0,Psychologia!#REF!," ")</f>
        <v>#REF!</v>
      </c>
      <c r="C22" s="102" t="str">
        <f>IF(Psychologia!B22&gt;0,Psychologia!B22," ")</f>
        <v>2026/2027</v>
      </c>
      <c r="D22" s="102" t="str">
        <f>IF(Psychologia!C22&gt;0,Psychologia!C22," ")</f>
        <v xml:space="preserve"> </v>
      </c>
      <c r="E22" s="101">
        <f>IF(Psychologia!D22&gt;0,Psychologia!D22," ")</f>
        <v>1</v>
      </c>
      <c r="F22" s="23" t="str">
        <f>IF(Psychologia!E22&gt;0,Psychologia!E22," ")</f>
        <v>2026/2027</v>
      </c>
      <c r="G22" s="23" t="str">
        <f>IF(Psychologia!F22&gt;0,Psychologia!F22," ")</f>
        <v>RPS</v>
      </c>
      <c r="H22" s="96" t="e">
        <f>IF(Psychologia!#REF!&gt;0,Psychologia!#REF!," ")</f>
        <v>#REF!</v>
      </c>
      <c r="I22" s="96" t="str">
        <f>IF(Psychologia!G22&gt;0,Psychologia!G22," ")</f>
        <v>Filozofia z logiką</v>
      </c>
      <c r="J22" s="97">
        <f>Psychologia!U22+Psychologia!AQ22</f>
        <v>125</v>
      </c>
      <c r="K22" s="98">
        <f>Psychologia!AN22+Psychologia!BJ22</f>
        <v>75</v>
      </c>
      <c r="L22" s="99">
        <f>Psychologia!V22+Psychologia!AR22</f>
        <v>50</v>
      </c>
      <c r="M22" s="100">
        <f>Psychologia!X22+Psychologia!Z22+Psychologia!AT22+Psychologia!AV22</f>
        <v>30</v>
      </c>
      <c r="N22" s="172">
        <f>Psychologia!W22+Psychologia!AS22</f>
        <v>50</v>
      </c>
      <c r="O22" s="173">
        <f>Psychologia!T22+Psychologia!AP22</f>
        <v>5</v>
      </c>
      <c r="P22" s="102" t="str">
        <f>IF(Psychologia!R22&gt;0,Psychologia!R22," ")</f>
        <v>egz</v>
      </c>
      <c r="Q22" s="121">
        <f t="shared" si="0"/>
        <v>0</v>
      </c>
      <c r="R22" s="109">
        <f t="shared" si="1"/>
        <v>0</v>
      </c>
      <c r="S22" s="129">
        <f t="shared" si="2"/>
        <v>0</v>
      </c>
      <c r="T22" s="106"/>
      <c r="U22" s="105"/>
      <c r="V22" s="105"/>
      <c r="W22" s="105"/>
      <c r="X22" s="105"/>
      <c r="Y22" s="105"/>
      <c r="Z22" s="105"/>
      <c r="AA22" s="105"/>
      <c r="AB22" s="105"/>
      <c r="AC22" s="105"/>
      <c r="AD22" s="105"/>
      <c r="AE22" s="105"/>
      <c r="AF22" s="106"/>
      <c r="AG22" s="105"/>
      <c r="AH22" s="105"/>
      <c r="AI22" s="105"/>
      <c r="AJ22" s="105"/>
      <c r="AK22" s="105"/>
      <c r="AL22" s="105"/>
      <c r="AM22" s="105"/>
      <c r="AN22" s="105"/>
      <c r="AO22" s="105"/>
      <c r="AP22" s="105"/>
      <c r="AQ22" s="105"/>
      <c r="AR22" s="105"/>
      <c r="AS22" s="105"/>
      <c r="AT22" s="105"/>
      <c r="AU22" s="105"/>
      <c r="AV22" s="105"/>
      <c r="AW22" s="105"/>
      <c r="AX22" s="105"/>
      <c r="AY22" s="105"/>
      <c r="AZ22" s="105"/>
      <c r="BA22" s="105"/>
      <c r="BB22" s="105"/>
      <c r="BC22" s="105"/>
      <c r="BD22" s="245"/>
      <c r="BE22" s="245"/>
      <c r="BF22" s="245"/>
      <c r="BG22" s="245"/>
      <c r="BH22" s="106"/>
      <c r="BI22" s="105"/>
      <c r="BJ22" s="105"/>
      <c r="BK22" s="245"/>
      <c r="BL22" s="245"/>
      <c r="BM22" s="245"/>
      <c r="BN22" s="245"/>
      <c r="BO22" s="245"/>
      <c r="BP22" s="107"/>
      <c r="CE22" s="93"/>
      <c r="CF22" s="93"/>
      <c r="CG22" s="93"/>
      <c r="CH22" s="35"/>
    </row>
    <row r="23" spans="1:86" s="33" customFormat="1" ht="30" customHeight="1" x14ac:dyDescent="0.25">
      <c r="A23" s="23">
        <f>Psychologia!A23</f>
        <v>4</v>
      </c>
      <c r="B23" s="101" t="e">
        <f>IF(Psychologia!#REF!&gt;0,Psychologia!#REF!," ")</f>
        <v>#REF!</v>
      </c>
      <c r="C23" s="102" t="str">
        <f>IF(Psychologia!B23&gt;0,Psychologia!B23," ")</f>
        <v>2026/2027</v>
      </c>
      <c r="D23" s="102" t="str">
        <f>IF(Psychologia!C23&gt;0,Psychologia!C23," ")</f>
        <v xml:space="preserve"> </v>
      </c>
      <c r="E23" s="101">
        <f>IF(Psychologia!D23&gt;0,Psychologia!D23," ")</f>
        <v>1</v>
      </c>
      <c r="F23" s="23" t="str">
        <f>IF(Psychologia!E23&gt;0,Psychologia!E23," ")</f>
        <v>2026/2027</v>
      </c>
      <c r="G23" s="23" t="str">
        <f>IF(Psychologia!F23&gt;0,Psychologia!F23," ")</f>
        <v>RPS</v>
      </c>
      <c r="H23" s="96" t="e">
        <f>IF(Psychologia!#REF!&gt;0,Psychologia!#REF!," ")</f>
        <v>#REF!</v>
      </c>
      <c r="I23" s="96" t="str">
        <f>IF(Psychologia!G23&gt;0,Psychologia!G23," ")</f>
        <v>Psychogenetyka</v>
      </c>
      <c r="J23" s="97">
        <f>Psychologia!U23+Psychologia!AQ23</f>
        <v>50</v>
      </c>
      <c r="K23" s="98">
        <f>Psychologia!AN23+Psychologia!BJ23</f>
        <v>15</v>
      </c>
      <c r="L23" s="99">
        <f>Psychologia!V23+Psychologia!AR23</f>
        <v>35</v>
      </c>
      <c r="M23" s="100">
        <f>Psychologia!X23+Psychologia!Z23+Psychologia!AT23+Psychologia!AV23</f>
        <v>15</v>
      </c>
      <c r="N23" s="172">
        <f>Psychologia!W23+Psychologia!AS23</f>
        <v>35</v>
      </c>
      <c r="O23" s="173">
        <f>Psychologia!T23+Psychologia!AP23</f>
        <v>2</v>
      </c>
      <c r="P23" s="102" t="str">
        <f>IF(Psychologia!R23&gt;0,Psychologia!R23," ")</f>
        <v>zal/o</v>
      </c>
      <c r="Q23" s="121">
        <f t="shared" si="0"/>
        <v>0</v>
      </c>
      <c r="R23" s="109">
        <f t="shared" si="1"/>
        <v>0</v>
      </c>
      <c r="S23" s="129">
        <f t="shared" si="2"/>
        <v>0</v>
      </c>
      <c r="T23" s="106"/>
      <c r="U23" s="105"/>
      <c r="V23" s="105"/>
      <c r="W23" s="105"/>
      <c r="X23" s="105"/>
      <c r="Y23" s="105"/>
      <c r="Z23" s="105"/>
      <c r="AA23" s="105"/>
      <c r="AB23" s="105"/>
      <c r="AC23" s="105"/>
      <c r="AD23" s="105"/>
      <c r="AE23" s="105"/>
      <c r="AF23" s="106"/>
      <c r="AG23" s="105"/>
      <c r="AH23" s="105"/>
      <c r="AI23" s="105"/>
      <c r="AJ23" s="105"/>
      <c r="AK23" s="105"/>
      <c r="AL23" s="105"/>
      <c r="AM23" s="105"/>
      <c r="AN23" s="105"/>
      <c r="AO23" s="105"/>
      <c r="AP23" s="105"/>
      <c r="AQ23" s="105"/>
      <c r="AR23" s="105"/>
      <c r="AS23" s="105"/>
      <c r="AT23" s="105"/>
      <c r="AU23" s="105"/>
      <c r="AV23" s="105"/>
      <c r="AW23" s="105"/>
      <c r="AX23" s="105"/>
      <c r="AY23" s="105"/>
      <c r="AZ23" s="105"/>
      <c r="BA23" s="105"/>
      <c r="BB23" s="105"/>
      <c r="BC23" s="105"/>
      <c r="BD23" s="245"/>
      <c r="BE23" s="245"/>
      <c r="BF23" s="245"/>
      <c r="BG23" s="245"/>
      <c r="BH23" s="106"/>
      <c r="BI23" s="105"/>
      <c r="BJ23" s="105"/>
      <c r="BK23" s="245"/>
      <c r="BL23" s="245"/>
      <c r="BM23" s="245"/>
      <c r="BN23" s="245"/>
      <c r="BO23" s="245"/>
      <c r="BP23" s="107"/>
      <c r="CE23" s="93"/>
      <c r="CF23" s="93"/>
      <c r="CG23" s="93"/>
      <c r="CH23" s="35"/>
    </row>
    <row r="24" spans="1:86" s="33" customFormat="1" ht="30" customHeight="1" x14ac:dyDescent="0.25">
      <c r="A24" s="23">
        <f>Psychologia!A24</f>
        <v>5</v>
      </c>
      <c r="B24" s="101" t="e">
        <f>IF(Psychologia!#REF!&gt;0,Psychologia!#REF!," ")</f>
        <v>#REF!</v>
      </c>
      <c r="C24" s="102" t="str">
        <f>IF(Psychologia!B24&gt;0,Psychologia!B24," ")</f>
        <v>2026/2027</v>
      </c>
      <c r="D24" s="102" t="str">
        <f>IF(Psychologia!C24&gt;0,Psychologia!C24," ")</f>
        <v xml:space="preserve"> </v>
      </c>
      <c r="E24" s="101">
        <f>IF(Psychologia!D24&gt;0,Psychologia!D24," ")</f>
        <v>1</v>
      </c>
      <c r="F24" s="23" t="str">
        <f>IF(Psychologia!E24&gt;0,Psychologia!E24," ")</f>
        <v>2026/2027</v>
      </c>
      <c r="G24" s="23" t="str">
        <f>IF(Psychologia!F24&gt;0,Psychologia!F24," ")</f>
        <v>RPS</v>
      </c>
      <c r="H24" s="96" t="e">
        <f>IF(Psychologia!#REF!&gt;0,Psychologia!#REF!," ")</f>
        <v>#REF!</v>
      </c>
      <c r="I24" s="96" t="str">
        <f>IF(Psychologia!G24&gt;0,Psychologia!G24," ")</f>
        <v>Kompetencje akademickie</v>
      </c>
      <c r="J24" s="97">
        <f>Psychologia!U24+Psychologia!AQ24</f>
        <v>28</v>
      </c>
      <c r="K24" s="98">
        <f>Psychologia!AN24+Psychologia!BJ24</f>
        <v>0</v>
      </c>
      <c r="L24" s="99">
        <f>Psychologia!V24+Psychologia!AR24</f>
        <v>28</v>
      </c>
      <c r="M24" s="100">
        <f>Psychologia!X24+Psychologia!Z24+Psychologia!AT24+Psychologia!AV24</f>
        <v>0</v>
      </c>
      <c r="N24" s="172">
        <f>Psychologia!W24+Psychologia!AS24</f>
        <v>28</v>
      </c>
      <c r="O24" s="173">
        <f>Psychologia!T24+Psychologia!AP24</f>
        <v>0</v>
      </c>
      <c r="P24" s="102" t="str">
        <f>IF(Psychologia!R24&gt;0,Psychologia!R24," ")</f>
        <v>zal</v>
      </c>
      <c r="Q24" s="121">
        <f t="shared" si="0"/>
        <v>0</v>
      </c>
      <c r="R24" s="109">
        <f t="shared" si="1"/>
        <v>0</v>
      </c>
      <c r="S24" s="129">
        <f t="shared" si="2"/>
        <v>0</v>
      </c>
      <c r="T24" s="106"/>
      <c r="U24" s="105"/>
      <c r="V24" s="105"/>
      <c r="W24" s="105"/>
      <c r="X24" s="105"/>
      <c r="Y24" s="105"/>
      <c r="Z24" s="105"/>
      <c r="AA24" s="105"/>
      <c r="AB24" s="105"/>
      <c r="AC24" s="105"/>
      <c r="AD24" s="105"/>
      <c r="AE24" s="105"/>
      <c r="AF24" s="106"/>
      <c r="AG24" s="105"/>
      <c r="AH24" s="105"/>
      <c r="AI24" s="105"/>
      <c r="AJ24" s="105"/>
      <c r="AK24" s="105"/>
      <c r="AL24" s="105"/>
      <c r="AM24" s="105"/>
      <c r="AN24" s="105"/>
      <c r="AO24" s="105"/>
      <c r="AP24" s="105"/>
      <c r="AQ24" s="105"/>
      <c r="AR24" s="105"/>
      <c r="AS24" s="105"/>
      <c r="AT24" s="105"/>
      <c r="AU24" s="105"/>
      <c r="AV24" s="105"/>
      <c r="AW24" s="105"/>
      <c r="AX24" s="105"/>
      <c r="AY24" s="105"/>
      <c r="AZ24" s="105"/>
      <c r="BA24" s="105"/>
      <c r="BB24" s="105"/>
      <c r="BC24" s="105"/>
      <c r="BD24" s="245"/>
      <c r="BE24" s="245"/>
      <c r="BF24" s="245"/>
      <c r="BG24" s="245"/>
      <c r="BH24" s="106"/>
      <c r="BI24" s="105"/>
      <c r="BJ24" s="105"/>
      <c r="BK24" s="245"/>
      <c r="BL24" s="245"/>
      <c r="BM24" s="245"/>
      <c r="BN24" s="245"/>
      <c r="BO24" s="245"/>
      <c r="BP24" s="107"/>
      <c r="CE24" s="93"/>
      <c r="CF24" s="93"/>
      <c r="CG24" s="93"/>
      <c r="CH24" s="35"/>
    </row>
    <row r="25" spans="1:86" s="33" customFormat="1" ht="30" customHeight="1" x14ac:dyDescent="0.25">
      <c r="A25" s="23">
        <f>Psychologia!A25</f>
        <v>6</v>
      </c>
      <c r="B25" s="101" t="e">
        <f>IF(Psychologia!#REF!&gt;0,Psychologia!#REF!," ")</f>
        <v>#REF!</v>
      </c>
      <c r="C25" s="102" t="str">
        <f>IF(Psychologia!B25&gt;0,Psychologia!B25," ")</f>
        <v>2026/2027</v>
      </c>
      <c r="D25" s="102" t="str">
        <f>IF(Psychologia!C25&gt;0,Psychologia!C25," ")</f>
        <v xml:space="preserve"> </v>
      </c>
      <c r="E25" s="101">
        <f>IF(Psychologia!D25&gt;0,Psychologia!D25," ")</f>
        <v>1</v>
      </c>
      <c r="F25" s="23" t="str">
        <f>IF(Psychologia!E25&gt;0,Psychologia!E25," ")</f>
        <v>2026/2027</v>
      </c>
      <c r="G25" s="23" t="str">
        <f>IF(Psychologia!F25&gt;0,Psychologia!F25," ")</f>
        <v>RPS</v>
      </c>
      <c r="H25" s="96" t="e">
        <f>IF(Psychologia!#REF!&gt;0,Psychologia!#REF!," ")</f>
        <v>#REF!</v>
      </c>
      <c r="I25" s="96" t="str">
        <f>IF(Psychologia!G25&gt;0,Psychologia!G25," ")</f>
        <v>Lektorat z języka angielskiego I</v>
      </c>
      <c r="J25" s="97">
        <f>Psychologia!U25+Psychologia!AQ25</f>
        <v>50</v>
      </c>
      <c r="K25" s="98">
        <f>Psychologia!AN25+Psychologia!BJ25</f>
        <v>20</v>
      </c>
      <c r="L25" s="99">
        <f>Psychologia!V25+Psychologia!AR25</f>
        <v>30</v>
      </c>
      <c r="M25" s="100">
        <f>Psychologia!X25+Psychologia!Z25+Psychologia!AT25+Psychologia!AV25</f>
        <v>0</v>
      </c>
      <c r="N25" s="172">
        <f>Psychologia!W25+Psychologia!AS25</f>
        <v>30</v>
      </c>
      <c r="O25" s="173">
        <f>Psychologia!T25+Psychologia!AP25</f>
        <v>2</v>
      </c>
      <c r="P25" s="102" t="str">
        <f>IF(Psychologia!R25&gt;0,Psychologia!R25," ")</f>
        <v>zal/o</v>
      </c>
      <c r="Q25" s="121">
        <f t="shared" si="0"/>
        <v>0</v>
      </c>
      <c r="R25" s="109">
        <f t="shared" si="1"/>
        <v>0</v>
      </c>
      <c r="S25" s="129">
        <f t="shared" si="2"/>
        <v>0</v>
      </c>
      <c r="T25" s="106"/>
      <c r="U25" s="105"/>
      <c r="V25" s="105"/>
      <c r="W25" s="105"/>
      <c r="X25" s="105"/>
      <c r="Y25" s="105"/>
      <c r="Z25" s="105"/>
      <c r="AA25" s="105"/>
      <c r="AB25" s="105"/>
      <c r="AC25" s="105"/>
      <c r="AD25" s="105"/>
      <c r="AE25" s="105"/>
      <c r="AF25" s="106"/>
      <c r="AG25" s="105"/>
      <c r="AH25" s="105"/>
      <c r="AI25" s="105"/>
      <c r="AJ25" s="105"/>
      <c r="AK25" s="105"/>
      <c r="AL25" s="105"/>
      <c r="AM25" s="105"/>
      <c r="AN25" s="105"/>
      <c r="AO25" s="105"/>
      <c r="AP25" s="105"/>
      <c r="AQ25" s="105"/>
      <c r="AR25" s="105"/>
      <c r="AS25" s="105"/>
      <c r="AT25" s="105"/>
      <c r="AU25" s="105"/>
      <c r="AV25" s="105"/>
      <c r="AW25" s="105"/>
      <c r="AX25" s="105"/>
      <c r="AY25" s="105"/>
      <c r="AZ25" s="105"/>
      <c r="BA25" s="105"/>
      <c r="BB25" s="105"/>
      <c r="BC25" s="105"/>
      <c r="BD25" s="245"/>
      <c r="BE25" s="245"/>
      <c r="BF25" s="245"/>
      <c r="BG25" s="245"/>
      <c r="BH25" s="106"/>
      <c r="BI25" s="105"/>
      <c r="BJ25" s="105"/>
      <c r="BK25" s="245"/>
      <c r="BL25" s="245"/>
      <c r="BM25" s="245"/>
      <c r="BN25" s="245"/>
      <c r="BO25" s="245"/>
      <c r="BP25" s="107"/>
      <c r="CE25" s="93"/>
      <c r="CF25" s="93"/>
      <c r="CG25" s="93"/>
      <c r="CH25" s="35"/>
    </row>
    <row r="26" spans="1:86" s="33" customFormat="1" ht="30" customHeight="1" x14ac:dyDescent="0.25">
      <c r="A26" s="23">
        <f>Psychologia!A26</f>
        <v>7</v>
      </c>
      <c r="B26" s="101" t="e">
        <f>IF(Psychologia!#REF!&gt;0,Psychologia!#REF!," ")</f>
        <v>#REF!</v>
      </c>
      <c r="C26" s="102" t="str">
        <f>IF(Psychologia!B26&gt;0,Psychologia!B26," ")</f>
        <v>2026/2027</v>
      </c>
      <c r="D26" s="102" t="str">
        <f>IF(Psychologia!C26&gt;0,Psychologia!C26," ")</f>
        <v xml:space="preserve"> </v>
      </c>
      <c r="E26" s="101">
        <f>IF(Psychologia!D26&gt;0,Psychologia!D26," ")</f>
        <v>1</v>
      </c>
      <c r="F26" s="23" t="str">
        <f>IF(Psychologia!E26&gt;0,Psychologia!E26," ")</f>
        <v>2026/2027</v>
      </c>
      <c r="G26" s="23" t="str">
        <f>IF(Psychologia!F26&gt;0,Psychologia!F26," ")</f>
        <v>RPS</v>
      </c>
      <c r="H26" s="96" t="e">
        <f>IF(Psychologia!#REF!&gt;0,Psychologia!#REF!," ")</f>
        <v>#REF!</v>
      </c>
      <c r="I26" s="96" t="str">
        <f>IF(Psychologia!G26&gt;0,Psychologia!G26," ")</f>
        <v>Lektorat z języka angielskiego II</v>
      </c>
      <c r="J26" s="97">
        <f>Psychologia!U26+Psychologia!AQ26</f>
        <v>50</v>
      </c>
      <c r="K26" s="98">
        <f>Psychologia!AN26+Psychologia!BJ26</f>
        <v>20</v>
      </c>
      <c r="L26" s="99">
        <f>Psychologia!V26+Psychologia!AR26</f>
        <v>30</v>
      </c>
      <c r="M26" s="100">
        <f>Psychologia!X26+Psychologia!Z26+Psychologia!AT26+Psychologia!AV26</f>
        <v>0</v>
      </c>
      <c r="N26" s="172">
        <f>Psychologia!W26+Psychologia!AS26</f>
        <v>30</v>
      </c>
      <c r="O26" s="173">
        <f>Psychologia!T26+Psychologia!AP26</f>
        <v>2</v>
      </c>
      <c r="P26" s="102" t="str">
        <f>IF(Psychologia!R26&gt;0,Psychologia!R26," ")</f>
        <v>zal/o</v>
      </c>
      <c r="Q26" s="121">
        <f t="shared" si="0"/>
        <v>0</v>
      </c>
      <c r="R26" s="109">
        <f t="shared" ref="R26" si="3">SUM(AF26:BG26)</f>
        <v>0</v>
      </c>
      <c r="S26" s="129">
        <f t="shared" si="2"/>
        <v>0</v>
      </c>
      <c r="T26" s="106"/>
      <c r="U26" s="105"/>
      <c r="V26" s="105"/>
      <c r="W26" s="105"/>
      <c r="X26" s="105"/>
      <c r="Y26" s="105"/>
      <c r="Z26" s="105"/>
      <c r="AA26" s="105"/>
      <c r="AB26" s="105"/>
      <c r="AC26" s="105"/>
      <c r="AD26" s="105"/>
      <c r="AE26" s="105"/>
      <c r="AF26" s="106"/>
      <c r="AG26" s="105"/>
      <c r="AH26" s="105"/>
      <c r="AI26" s="105"/>
      <c r="AJ26" s="105"/>
      <c r="AK26" s="105"/>
      <c r="AL26" s="105"/>
      <c r="AM26" s="105"/>
      <c r="AN26" s="105"/>
      <c r="AO26" s="105"/>
      <c r="AP26" s="105"/>
      <c r="AQ26" s="105"/>
      <c r="AR26" s="105"/>
      <c r="AS26" s="105"/>
      <c r="AT26" s="105"/>
      <c r="AU26" s="105"/>
      <c r="AV26" s="105"/>
      <c r="AW26" s="105"/>
      <c r="AX26" s="105"/>
      <c r="AY26" s="105"/>
      <c r="AZ26" s="105"/>
      <c r="BA26" s="105"/>
      <c r="BB26" s="105"/>
      <c r="BC26" s="105"/>
      <c r="BD26" s="245"/>
      <c r="BE26" s="245"/>
      <c r="BF26" s="245"/>
      <c r="BG26" s="245"/>
      <c r="BH26" s="106"/>
      <c r="BI26" s="105"/>
      <c r="BJ26" s="105"/>
      <c r="BK26" s="245"/>
      <c r="BL26" s="245"/>
      <c r="BM26" s="245"/>
      <c r="BN26" s="245"/>
      <c r="BO26" s="245"/>
      <c r="BP26" s="107"/>
      <c r="CE26" s="93"/>
      <c r="CF26" s="93"/>
      <c r="CG26" s="93"/>
      <c r="CH26" s="35"/>
    </row>
    <row r="27" spans="1:86" s="33" customFormat="1" ht="30" customHeight="1" x14ac:dyDescent="0.25">
      <c r="A27" s="23">
        <f>Psychologia!A27</f>
        <v>8</v>
      </c>
      <c r="B27" s="101" t="e">
        <f>IF(Psychologia!#REF!&gt;0,Psychologia!#REF!," ")</f>
        <v>#REF!</v>
      </c>
      <c r="C27" s="102" t="str">
        <f>IF(Psychologia!B27&gt;0,Psychologia!B27," ")</f>
        <v>2026/2027</v>
      </c>
      <c r="D27" s="102" t="str">
        <f>IF(Psychologia!C27&gt;0,Psychologia!C27," ")</f>
        <v xml:space="preserve"> </v>
      </c>
      <c r="E27" s="101">
        <f>IF(Psychologia!D27&gt;0,Psychologia!D27," ")</f>
        <v>1</v>
      </c>
      <c r="F27" s="23" t="str">
        <f>IF(Psychologia!E27&gt;0,Psychologia!E27," ")</f>
        <v>2026/2027</v>
      </c>
      <c r="G27" s="23" t="str">
        <f>IF(Psychologia!F27&gt;0,Psychologia!F27," ")</f>
        <v>RPS</v>
      </c>
      <c r="H27" s="96" t="e">
        <f>IF(Psychologia!#REF!&gt;0,Psychologia!#REF!," ")</f>
        <v>#REF!</v>
      </c>
      <c r="I27" s="96" t="str">
        <f>IF(Psychologia!G27&gt;0,Psychologia!G27," ")</f>
        <v>Neurobiologia i mechanizmy zachowania</v>
      </c>
      <c r="J27" s="97">
        <f>Psychologia!U27+Psychologia!AQ27</f>
        <v>80</v>
      </c>
      <c r="K27" s="98">
        <f>Psychologia!AN27+Psychologia!BJ27</f>
        <v>60</v>
      </c>
      <c r="L27" s="99">
        <f>Psychologia!V27+Psychologia!AR27</f>
        <v>20</v>
      </c>
      <c r="M27" s="100">
        <f>Psychologia!X27+Psychologia!Z27+Psychologia!AT27+Psychologia!AV27</f>
        <v>10</v>
      </c>
      <c r="N27" s="172">
        <f>Psychologia!W27+Psychologia!AS27</f>
        <v>20</v>
      </c>
      <c r="O27" s="173">
        <f>Psychologia!T27+Psychologia!AP27</f>
        <v>3</v>
      </c>
      <c r="P27" s="102" t="str">
        <f>IF(Psychologia!R27&gt;0,Psychologia!R27," ")</f>
        <v>zal/o</v>
      </c>
      <c r="Q27" s="121">
        <f t="shared" si="0"/>
        <v>0</v>
      </c>
      <c r="R27" s="109">
        <f t="shared" si="1"/>
        <v>0</v>
      </c>
      <c r="S27" s="129">
        <f t="shared" si="2"/>
        <v>0</v>
      </c>
      <c r="T27" s="106"/>
      <c r="U27" s="105"/>
      <c r="V27" s="105"/>
      <c r="W27" s="105"/>
      <c r="X27" s="105"/>
      <c r="Y27" s="105"/>
      <c r="Z27" s="105"/>
      <c r="AA27" s="105"/>
      <c r="AB27" s="105"/>
      <c r="AC27" s="105"/>
      <c r="AD27" s="105"/>
      <c r="AE27" s="105"/>
      <c r="AF27" s="106"/>
      <c r="AG27" s="105"/>
      <c r="AH27" s="105"/>
      <c r="AI27" s="105"/>
      <c r="AJ27" s="105"/>
      <c r="AK27" s="105"/>
      <c r="AL27" s="105"/>
      <c r="AM27" s="105"/>
      <c r="AN27" s="105"/>
      <c r="AO27" s="105"/>
      <c r="AP27" s="105"/>
      <c r="AQ27" s="105"/>
      <c r="AR27" s="105"/>
      <c r="AS27" s="105"/>
      <c r="AT27" s="105"/>
      <c r="AU27" s="105"/>
      <c r="AV27" s="105"/>
      <c r="AW27" s="105"/>
      <c r="AX27" s="105"/>
      <c r="AY27" s="105"/>
      <c r="AZ27" s="105"/>
      <c r="BA27" s="105"/>
      <c r="BB27" s="105"/>
      <c r="BC27" s="105"/>
      <c r="BD27" s="245"/>
      <c r="BE27" s="245"/>
      <c r="BF27" s="245"/>
      <c r="BG27" s="245"/>
      <c r="BH27" s="106"/>
      <c r="BI27" s="105"/>
      <c r="BJ27" s="105"/>
      <c r="BK27" s="245"/>
      <c r="BL27" s="245"/>
      <c r="BM27" s="245"/>
      <c r="BN27" s="245"/>
      <c r="BO27" s="245"/>
      <c r="BP27" s="107"/>
      <c r="CE27" s="93"/>
      <c r="CF27" s="93"/>
      <c r="CG27" s="93"/>
      <c r="CH27" s="35"/>
    </row>
    <row r="28" spans="1:86" s="33" customFormat="1" ht="29.25" customHeight="1" x14ac:dyDescent="0.25">
      <c r="A28" s="23">
        <f>Psychologia!A28</f>
        <v>9</v>
      </c>
      <c r="B28" s="101" t="e">
        <f>IF(Psychologia!#REF!&gt;0,Psychologia!#REF!," ")</f>
        <v>#REF!</v>
      </c>
      <c r="C28" s="102" t="str">
        <f>IF(Psychologia!B28&gt;0,Psychologia!B28," ")</f>
        <v>2026/2027</v>
      </c>
      <c r="D28" s="102" t="str">
        <f>IF(Psychologia!C28&gt;0,Psychologia!C28," ")</f>
        <v xml:space="preserve"> </v>
      </c>
      <c r="E28" s="101">
        <f>IF(Psychologia!D28&gt;0,Psychologia!D28," ")</f>
        <v>1</v>
      </c>
      <c r="F28" s="23" t="str">
        <f>IF(Psychologia!E28&gt;0,Psychologia!E28," ")</f>
        <v>2026/2027</v>
      </c>
      <c r="G28" s="23" t="str">
        <f>IF(Psychologia!F28&gt;0,Psychologia!F28," ")</f>
        <v>RPS</v>
      </c>
      <c r="H28" s="96" t="e">
        <f>IF(Psychologia!#REF!&gt;0,Psychologia!#REF!," ")</f>
        <v>#REF!</v>
      </c>
      <c r="I28" s="96" t="str">
        <f>IF(Psychologia!G28&gt;0,Psychologia!G28," ")</f>
        <v>Podstawy neurofizjologii dla psychologów</v>
      </c>
      <c r="J28" s="97">
        <f>Psychologia!U28+Psychologia!AQ28</f>
        <v>100</v>
      </c>
      <c r="K28" s="98">
        <f>Psychologia!AN28+Psychologia!BJ28</f>
        <v>65</v>
      </c>
      <c r="L28" s="99">
        <f>Psychologia!V28+Psychologia!AR28</f>
        <v>35</v>
      </c>
      <c r="M28" s="100">
        <f>Psychologia!X28+Psychologia!Z28+Psychologia!AT28+Psychologia!AV28</f>
        <v>10</v>
      </c>
      <c r="N28" s="172">
        <f>Psychologia!W28+Psychologia!AS28</f>
        <v>35</v>
      </c>
      <c r="O28" s="173">
        <f>Psychologia!T28+Psychologia!AP28</f>
        <v>4</v>
      </c>
      <c r="P28" s="102" t="str">
        <f>IF(Psychologia!R28&gt;0,Psychologia!R28," ")</f>
        <v>egz</v>
      </c>
      <c r="Q28" s="121">
        <f t="shared" si="0"/>
        <v>0</v>
      </c>
      <c r="R28" s="109">
        <f t="shared" si="1"/>
        <v>0</v>
      </c>
      <c r="S28" s="129">
        <f t="shared" si="2"/>
        <v>0</v>
      </c>
      <c r="T28" s="106"/>
      <c r="U28" s="105"/>
      <c r="V28" s="105"/>
      <c r="W28" s="105"/>
      <c r="X28" s="105"/>
      <c r="Y28" s="105"/>
      <c r="Z28" s="105"/>
      <c r="AA28" s="105"/>
      <c r="AB28" s="105"/>
      <c r="AC28" s="105"/>
      <c r="AD28" s="105"/>
      <c r="AE28" s="105"/>
      <c r="AF28" s="106"/>
      <c r="AG28" s="105"/>
      <c r="AH28" s="105"/>
      <c r="AI28" s="105"/>
      <c r="AJ28" s="105"/>
      <c r="AK28" s="105"/>
      <c r="AL28" s="105"/>
      <c r="AM28" s="105"/>
      <c r="AN28" s="105"/>
      <c r="AO28" s="105"/>
      <c r="AP28" s="105"/>
      <c r="AQ28" s="105"/>
      <c r="AR28" s="105"/>
      <c r="AS28" s="105"/>
      <c r="AT28" s="105"/>
      <c r="AU28" s="105"/>
      <c r="AV28" s="105"/>
      <c r="AW28" s="105"/>
      <c r="AX28" s="105"/>
      <c r="AY28" s="105"/>
      <c r="AZ28" s="105"/>
      <c r="BA28" s="105"/>
      <c r="BB28" s="105"/>
      <c r="BC28" s="105"/>
      <c r="BD28" s="245"/>
      <c r="BE28" s="245"/>
      <c r="BF28" s="245"/>
      <c r="BG28" s="245"/>
      <c r="BH28" s="106"/>
      <c r="BI28" s="105"/>
      <c r="BJ28" s="105"/>
      <c r="BK28" s="245"/>
      <c r="BL28" s="245"/>
      <c r="BM28" s="245"/>
      <c r="BN28" s="245"/>
      <c r="BO28" s="245"/>
      <c r="BP28" s="107"/>
      <c r="CE28" s="93"/>
      <c r="CF28" s="93"/>
      <c r="CG28" s="93"/>
      <c r="CH28" s="35"/>
    </row>
    <row r="29" spans="1:86" s="33" customFormat="1" ht="30" customHeight="1" x14ac:dyDescent="0.25">
      <c r="A29" s="23">
        <f>Psychologia!A29</f>
        <v>10</v>
      </c>
      <c r="B29" s="101" t="e">
        <f>IF(Psychologia!#REF!&gt;0,Psychologia!#REF!," ")</f>
        <v>#REF!</v>
      </c>
      <c r="C29" s="102" t="str">
        <f>IF(Psychologia!B29&gt;0,Psychologia!B29," ")</f>
        <v>2026/2027</v>
      </c>
      <c r="D29" s="102" t="str">
        <f>IF(Psychologia!C29&gt;0,Psychologia!C29," ")</f>
        <v xml:space="preserve"> </v>
      </c>
      <c r="E29" s="101">
        <f>IF(Psychologia!D29&gt;0,Psychologia!D29," ")</f>
        <v>1</v>
      </c>
      <c r="F29" s="23" t="str">
        <f>IF(Psychologia!E29&gt;0,Psychologia!E29," ")</f>
        <v>2026/2027</v>
      </c>
      <c r="G29" s="23" t="str">
        <f>IF(Psychologia!F29&gt;0,Psychologia!F29," ")</f>
        <v>RPS</v>
      </c>
      <c r="H29" s="96" t="e">
        <f>IF(Psychologia!#REF!&gt;0,Psychologia!#REF!," ")</f>
        <v>#REF!</v>
      </c>
      <c r="I29" s="96" t="str">
        <f>IF(Psychologia!G29&gt;0,Psychologia!G29," ")</f>
        <v>Pierwsza pomoc medyczna</v>
      </c>
      <c r="J29" s="97">
        <f>Psychologia!U29+Psychologia!AQ29</f>
        <v>25</v>
      </c>
      <c r="K29" s="98">
        <f>Psychologia!AN29+Psychologia!BJ29</f>
        <v>10</v>
      </c>
      <c r="L29" s="99">
        <f>Psychologia!V29+Psychologia!AR29</f>
        <v>15</v>
      </c>
      <c r="M29" s="100">
        <f>Psychologia!X29+Psychologia!Z29+Psychologia!AT29+Psychologia!AV29</f>
        <v>5</v>
      </c>
      <c r="N29" s="172">
        <f>Psychologia!W29+Psychologia!AS29</f>
        <v>15</v>
      </c>
      <c r="O29" s="173">
        <f>Psychologia!T29+Psychologia!AP29</f>
        <v>1</v>
      </c>
      <c r="P29" s="102" t="str">
        <f>IF(Psychologia!R29&gt;0,Psychologia!R29," ")</f>
        <v>zal/o</v>
      </c>
      <c r="Q29" s="121">
        <f t="shared" si="0"/>
        <v>0</v>
      </c>
      <c r="R29" s="109">
        <f t="shared" si="1"/>
        <v>0</v>
      </c>
      <c r="S29" s="129">
        <f t="shared" si="2"/>
        <v>0</v>
      </c>
      <c r="T29" s="106"/>
      <c r="U29" s="105"/>
      <c r="V29" s="105"/>
      <c r="W29" s="105"/>
      <c r="X29" s="105"/>
      <c r="Y29" s="105"/>
      <c r="Z29" s="105"/>
      <c r="AA29" s="105"/>
      <c r="AB29" s="105"/>
      <c r="AC29" s="105"/>
      <c r="AD29" s="105"/>
      <c r="AE29" s="105"/>
      <c r="AF29" s="106"/>
      <c r="AG29" s="105"/>
      <c r="AH29" s="105"/>
      <c r="AI29" s="105"/>
      <c r="AJ29" s="105"/>
      <c r="AK29" s="105"/>
      <c r="AL29" s="105"/>
      <c r="AM29" s="105"/>
      <c r="AN29" s="105"/>
      <c r="AO29" s="105"/>
      <c r="AP29" s="105"/>
      <c r="AQ29" s="105"/>
      <c r="AR29" s="105"/>
      <c r="AS29" s="105"/>
      <c r="AT29" s="105"/>
      <c r="AU29" s="105"/>
      <c r="AV29" s="105"/>
      <c r="AW29" s="105"/>
      <c r="AX29" s="105"/>
      <c r="AY29" s="105"/>
      <c r="AZ29" s="105"/>
      <c r="BA29" s="105"/>
      <c r="BB29" s="105"/>
      <c r="BC29" s="105"/>
      <c r="BD29" s="245"/>
      <c r="BE29" s="245"/>
      <c r="BF29" s="245"/>
      <c r="BG29" s="245"/>
      <c r="BH29" s="106"/>
      <c r="BI29" s="105"/>
      <c r="BJ29" s="105"/>
      <c r="BK29" s="245"/>
      <c r="BL29" s="245"/>
      <c r="BM29" s="245"/>
      <c r="BN29" s="245"/>
      <c r="BO29" s="245"/>
      <c r="BP29" s="107"/>
      <c r="CE29" s="93"/>
      <c r="CF29" s="93"/>
      <c r="CG29" s="93"/>
      <c r="CH29" s="35"/>
    </row>
    <row r="30" spans="1:86" s="33" customFormat="1" ht="30" customHeight="1" x14ac:dyDescent="0.25">
      <c r="A30" s="23">
        <f>Psychologia!A30</f>
        <v>11</v>
      </c>
      <c r="B30" s="101" t="e">
        <f>IF(Psychologia!#REF!&gt;0,Psychologia!#REF!," ")</f>
        <v>#REF!</v>
      </c>
      <c r="C30" s="102" t="str">
        <f>IF(Psychologia!B30&gt;0,Psychologia!B30," ")</f>
        <v>2026/2027</v>
      </c>
      <c r="D30" s="102" t="str">
        <f>IF(Psychologia!C30&gt;0,Psychologia!C30," ")</f>
        <v xml:space="preserve"> </v>
      </c>
      <c r="E30" s="101">
        <f>IF(Psychologia!D30&gt;0,Psychologia!D30," ")</f>
        <v>1</v>
      </c>
      <c r="F30" s="23" t="str">
        <f>IF(Psychologia!E30&gt;0,Psychologia!E30," ")</f>
        <v>2026/2027</v>
      </c>
      <c r="G30" s="23" t="str">
        <f>IF(Psychologia!F30&gt;0,Psychologia!F30," ")</f>
        <v>RPS</v>
      </c>
      <c r="H30" s="96" t="e">
        <f>IF(Psychologia!#REF!&gt;0,Psychologia!#REF!," ")</f>
        <v>#REF!</v>
      </c>
      <c r="I30" s="96" t="str">
        <f>IF(Psychologia!G30&gt;0,Psychologia!G30," ")</f>
        <v xml:space="preserve">Podstawy technologii informacyjnej </v>
      </c>
      <c r="J30" s="97">
        <f>Psychologia!U30+Psychologia!AQ30</f>
        <v>50</v>
      </c>
      <c r="K30" s="98">
        <f>Psychologia!AN30+Psychologia!BJ30</f>
        <v>20</v>
      </c>
      <c r="L30" s="99">
        <f>Psychologia!V30+Psychologia!AR30</f>
        <v>30</v>
      </c>
      <c r="M30" s="100">
        <f>Psychologia!X30+Psychologia!Z30+Psychologia!AT30+Psychologia!AV30</f>
        <v>0</v>
      </c>
      <c r="N30" s="172">
        <f>Psychologia!W30+Psychologia!AS30</f>
        <v>30</v>
      </c>
      <c r="O30" s="173">
        <f>Psychologia!T30+Psychologia!AP30</f>
        <v>2</v>
      </c>
      <c r="P30" s="102" t="str">
        <f>IF(Psychologia!R30&gt;0,Psychologia!R30," ")</f>
        <v>zal/o</v>
      </c>
      <c r="Q30" s="121">
        <f t="shared" si="0"/>
        <v>0</v>
      </c>
      <c r="R30" s="109">
        <f t="shared" si="1"/>
        <v>0</v>
      </c>
      <c r="S30" s="129">
        <f t="shared" si="2"/>
        <v>0</v>
      </c>
      <c r="T30" s="106"/>
      <c r="U30" s="105"/>
      <c r="V30" s="105"/>
      <c r="W30" s="105"/>
      <c r="X30" s="105"/>
      <c r="Y30" s="105"/>
      <c r="Z30" s="105"/>
      <c r="AA30" s="105"/>
      <c r="AB30" s="105"/>
      <c r="AC30" s="105"/>
      <c r="AD30" s="105"/>
      <c r="AE30" s="105"/>
      <c r="AF30" s="106"/>
      <c r="AG30" s="105"/>
      <c r="AH30" s="105"/>
      <c r="AI30" s="105"/>
      <c r="AJ30" s="105"/>
      <c r="AK30" s="105"/>
      <c r="AL30" s="105"/>
      <c r="AM30" s="105"/>
      <c r="AN30" s="105"/>
      <c r="AO30" s="105"/>
      <c r="AP30" s="105"/>
      <c r="AQ30" s="105"/>
      <c r="AR30" s="105"/>
      <c r="AS30" s="105"/>
      <c r="AT30" s="105"/>
      <c r="AU30" s="105"/>
      <c r="AV30" s="105"/>
      <c r="AW30" s="105"/>
      <c r="AX30" s="105"/>
      <c r="AY30" s="105"/>
      <c r="AZ30" s="105"/>
      <c r="BA30" s="105"/>
      <c r="BB30" s="105"/>
      <c r="BC30" s="105"/>
      <c r="BD30" s="245"/>
      <c r="BE30" s="245"/>
      <c r="BF30" s="245"/>
      <c r="BG30" s="245"/>
      <c r="BH30" s="106"/>
      <c r="BI30" s="105"/>
      <c r="BJ30" s="105"/>
      <c r="BK30" s="245"/>
      <c r="BL30" s="245"/>
      <c r="BM30" s="245"/>
      <c r="BN30" s="245"/>
      <c r="BO30" s="245"/>
      <c r="BP30" s="107"/>
      <c r="CE30" s="93"/>
      <c r="CF30" s="93"/>
      <c r="CG30" s="93"/>
      <c r="CH30" s="35"/>
    </row>
    <row r="31" spans="1:86" s="33" customFormat="1" ht="78.75" x14ac:dyDescent="0.25">
      <c r="A31" s="23">
        <f>Psychologia!A31</f>
        <v>12</v>
      </c>
      <c r="B31" s="101" t="e">
        <f>IF(Psychologia!#REF!&gt;0,Psychologia!#REF!," ")</f>
        <v>#REF!</v>
      </c>
      <c r="C31" s="102" t="str">
        <f>IF(Psychologia!B31&gt;0,Psychologia!B31," ")</f>
        <v>2026/2027</v>
      </c>
      <c r="D31" s="102" t="str">
        <f>IF(Psychologia!C31&gt;0,Psychologia!C31," ")</f>
        <v xml:space="preserve"> </v>
      </c>
      <c r="E31" s="101">
        <f>IF(Psychologia!D31&gt;0,Psychologia!D31," ")</f>
        <v>1</v>
      </c>
      <c r="F31" s="23" t="str">
        <f>IF(Psychologia!E31&gt;0,Psychologia!E31," ")</f>
        <v>2026/2027</v>
      </c>
      <c r="G31" s="23" t="str">
        <f>IF(Psychologia!F31&gt;0,Psychologia!F31," ")</f>
        <v>POW</v>
      </c>
      <c r="H31" s="96" t="e">
        <f>IF(Psychologia!#REF!&gt;0,Psychologia!#REF!," ")</f>
        <v>#REF!</v>
      </c>
      <c r="I31" s="368" t="str">
        <f>IF(Psychologia!G31&gt;0,Psychologia!G31," ")</f>
        <v xml:space="preserve">Przedmiot fakultatywny 1: Rola organizacji pozarządowych w systemie ochrony zdrowia / Sport, umysł i granice ludzkich możliwości </v>
      </c>
      <c r="J31" s="97">
        <f>Psychologia!U31+Psychologia!AQ31</f>
        <v>50</v>
      </c>
      <c r="K31" s="98">
        <f>Psychologia!AN31+Psychologia!BJ31</f>
        <v>10</v>
      </c>
      <c r="L31" s="99">
        <f>Psychologia!V31+Psychologia!AR31</f>
        <v>40</v>
      </c>
      <c r="M31" s="100">
        <f>Psychologia!X31+Psychologia!Z31+Psychologia!AT31+Psychologia!AV31</f>
        <v>0</v>
      </c>
      <c r="N31" s="172">
        <f>Psychologia!W31+Psychologia!AS31</f>
        <v>40</v>
      </c>
      <c r="O31" s="173">
        <f>Psychologia!T31+Psychologia!AP31</f>
        <v>2</v>
      </c>
      <c r="P31" s="102" t="str">
        <f>IF(Psychologia!R31&gt;0,Psychologia!R31," ")</f>
        <v>zal/o</v>
      </c>
      <c r="Q31" s="121">
        <f t="shared" si="0"/>
        <v>0</v>
      </c>
      <c r="R31" s="109">
        <f t="shared" ref="R31:R32" si="4">SUM(AF31:BG31)</f>
        <v>0</v>
      </c>
      <c r="S31" s="129">
        <f t="shared" si="2"/>
        <v>0</v>
      </c>
      <c r="T31" s="106"/>
      <c r="U31" s="105"/>
      <c r="V31" s="105"/>
      <c r="W31" s="105"/>
      <c r="X31" s="105"/>
      <c r="Y31" s="105"/>
      <c r="Z31" s="105"/>
      <c r="AA31" s="105"/>
      <c r="AB31" s="105"/>
      <c r="AC31" s="105"/>
      <c r="AD31" s="105"/>
      <c r="AE31" s="105"/>
      <c r="AF31" s="106"/>
      <c r="AG31" s="105"/>
      <c r="AH31" s="105"/>
      <c r="AI31" s="105"/>
      <c r="AJ31" s="105"/>
      <c r="AK31" s="105"/>
      <c r="AL31" s="105"/>
      <c r="AM31" s="105"/>
      <c r="AN31" s="105"/>
      <c r="AO31" s="105"/>
      <c r="AP31" s="105"/>
      <c r="AQ31" s="105"/>
      <c r="AR31" s="105"/>
      <c r="AS31" s="105"/>
      <c r="AT31" s="105"/>
      <c r="AU31" s="105"/>
      <c r="AV31" s="105"/>
      <c r="AW31" s="105"/>
      <c r="AX31" s="105"/>
      <c r="AY31" s="105"/>
      <c r="AZ31" s="105"/>
      <c r="BA31" s="105"/>
      <c r="BB31" s="105"/>
      <c r="BC31" s="105"/>
      <c r="BD31" s="245"/>
      <c r="BE31" s="245"/>
      <c r="BF31" s="245"/>
      <c r="BG31" s="245"/>
      <c r="BH31" s="106"/>
      <c r="BI31" s="105"/>
      <c r="BJ31" s="105"/>
      <c r="BK31" s="245"/>
      <c r="BL31" s="245"/>
      <c r="BM31" s="245"/>
      <c r="BN31" s="245"/>
      <c r="BO31" s="245"/>
      <c r="BP31" s="107"/>
      <c r="CE31" s="93"/>
      <c r="CF31" s="93"/>
      <c r="CG31" s="93"/>
      <c r="CH31" s="35"/>
    </row>
    <row r="32" spans="1:86" s="33" customFormat="1" ht="63" x14ac:dyDescent="0.25">
      <c r="A32" s="23">
        <f>Psychologia!A32</f>
        <v>13</v>
      </c>
      <c r="B32" s="101" t="e">
        <f>IF(Psychologia!#REF!&gt;0,Psychologia!#REF!," ")</f>
        <v>#REF!</v>
      </c>
      <c r="C32" s="102" t="str">
        <f>IF(Psychologia!B32&gt;0,Psychologia!B32," ")</f>
        <v>2026/2027</v>
      </c>
      <c r="D32" s="102" t="str">
        <f>IF(Psychologia!C32&gt;0,Psychologia!C32," ")</f>
        <v xml:space="preserve"> </v>
      </c>
      <c r="E32" s="101">
        <f>IF(Psychologia!D32&gt;0,Psychologia!D32," ")</f>
        <v>1</v>
      </c>
      <c r="F32" s="23" t="str">
        <f>IF(Psychologia!E32&gt;0,Psychologia!E32," ")</f>
        <v>2026/2027</v>
      </c>
      <c r="G32" s="23" t="str">
        <f>IF(Psychologia!F32&gt;0,Psychologia!F32," ")</f>
        <v>POW</v>
      </c>
      <c r="H32" s="96" t="e">
        <f>IF(Psychologia!#REF!&gt;0,Psychologia!#REF!," ")</f>
        <v>#REF!</v>
      </c>
      <c r="I32" s="368" t="str">
        <f>IF(Psychologia!G32&gt;0,Psychologia!G32," ")</f>
        <v xml:space="preserve">Przedmiot fakultatywny 2: Społeczne przyczyny kryzysów psychicznych / Podstawy neurobiologii eksperymentalnej </v>
      </c>
      <c r="J32" s="97">
        <f>Psychologia!U32+Psychologia!AQ32</f>
        <v>50</v>
      </c>
      <c r="K32" s="98">
        <f>Psychologia!AN32+Psychologia!BJ32</f>
        <v>10</v>
      </c>
      <c r="L32" s="99">
        <f>Psychologia!V32+Psychologia!AR32</f>
        <v>40</v>
      </c>
      <c r="M32" s="100">
        <f>Psychologia!X32+Psychologia!Z32+Psychologia!AT32+Psychologia!AV32</f>
        <v>10</v>
      </c>
      <c r="N32" s="172">
        <f>Psychologia!W32+Psychologia!AS32</f>
        <v>40</v>
      </c>
      <c r="O32" s="173">
        <f>Psychologia!T32+Psychologia!AP32</f>
        <v>2</v>
      </c>
      <c r="P32" s="102" t="str">
        <f>IF(Psychologia!R32&gt;0,Psychologia!R32," ")</f>
        <v>zal/o</v>
      </c>
      <c r="Q32" s="121">
        <f t="shared" si="0"/>
        <v>0</v>
      </c>
      <c r="R32" s="109">
        <f t="shared" si="4"/>
        <v>0</v>
      </c>
      <c r="S32" s="129">
        <f t="shared" si="2"/>
        <v>0</v>
      </c>
      <c r="T32" s="106"/>
      <c r="U32" s="105"/>
      <c r="V32" s="105"/>
      <c r="W32" s="105"/>
      <c r="X32" s="105"/>
      <c r="Y32" s="105"/>
      <c r="Z32" s="105"/>
      <c r="AA32" s="105"/>
      <c r="AB32" s="105"/>
      <c r="AC32" s="105"/>
      <c r="AD32" s="105"/>
      <c r="AE32" s="105"/>
      <c r="AF32" s="106"/>
      <c r="AG32" s="105"/>
      <c r="AH32" s="105"/>
      <c r="AI32" s="105"/>
      <c r="AJ32" s="105"/>
      <c r="AK32" s="105"/>
      <c r="AL32" s="105"/>
      <c r="AM32" s="105"/>
      <c r="AN32" s="105"/>
      <c r="AO32" s="105"/>
      <c r="AP32" s="105"/>
      <c r="AQ32" s="105"/>
      <c r="AR32" s="105"/>
      <c r="AS32" s="105"/>
      <c r="AT32" s="105"/>
      <c r="AU32" s="105"/>
      <c r="AV32" s="105"/>
      <c r="AW32" s="105"/>
      <c r="AX32" s="105"/>
      <c r="AY32" s="105"/>
      <c r="AZ32" s="105"/>
      <c r="BA32" s="105"/>
      <c r="BB32" s="105"/>
      <c r="BC32" s="105"/>
      <c r="BD32" s="245"/>
      <c r="BE32" s="245"/>
      <c r="BF32" s="245"/>
      <c r="BG32" s="245"/>
      <c r="BH32" s="106"/>
      <c r="BI32" s="105"/>
      <c r="BJ32" s="105"/>
      <c r="BK32" s="245"/>
      <c r="BL32" s="245"/>
      <c r="BM32" s="245"/>
      <c r="BN32" s="245"/>
      <c r="BO32" s="245"/>
      <c r="BP32" s="107"/>
      <c r="CE32" s="93"/>
      <c r="CF32" s="93"/>
      <c r="CG32" s="93"/>
      <c r="CH32" s="35"/>
    </row>
    <row r="33" spans="1:86" s="33" customFormat="1" ht="30" customHeight="1" x14ac:dyDescent="0.25">
      <c r="A33" s="23" t="e">
        <f>Psychologia!#REF!</f>
        <v>#REF!</v>
      </c>
      <c r="B33" s="101" t="e">
        <f>IF(Psychologia!#REF!&gt;0,Psychologia!#REF!," ")</f>
        <v>#REF!</v>
      </c>
      <c r="C33" s="102" t="e">
        <f>IF(Psychologia!#REF!&gt;0,Psychologia!#REF!," ")</f>
        <v>#REF!</v>
      </c>
      <c r="D33" s="102" t="e">
        <f>IF(Psychologia!#REF!&gt;0,Psychologia!#REF!," ")</f>
        <v>#REF!</v>
      </c>
      <c r="E33" s="101" t="e">
        <f>IF(Psychologia!#REF!&gt;0,Psychologia!#REF!," ")</f>
        <v>#REF!</v>
      </c>
      <c r="F33" s="23" t="e">
        <f>IF(Psychologia!#REF!&gt;0,Psychologia!#REF!," ")</f>
        <v>#REF!</v>
      </c>
      <c r="G33" s="23" t="e">
        <f>IF(Psychologia!#REF!&gt;0,Psychologia!#REF!," ")</f>
        <v>#REF!</v>
      </c>
      <c r="H33" s="96" t="e">
        <f>IF(Psychologia!#REF!&gt;0,Psychologia!#REF!," ")</f>
        <v>#REF!</v>
      </c>
      <c r="I33" s="96" t="e">
        <f>IF(Psychologia!#REF!&gt;0,Psychologia!#REF!," ")</f>
        <v>#REF!</v>
      </c>
      <c r="J33" s="97" t="e">
        <f>Psychologia!#REF!+Psychologia!#REF!</f>
        <v>#REF!</v>
      </c>
      <c r="K33" s="98" t="e">
        <f>Psychologia!#REF!+Psychologia!#REF!</f>
        <v>#REF!</v>
      </c>
      <c r="L33" s="99" t="e">
        <f>Psychologia!#REF!+Psychologia!#REF!</f>
        <v>#REF!</v>
      </c>
      <c r="M33" s="100" t="e">
        <f>Psychologia!#REF!+Psychologia!#REF!+Psychologia!#REF!+Psychologia!#REF!</f>
        <v>#REF!</v>
      </c>
      <c r="N33" s="172" t="e">
        <f>Psychologia!#REF!+Psychologia!#REF!</f>
        <v>#REF!</v>
      </c>
      <c r="O33" s="173" t="e">
        <f>Psychologia!#REF!+Psychologia!#REF!</f>
        <v>#REF!</v>
      </c>
      <c r="P33" s="102" t="e">
        <f>IF(Psychologia!#REF!&gt;0,Psychologia!#REF!," ")</f>
        <v>#REF!</v>
      </c>
      <c r="Q33" s="121">
        <f t="shared" si="0"/>
        <v>0</v>
      </c>
      <c r="R33" s="109">
        <f t="shared" si="1"/>
        <v>0</v>
      </c>
      <c r="S33" s="129">
        <f t="shared" si="2"/>
        <v>0</v>
      </c>
      <c r="T33" s="106"/>
      <c r="U33" s="105"/>
      <c r="V33" s="105"/>
      <c r="W33" s="105"/>
      <c r="X33" s="105"/>
      <c r="Y33" s="105"/>
      <c r="Z33" s="105"/>
      <c r="AA33" s="105"/>
      <c r="AB33" s="105"/>
      <c r="AC33" s="105"/>
      <c r="AD33" s="105"/>
      <c r="AE33" s="105"/>
      <c r="AF33" s="106"/>
      <c r="AG33" s="105"/>
      <c r="AH33" s="105"/>
      <c r="AI33" s="105"/>
      <c r="AJ33" s="105"/>
      <c r="AK33" s="105"/>
      <c r="AL33" s="105"/>
      <c r="AM33" s="105"/>
      <c r="AN33" s="105"/>
      <c r="AO33" s="105"/>
      <c r="AP33" s="105"/>
      <c r="AQ33" s="105"/>
      <c r="AR33" s="105"/>
      <c r="AS33" s="105"/>
      <c r="AT33" s="105"/>
      <c r="AU33" s="105"/>
      <c r="AV33" s="105"/>
      <c r="AW33" s="105"/>
      <c r="AX33" s="105"/>
      <c r="AY33" s="105"/>
      <c r="AZ33" s="105"/>
      <c r="BA33" s="105"/>
      <c r="BB33" s="105"/>
      <c r="BC33" s="105"/>
      <c r="BD33" s="245"/>
      <c r="BE33" s="245"/>
      <c r="BF33" s="245"/>
      <c r="BG33" s="245"/>
      <c r="BH33" s="106"/>
      <c r="BI33" s="105"/>
      <c r="BJ33" s="105"/>
      <c r="BK33" s="245"/>
      <c r="BL33" s="245"/>
      <c r="BM33" s="245"/>
      <c r="BN33" s="245"/>
      <c r="BO33" s="245"/>
      <c r="BP33" s="107"/>
      <c r="CE33" s="93"/>
      <c r="CF33" s="93"/>
      <c r="CG33" s="93"/>
      <c r="CH33" s="35"/>
    </row>
    <row r="34" spans="1:86" s="33" customFormat="1" ht="30" customHeight="1" x14ac:dyDescent="0.25">
      <c r="A34" s="23">
        <f>Psychologia!A34</f>
        <v>15</v>
      </c>
      <c r="B34" s="101" t="e">
        <f>IF(Psychologia!#REF!&gt;0,Psychologia!#REF!," ")</f>
        <v>#REF!</v>
      </c>
      <c r="C34" s="102" t="str">
        <f>IF(Psychologia!B34&gt;0,Psychologia!B34," ")</f>
        <v>2026/2027</v>
      </c>
      <c r="D34" s="102" t="str">
        <f>IF(Psychologia!C34&gt;0,Psychologia!C34," ")</f>
        <v xml:space="preserve"> </v>
      </c>
      <c r="E34" s="101">
        <f>IF(Psychologia!D34&gt;0,Psychologia!D34," ")</f>
        <v>1</v>
      </c>
      <c r="F34" s="23" t="str">
        <f>IF(Psychologia!E34&gt;0,Psychologia!E34," ")</f>
        <v>2026/2027</v>
      </c>
      <c r="G34" s="23" t="str">
        <f>IF(Psychologia!F34&gt;0,Psychologia!F34," ")</f>
        <v>RPS</v>
      </c>
      <c r="H34" s="96" t="e">
        <f>IF(Psychologia!#REF!&gt;0,Psychologia!#REF!," ")</f>
        <v>#REF!</v>
      </c>
      <c r="I34" s="96" t="str">
        <f>IF(Psychologia!G34&gt;0,Psychologia!G34," ")</f>
        <v>Psychologia społeczna</v>
      </c>
      <c r="J34" s="97">
        <f>Psychologia!U34+Psychologia!AQ34</f>
        <v>125</v>
      </c>
      <c r="K34" s="98">
        <f>Psychologia!AN34+Psychologia!BJ34</f>
        <v>75</v>
      </c>
      <c r="L34" s="99">
        <f>Psychologia!V34+Psychologia!AR34</f>
        <v>50</v>
      </c>
      <c r="M34" s="100">
        <f>Psychologia!X34+Psychologia!Z34+Psychologia!AT34+Psychologia!AV34</f>
        <v>30</v>
      </c>
      <c r="N34" s="172">
        <f>Psychologia!W34+Psychologia!AS34</f>
        <v>50</v>
      </c>
      <c r="O34" s="173">
        <f>Psychologia!T34+Psychologia!AP34</f>
        <v>5</v>
      </c>
      <c r="P34" s="102" t="str">
        <f>IF(Psychologia!R34&gt;0,Psychologia!R34," ")</f>
        <v>egz</v>
      </c>
      <c r="Q34" s="121">
        <f t="shared" si="0"/>
        <v>0</v>
      </c>
      <c r="R34" s="109">
        <f t="shared" si="1"/>
        <v>0</v>
      </c>
      <c r="S34" s="129">
        <f t="shared" si="2"/>
        <v>0</v>
      </c>
      <c r="T34" s="106"/>
      <c r="U34" s="105"/>
      <c r="V34" s="105"/>
      <c r="W34" s="105"/>
      <c r="X34" s="105"/>
      <c r="Y34" s="105"/>
      <c r="Z34" s="105"/>
      <c r="AA34" s="105"/>
      <c r="AB34" s="105"/>
      <c r="AC34" s="105"/>
      <c r="AD34" s="105"/>
      <c r="AE34" s="105"/>
      <c r="AF34" s="106"/>
      <c r="AG34" s="105"/>
      <c r="AH34" s="105"/>
      <c r="AI34" s="105"/>
      <c r="AJ34" s="105"/>
      <c r="AK34" s="105"/>
      <c r="AL34" s="105"/>
      <c r="AM34" s="105"/>
      <c r="AN34" s="105"/>
      <c r="AO34" s="105"/>
      <c r="AP34" s="105"/>
      <c r="AQ34" s="105"/>
      <c r="AR34" s="105"/>
      <c r="AS34" s="105"/>
      <c r="AT34" s="105"/>
      <c r="AU34" s="105"/>
      <c r="AV34" s="105"/>
      <c r="AW34" s="105"/>
      <c r="AX34" s="105"/>
      <c r="AY34" s="105"/>
      <c r="AZ34" s="105"/>
      <c r="BA34" s="105"/>
      <c r="BB34" s="105"/>
      <c r="BC34" s="105"/>
      <c r="BD34" s="245"/>
      <c r="BE34" s="245"/>
      <c r="BF34" s="245"/>
      <c r="BG34" s="245"/>
      <c r="BH34" s="106"/>
      <c r="BI34" s="105"/>
      <c r="BJ34" s="105"/>
      <c r="BK34" s="245"/>
      <c r="BL34" s="245"/>
      <c r="BM34" s="245"/>
      <c r="BN34" s="245"/>
      <c r="BO34" s="245"/>
      <c r="BP34" s="107"/>
      <c r="CE34" s="93"/>
      <c r="CF34" s="93"/>
      <c r="CG34" s="93"/>
      <c r="CH34" s="35"/>
    </row>
    <row r="35" spans="1:86" s="33" customFormat="1" ht="30" customHeight="1" x14ac:dyDescent="0.25">
      <c r="A35" s="23" t="e">
        <f>Psychologia!#REF!</f>
        <v>#REF!</v>
      </c>
      <c r="B35" s="101" t="e">
        <f>IF(Psychologia!#REF!&gt;0,Psychologia!#REF!," ")</f>
        <v>#REF!</v>
      </c>
      <c r="C35" s="102" t="e">
        <f>IF(Psychologia!#REF!&gt;0,Psychologia!#REF!," ")</f>
        <v>#REF!</v>
      </c>
      <c r="D35" s="102" t="e">
        <f>IF(Psychologia!#REF!&gt;0,Psychologia!#REF!," ")</f>
        <v>#REF!</v>
      </c>
      <c r="E35" s="101" t="e">
        <f>IF(Psychologia!#REF!&gt;0,Psychologia!#REF!," ")</f>
        <v>#REF!</v>
      </c>
      <c r="F35" s="23" t="e">
        <f>IF(Psychologia!#REF!&gt;0,Psychologia!#REF!," ")</f>
        <v>#REF!</v>
      </c>
      <c r="G35" s="23" t="e">
        <f>IF(Psychologia!#REF!&gt;0,Psychologia!#REF!," ")</f>
        <v>#REF!</v>
      </c>
      <c r="H35" s="96" t="e">
        <f>IF(Psychologia!#REF!&gt;0,Psychologia!#REF!," ")</f>
        <v>#REF!</v>
      </c>
      <c r="I35" s="96" t="e">
        <f>IF(Psychologia!#REF!&gt;0,Psychologia!#REF!," ")</f>
        <v>#REF!</v>
      </c>
      <c r="J35" s="97" t="e">
        <f>Psychologia!#REF!+Psychologia!#REF!</f>
        <v>#REF!</v>
      </c>
      <c r="K35" s="98" t="e">
        <f>Psychologia!#REF!+Psychologia!#REF!</f>
        <v>#REF!</v>
      </c>
      <c r="L35" s="99" t="e">
        <f>Psychologia!#REF!+Psychologia!#REF!</f>
        <v>#REF!</v>
      </c>
      <c r="M35" s="100" t="e">
        <f>Psychologia!#REF!+Psychologia!#REF!+Psychologia!#REF!+Psychologia!#REF!</f>
        <v>#REF!</v>
      </c>
      <c r="N35" s="172" t="e">
        <f>Psychologia!#REF!+Psychologia!#REF!</f>
        <v>#REF!</v>
      </c>
      <c r="O35" s="173" t="e">
        <f>Psychologia!#REF!+Psychologia!#REF!</f>
        <v>#REF!</v>
      </c>
      <c r="P35" s="102" t="e">
        <f>IF(Psychologia!#REF!&gt;0,Psychologia!#REF!," ")</f>
        <v>#REF!</v>
      </c>
      <c r="Q35" s="121">
        <f t="shared" si="0"/>
        <v>0</v>
      </c>
      <c r="R35" s="109">
        <f t="shared" si="1"/>
        <v>0</v>
      </c>
      <c r="S35" s="129">
        <f t="shared" si="2"/>
        <v>0</v>
      </c>
      <c r="T35" s="106"/>
      <c r="U35" s="105"/>
      <c r="V35" s="105"/>
      <c r="W35" s="105"/>
      <c r="X35" s="105"/>
      <c r="Y35" s="105"/>
      <c r="Z35" s="105"/>
      <c r="AA35" s="105"/>
      <c r="AB35" s="105"/>
      <c r="AC35" s="105"/>
      <c r="AD35" s="105"/>
      <c r="AE35" s="105"/>
      <c r="AF35" s="106"/>
      <c r="AG35" s="105"/>
      <c r="AH35" s="105"/>
      <c r="AI35" s="105"/>
      <c r="AJ35" s="105"/>
      <c r="AK35" s="105"/>
      <c r="AL35" s="105"/>
      <c r="AM35" s="105"/>
      <c r="AN35" s="105"/>
      <c r="AO35" s="105"/>
      <c r="AP35" s="105"/>
      <c r="AQ35" s="105"/>
      <c r="AR35" s="105"/>
      <c r="AS35" s="105"/>
      <c r="AT35" s="105"/>
      <c r="AU35" s="105"/>
      <c r="AV35" s="105"/>
      <c r="AW35" s="105"/>
      <c r="AX35" s="105"/>
      <c r="AY35" s="105"/>
      <c r="AZ35" s="105"/>
      <c r="BA35" s="105"/>
      <c r="BB35" s="105"/>
      <c r="BC35" s="105"/>
      <c r="BD35" s="245"/>
      <c r="BE35" s="245"/>
      <c r="BF35" s="245"/>
      <c r="BG35" s="245"/>
      <c r="BH35" s="106"/>
      <c r="BI35" s="105"/>
      <c r="BJ35" s="105"/>
      <c r="BK35" s="245"/>
      <c r="BL35" s="245"/>
      <c r="BM35" s="245"/>
      <c r="BN35" s="245"/>
      <c r="BO35" s="245"/>
      <c r="BP35" s="107"/>
      <c r="CE35" s="93"/>
      <c r="CF35" s="93"/>
      <c r="CG35" s="93"/>
      <c r="CH35" s="35"/>
    </row>
    <row r="36" spans="1:86" s="33" customFormat="1" ht="30" customHeight="1" x14ac:dyDescent="0.25">
      <c r="A36" s="23">
        <f>Psychologia!A35</f>
        <v>16</v>
      </c>
      <c r="B36" s="101" t="e">
        <f>IF(Psychologia!#REF!&gt;0,Psychologia!#REF!," ")</f>
        <v>#REF!</v>
      </c>
      <c r="C36" s="102" t="str">
        <f>IF(Psychologia!B35&gt;0,Psychologia!B35," ")</f>
        <v>2026/2027</v>
      </c>
      <c r="D36" s="102" t="str">
        <f>IF(Psychologia!C35&gt;0,Psychologia!C35," ")</f>
        <v xml:space="preserve"> </v>
      </c>
      <c r="E36" s="101">
        <f>IF(Psychologia!D35&gt;0,Psychologia!D35," ")</f>
        <v>1</v>
      </c>
      <c r="F36" s="23" t="str">
        <f>IF(Psychologia!E35&gt;0,Psychologia!E35," ")</f>
        <v>2026/2027</v>
      </c>
      <c r="G36" s="23" t="str">
        <f>IF(Psychologia!F35&gt;0,Psychologia!F35," ")</f>
        <v>RPS</v>
      </c>
      <c r="H36" s="96" t="e">
        <f>IF(Psychologia!#REF!&gt;0,Psychologia!#REF!," ")</f>
        <v>#REF!</v>
      </c>
      <c r="I36" s="96" t="str">
        <f>IF(Psychologia!G35&gt;0,Psychologia!G35," ")</f>
        <v>Trening umiejętności interpersonalnych I</v>
      </c>
      <c r="J36" s="97">
        <f>Psychologia!U35+Psychologia!AQ35</f>
        <v>75</v>
      </c>
      <c r="K36" s="98">
        <f>Psychologia!AN35+Psychologia!BJ35</f>
        <v>30</v>
      </c>
      <c r="L36" s="99">
        <f>Psychologia!V35+Psychologia!AR35</f>
        <v>45</v>
      </c>
      <c r="M36" s="100">
        <f>Psychologia!X35+Psychologia!Z35+Psychologia!AT35+Psychologia!AV35</f>
        <v>0</v>
      </c>
      <c r="N36" s="172">
        <f>Psychologia!W35+Psychologia!AS35</f>
        <v>45</v>
      </c>
      <c r="O36" s="173">
        <f>Psychologia!T35+Psychologia!AP35</f>
        <v>3</v>
      </c>
      <c r="P36" s="102" t="str">
        <f>IF(Psychologia!R35&gt;0,Psychologia!R35," ")</f>
        <v>zal/o</v>
      </c>
      <c r="Q36" s="121">
        <f t="shared" si="0"/>
        <v>0</v>
      </c>
      <c r="R36" s="109">
        <f t="shared" si="1"/>
        <v>0</v>
      </c>
      <c r="S36" s="129">
        <f t="shared" si="2"/>
        <v>0</v>
      </c>
      <c r="T36" s="106"/>
      <c r="U36" s="105"/>
      <c r="V36" s="105"/>
      <c r="W36" s="105"/>
      <c r="X36" s="105"/>
      <c r="Y36" s="105"/>
      <c r="Z36" s="105"/>
      <c r="AA36" s="105"/>
      <c r="AB36" s="105"/>
      <c r="AC36" s="105"/>
      <c r="AD36" s="105"/>
      <c r="AE36" s="105"/>
      <c r="AF36" s="106"/>
      <c r="AG36" s="105"/>
      <c r="AH36" s="105"/>
      <c r="AI36" s="105"/>
      <c r="AJ36" s="105"/>
      <c r="AK36" s="105"/>
      <c r="AL36" s="105"/>
      <c r="AM36" s="105"/>
      <c r="AN36" s="105"/>
      <c r="AO36" s="105"/>
      <c r="AP36" s="105"/>
      <c r="AQ36" s="105"/>
      <c r="AR36" s="105"/>
      <c r="AS36" s="105"/>
      <c r="AT36" s="105"/>
      <c r="AU36" s="105"/>
      <c r="AV36" s="105"/>
      <c r="AW36" s="105"/>
      <c r="AX36" s="105"/>
      <c r="AY36" s="105"/>
      <c r="AZ36" s="105"/>
      <c r="BA36" s="105"/>
      <c r="BB36" s="105"/>
      <c r="BC36" s="105"/>
      <c r="BD36" s="245"/>
      <c r="BE36" s="245"/>
      <c r="BF36" s="245"/>
      <c r="BG36" s="245"/>
      <c r="BH36" s="106"/>
      <c r="BI36" s="105"/>
      <c r="BJ36" s="105"/>
      <c r="BK36" s="245"/>
      <c r="BL36" s="245"/>
      <c r="BM36" s="245"/>
      <c r="BN36" s="245"/>
      <c r="BO36" s="245"/>
      <c r="BP36" s="107"/>
      <c r="CE36" s="93"/>
      <c r="CF36" s="93"/>
      <c r="CG36" s="93"/>
      <c r="CH36" s="35"/>
    </row>
    <row r="37" spans="1:86" s="33" customFormat="1" ht="30" customHeight="1" x14ac:dyDescent="0.25">
      <c r="A37" s="23">
        <f>Psychologia!A37</f>
        <v>18</v>
      </c>
      <c r="B37" s="101" t="e">
        <f>IF(Psychologia!#REF!&gt;0,Psychologia!#REF!," ")</f>
        <v>#REF!</v>
      </c>
      <c r="C37" s="102" t="str">
        <f>IF(Psychologia!B37&gt;0,Psychologia!B37," ")</f>
        <v>2026/2027</v>
      </c>
      <c r="D37" s="102" t="str">
        <f>IF(Psychologia!C37&gt;0,Psychologia!C37," ")</f>
        <v xml:space="preserve"> </v>
      </c>
      <c r="E37" s="101">
        <f>IF(Psychologia!D37&gt;0,Psychologia!D37," ")</f>
        <v>1</v>
      </c>
      <c r="F37" s="23" t="str">
        <f>IF(Psychologia!E37&gt;0,Psychologia!E37," ")</f>
        <v>2026/2027</v>
      </c>
      <c r="G37" s="23" t="str">
        <f>IF(Psychologia!F37&gt;0,Psychologia!F37," ")</f>
        <v>RPS</v>
      </c>
      <c r="H37" s="96" t="e">
        <f>IF(Psychologia!#REF!&gt;0,Psychologia!#REF!," ")</f>
        <v>#REF!</v>
      </c>
      <c r="I37" s="96" t="str">
        <f>IF(Psychologia!G37&gt;0,Psychologia!G37," ")</f>
        <v>Wprowadzenie do neuroanatomii</v>
      </c>
      <c r="J37" s="97">
        <f>Psychologia!U37+Psychologia!AQ37</f>
        <v>125</v>
      </c>
      <c r="K37" s="98">
        <f>Psychologia!AN37+Psychologia!BJ37</f>
        <v>65</v>
      </c>
      <c r="L37" s="99">
        <f>Psychologia!V37+Psychologia!AR37</f>
        <v>60</v>
      </c>
      <c r="M37" s="100">
        <f>Psychologia!X37+Psychologia!Z37+Psychologia!AT37+Psychologia!AV37</f>
        <v>20</v>
      </c>
      <c r="N37" s="172">
        <f>Psychologia!W37+Psychologia!AS37</f>
        <v>60</v>
      </c>
      <c r="O37" s="173">
        <f>Psychologia!T37+Psychologia!AP37</f>
        <v>5</v>
      </c>
      <c r="P37" s="102" t="str">
        <f>IF(Psychologia!R37&gt;0,Psychologia!R37," ")</f>
        <v>zal/o</v>
      </c>
      <c r="Q37" s="121">
        <f t="shared" si="0"/>
        <v>0</v>
      </c>
      <c r="R37" s="109">
        <f t="shared" si="1"/>
        <v>0</v>
      </c>
      <c r="S37" s="129">
        <f t="shared" si="2"/>
        <v>0</v>
      </c>
      <c r="T37" s="106"/>
      <c r="U37" s="105"/>
      <c r="V37" s="105"/>
      <c r="W37" s="105"/>
      <c r="X37" s="105"/>
      <c r="Y37" s="105"/>
      <c r="Z37" s="105"/>
      <c r="AA37" s="105"/>
      <c r="AB37" s="105"/>
      <c r="AC37" s="105"/>
      <c r="AD37" s="105"/>
      <c r="AE37" s="105"/>
      <c r="AF37" s="106"/>
      <c r="AG37" s="105"/>
      <c r="AH37" s="105"/>
      <c r="AI37" s="105"/>
      <c r="AJ37" s="105"/>
      <c r="AK37" s="105"/>
      <c r="AL37" s="105"/>
      <c r="AM37" s="105"/>
      <c r="AN37" s="105"/>
      <c r="AO37" s="105"/>
      <c r="AP37" s="105"/>
      <c r="AQ37" s="105"/>
      <c r="AR37" s="105"/>
      <c r="AS37" s="105"/>
      <c r="AT37" s="105"/>
      <c r="AU37" s="105"/>
      <c r="AV37" s="105"/>
      <c r="AW37" s="105"/>
      <c r="AX37" s="105"/>
      <c r="AY37" s="105"/>
      <c r="AZ37" s="105"/>
      <c r="BA37" s="105"/>
      <c r="BB37" s="105"/>
      <c r="BC37" s="105"/>
      <c r="BD37" s="245"/>
      <c r="BE37" s="245"/>
      <c r="BF37" s="245"/>
      <c r="BG37" s="245"/>
      <c r="BH37" s="106"/>
      <c r="BI37" s="105"/>
      <c r="BJ37" s="105"/>
      <c r="BK37" s="245"/>
      <c r="BL37" s="245"/>
      <c r="BM37" s="245"/>
      <c r="BN37" s="245"/>
      <c r="BO37" s="245"/>
      <c r="BP37" s="107"/>
      <c r="CE37" s="93"/>
      <c r="CF37" s="93"/>
      <c r="CG37" s="93"/>
      <c r="CH37" s="35"/>
    </row>
    <row r="38" spans="1:86" s="33" customFormat="1" ht="30" customHeight="1" x14ac:dyDescent="0.25">
      <c r="A38" s="23">
        <f>Psychologia!A38</f>
        <v>19</v>
      </c>
      <c r="B38" s="101" t="e">
        <f>IF(Psychologia!#REF!&gt;0,Psychologia!#REF!," ")</f>
        <v>#REF!</v>
      </c>
      <c r="C38" s="102" t="str">
        <f>IF(Psychologia!B38&gt;0,Psychologia!B38," ")</f>
        <v>2026/2027</v>
      </c>
      <c r="D38" s="102" t="str">
        <f>IF(Psychologia!C38&gt;0,Psychologia!C38," ")</f>
        <v xml:space="preserve"> </v>
      </c>
      <c r="E38" s="101">
        <f>IF(Psychologia!D38&gt;0,Psychologia!D38," ")</f>
        <v>1</v>
      </c>
      <c r="F38" s="23" t="str">
        <f>IF(Psychologia!E38&gt;0,Psychologia!E38," ")</f>
        <v>2026/2027</v>
      </c>
      <c r="G38" s="23" t="str">
        <f>IF(Psychologia!F38&gt;0,Psychologia!F38," ")</f>
        <v>RPS</v>
      </c>
      <c r="H38" s="96" t="e">
        <f>IF(Psychologia!#REF!&gt;0,Psychologia!#REF!," ")</f>
        <v>#REF!</v>
      </c>
      <c r="I38" s="96" t="str">
        <f>IF(Psychologia!G38&gt;0,Psychologia!G38," ")</f>
        <v>Wprowadzenie do psychologii i historii myśli psychologicznej</v>
      </c>
      <c r="J38" s="97">
        <f>Psychologia!U38+Psychologia!AQ38</f>
        <v>100</v>
      </c>
      <c r="K38" s="98">
        <f>Psychologia!AN38+Psychologia!BJ38</f>
        <v>60</v>
      </c>
      <c r="L38" s="99">
        <f>Psychologia!V38+Psychologia!AR38</f>
        <v>40</v>
      </c>
      <c r="M38" s="100">
        <f>Psychologia!X38+Psychologia!Z38+Psychologia!AT38+Psychologia!AV38</f>
        <v>30</v>
      </c>
      <c r="N38" s="172">
        <f>Psychologia!W38+Psychologia!AS38</f>
        <v>40</v>
      </c>
      <c r="O38" s="173">
        <f>Psychologia!T38+Psychologia!AP38</f>
        <v>4</v>
      </c>
      <c r="P38" s="102" t="str">
        <f>IF(Psychologia!R38&gt;0,Psychologia!R38," ")</f>
        <v>egz</v>
      </c>
      <c r="Q38" s="121">
        <f t="shared" si="0"/>
        <v>0</v>
      </c>
      <c r="R38" s="109">
        <f t="shared" si="1"/>
        <v>0</v>
      </c>
      <c r="S38" s="129">
        <f t="shared" si="2"/>
        <v>0</v>
      </c>
      <c r="T38" s="106"/>
      <c r="U38" s="105"/>
      <c r="V38" s="105"/>
      <c r="W38" s="105"/>
      <c r="X38" s="105"/>
      <c r="Y38" s="105"/>
      <c r="Z38" s="105"/>
      <c r="AA38" s="105"/>
      <c r="AB38" s="105"/>
      <c r="AC38" s="105"/>
      <c r="AD38" s="105"/>
      <c r="AE38" s="105"/>
      <c r="AF38" s="106"/>
      <c r="AG38" s="105"/>
      <c r="AH38" s="105"/>
      <c r="AI38" s="105"/>
      <c r="AJ38" s="105"/>
      <c r="AK38" s="105"/>
      <c r="AL38" s="105"/>
      <c r="AM38" s="105"/>
      <c r="AN38" s="105"/>
      <c r="AO38" s="105"/>
      <c r="AP38" s="105"/>
      <c r="AQ38" s="105"/>
      <c r="AR38" s="105"/>
      <c r="AS38" s="105"/>
      <c r="AT38" s="105"/>
      <c r="AU38" s="105"/>
      <c r="AV38" s="105"/>
      <c r="AW38" s="105"/>
      <c r="AX38" s="105"/>
      <c r="AY38" s="105"/>
      <c r="AZ38" s="105"/>
      <c r="BA38" s="105"/>
      <c r="BB38" s="105"/>
      <c r="BC38" s="105"/>
      <c r="BD38" s="245"/>
      <c r="BE38" s="245"/>
      <c r="BF38" s="245"/>
      <c r="BG38" s="245"/>
      <c r="BH38" s="106"/>
      <c r="BI38" s="105"/>
      <c r="BJ38" s="105"/>
      <c r="BK38" s="245"/>
      <c r="BL38" s="245"/>
      <c r="BM38" s="245"/>
      <c r="BN38" s="245"/>
      <c r="BO38" s="245"/>
      <c r="BP38" s="107"/>
      <c r="CE38" s="93"/>
      <c r="CF38" s="93"/>
      <c r="CG38" s="93"/>
      <c r="CH38" s="35"/>
    </row>
    <row r="39" spans="1:86" s="33" customFormat="1" ht="30" customHeight="1" x14ac:dyDescent="0.25">
      <c r="A39" s="23">
        <f>Psychologia!A39</f>
        <v>20</v>
      </c>
      <c r="B39" s="101" t="e">
        <f>IF(Psychologia!#REF!&gt;0,Psychologia!#REF!," ")</f>
        <v>#REF!</v>
      </c>
      <c r="C39" s="102" t="str">
        <f>IF(Psychologia!B39&gt;0,Psychologia!B39," ")</f>
        <v>2026/2027</v>
      </c>
      <c r="D39" s="102" t="str">
        <f>IF(Psychologia!C39&gt;0,Psychologia!C39," ")</f>
        <v xml:space="preserve"> </v>
      </c>
      <c r="E39" s="101">
        <f>IF(Psychologia!D39&gt;0,Psychologia!D39," ")</f>
        <v>1</v>
      </c>
      <c r="F39" s="23" t="str">
        <f>IF(Psychologia!E39&gt;0,Psychologia!E39," ")</f>
        <v>2026/2027</v>
      </c>
      <c r="G39" s="23" t="str">
        <f>IF(Psychologia!F39&gt;0,Psychologia!F39," ")</f>
        <v>RPS</v>
      </c>
      <c r="H39" s="96" t="e">
        <f>IF(Psychologia!#REF!&gt;0,Psychologia!#REF!," ")</f>
        <v>#REF!</v>
      </c>
      <c r="I39" s="96" t="str">
        <f>IF(Psychologia!G39&gt;0,Psychologia!G39," ")</f>
        <v>Wprowadzenie do psychologii społecznej</v>
      </c>
      <c r="J39" s="97">
        <f>Psychologia!U39+Psychologia!AQ39</f>
        <v>100</v>
      </c>
      <c r="K39" s="98">
        <f>Psychologia!AN39+Psychologia!BJ39</f>
        <v>45</v>
      </c>
      <c r="L39" s="99">
        <f>Psychologia!V39+Psychologia!AR39</f>
        <v>55</v>
      </c>
      <c r="M39" s="100">
        <f>Psychologia!X39+Psychologia!Z39+Psychologia!AT39+Psychologia!AV39</f>
        <v>30</v>
      </c>
      <c r="N39" s="172">
        <f>Psychologia!W39+Psychologia!AS39</f>
        <v>55</v>
      </c>
      <c r="O39" s="173">
        <f>Psychologia!T39+Psychologia!AP39</f>
        <v>4</v>
      </c>
      <c r="P39" s="102" t="str">
        <f>IF(Psychologia!R39&gt;0,Psychologia!R39," ")</f>
        <v>egz</v>
      </c>
      <c r="Q39" s="121">
        <f t="shared" si="0"/>
        <v>0</v>
      </c>
      <c r="R39" s="109">
        <f t="shared" si="1"/>
        <v>0</v>
      </c>
      <c r="S39" s="129">
        <f t="shared" si="2"/>
        <v>0</v>
      </c>
      <c r="T39" s="106"/>
      <c r="U39" s="105"/>
      <c r="V39" s="105"/>
      <c r="W39" s="105"/>
      <c r="X39" s="105"/>
      <c r="Y39" s="105"/>
      <c r="Z39" s="105"/>
      <c r="AA39" s="105"/>
      <c r="AB39" s="105"/>
      <c r="AC39" s="105"/>
      <c r="AD39" s="105"/>
      <c r="AE39" s="105"/>
      <c r="AF39" s="106"/>
      <c r="AG39" s="105"/>
      <c r="AH39" s="105"/>
      <c r="AI39" s="105"/>
      <c r="AJ39" s="105"/>
      <c r="AK39" s="105"/>
      <c r="AL39" s="105"/>
      <c r="AM39" s="105"/>
      <c r="AN39" s="105"/>
      <c r="AO39" s="105"/>
      <c r="AP39" s="105"/>
      <c r="AQ39" s="105"/>
      <c r="AR39" s="105"/>
      <c r="AS39" s="105"/>
      <c r="AT39" s="105"/>
      <c r="AU39" s="105"/>
      <c r="AV39" s="105"/>
      <c r="AW39" s="105"/>
      <c r="AX39" s="105"/>
      <c r="AY39" s="105"/>
      <c r="AZ39" s="105"/>
      <c r="BA39" s="105"/>
      <c r="BB39" s="105"/>
      <c r="BC39" s="105"/>
      <c r="BD39" s="245"/>
      <c r="BE39" s="245"/>
      <c r="BF39" s="245"/>
      <c r="BG39" s="245"/>
      <c r="BH39" s="106"/>
      <c r="BI39" s="105"/>
      <c r="BJ39" s="105"/>
      <c r="BK39" s="245"/>
      <c r="BL39" s="245"/>
      <c r="BM39" s="245"/>
      <c r="BN39" s="245"/>
      <c r="BO39" s="245"/>
      <c r="BP39" s="107"/>
      <c r="CE39" s="93"/>
      <c r="CF39" s="93"/>
      <c r="CG39" s="93"/>
      <c r="CH39" s="35"/>
    </row>
    <row r="40" spans="1:86" s="33" customFormat="1" ht="30" customHeight="1" x14ac:dyDescent="0.25">
      <c r="A40" s="23">
        <f>Psychologia!A40</f>
        <v>21</v>
      </c>
      <c r="B40" s="101" t="e">
        <f>IF(Psychologia!#REF!&gt;0,Psychologia!#REF!," ")</f>
        <v>#REF!</v>
      </c>
      <c r="C40" s="102" t="str">
        <f>IF(Psychologia!B40&gt;0,Psychologia!B40," ")</f>
        <v>2026/2027</v>
      </c>
      <c r="D40" s="102" t="str">
        <f>IF(Psychologia!C40&gt;0,Psychologia!C40," ")</f>
        <v xml:space="preserve"> </v>
      </c>
      <c r="E40" s="101">
        <f>IF(Psychologia!D40&gt;0,Psychologia!D40," ")</f>
        <v>1</v>
      </c>
      <c r="F40" s="23" t="str">
        <f>IF(Psychologia!E40&gt;0,Psychologia!E40," ")</f>
        <v>2026/2027</v>
      </c>
      <c r="G40" s="23" t="str">
        <f>IF(Psychologia!F40&gt;0,Psychologia!F40," ")</f>
        <v>RPS</v>
      </c>
      <c r="H40" s="96" t="e">
        <f>IF(Psychologia!#REF!&gt;0,Psychologia!#REF!," ")</f>
        <v>#REF!</v>
      </c>
      <c r="I40" s="96" t="str">
        <f>IF(Psychologia!G40&gt;0,Psychologia!G40," ")</f>
        <v>Wychowanie fizyczne I</v>
      </c>
      <c r="J40" s="97">
        <f>Psychologia!U40+Psychologia!AQ40</f>
        <v>30</v>
      </c>
      <c r="K40" s="98">
        <f>Psychologia!AN40+Psychologia!BJ40</f>
        <v>0</v>
      </c>
      <c r="L40" s="99">
        <f>Psychologia!V40+Psychologia!AR40</f>
        <v>30</v>
      </c>
      <c r="M40" s="100">
        <f>Psychologia!X40+Psychologia!Z40+Psychologia!AT40+Psychologia!AV40</f>
        <v>0</v>
      </c>
      <c r="N40" s="172">
        <f>Psychologia!W40+Psychologia!AS40</f>
        <v>30</v>
      </c>
      <c r="O40" s="173">
        <f>Psychologia!T40+Psychologia!AP40</f>
        <v>0</v>
      </c>
      <c r="P40" s="102" t="str">
        <f>IF(Psychologia!R40&gt;0,Psychologia!R40," ")</f>
        <v>zal</v>
      </c>
      <c r="Q40" s="121">
        <f t="shared" si="0"/>
        <v>0</v>
      </c>
      <c r="R40" s="109">
        <f t="shared" si="1"/>
        <v>0</v>
      </c>
      <c r="S40" s="129">
        <f t="shared" si="2"/>
        <v>0</v>
      </c>
      <c r="T40" s="106"/>
      <c r="U40" s="105"/>
      <c r="V40" s="105"/>
      <c r="W40" s="105"/>
      <c r="X40" s="105"/>
      <c r="Y40" s="105"/>
      <c r="Z40" s="105"/>
      <c r="AA40" s="105"/>
      <c r="AB40" s="105"/>
      <c r="AC40" s="105"/>
      <c r="AD40" s="105"/>
      <c r="AE40" s="105"/>
      <c r="AF40" s="106"/>
      <c r="AG40" s="105"/>
      <c r="AH40" s="105"/>
      <c r="AI40" s="105"/>
      <c r="AJ40" s="105"/>
      <c r="AK40" s="105"/>
      <c r="AL40" s="105"/>
      <c r="AM40" s="105"/>
      <c r="AN40" s="105"/>
      <c r="AO40" s="105"/>
      <c r="AP40" s="105"/>
      <c r="AQ40" s="105"/>
      <c r="AR40" s="105"/>
      <c r="AS40" s="105"/>
      <c r="AT40" s="105"/>
      <c r="AU40" s="105"/>
      <c r="AV40" s="105"/>
      <c r="AW40" s="105"/>
      <c r="AX40" s="105"/>
      <c r="AY40" s="105"/>
      <c r="AZ40" s="105"/>
      <c r="BA40" s="105"/>
      <c r="BB40" s="105"/>
      <c r="BC40" s="105"/>
      <c r="BD40" s="245"/>
      <c r="BE40" s="245"/>
      <c r="BF40" s="245"/>
      <c r="BG40" s="245"/>
      <c r="BH40" s="106"/>
      <c r="BI40" s="105"/>
      <c r="BJ40" s="105"/>
      <c r="BK40" s="245"/>
      <c r="BL40" s="245"/>
      <c r="BM40" s="245"/>
      <c r="BN40" s="245"/>
      <c r="BO40" s="245"/>
      <c r="BP40" s="107"/>
      <c r="CE40" s="93"/>
      <c r="CF40" s="93"/>
      <c r="CG40" s="93"/>
      <c r="CH40" s="35"/>
    </row>
    <row r="41" spans="1:86" s="33" customFormat="1" ht="30" customHeight="1" thickBot="1" x14ac:dyDescent="0.3">
      <c r="A41" s="23">
        <f>Psychologia!A41</f>
        <v>22</v>
      </c>
      <c r="B41" s="101" t="e">
        <f>IF(Psychologia!#REF!&gt;0,Psychologia!#REF!," ")</f>
        <v>#REF!</v>
      </c>
      <c r="C41" s="102" t="str">
        <f>IF(Psychologia!B41&gt;0,Psychologia!B41," ")</f>
        <v>2026/2027</v>
      </c>
      <c r="D41" s="102" t="str">
        <f>IF(Psychologia!C41&gt;0,Psychologia!C41," ")</f>
        <v xml:space="preserve"> </v>
      </c>
      <c r="E41" s="101">
        <f>IF(Psychologia!D41&gt;0,Psychologia!D41," ")</f>
        <v>1</v>
      </c>
      <c r="F41" s="23" t="str">
        <f>IF(Psychologia!E41&gt;0,Psychologia!E41," ")</f>
        <v>2026/2027</v>
      </c>
      <c r="G41" s="23" t="str">
        <f>IF(Psychologia!F41&gt;0,Psychologia!F41," ")</f>
        <v>RPS</v>
      </c>
      <c r="H41" s="96" t="e">
        <f>IF(Psychologia!#REF!&gt;0,Psychologia!#REF!," ")</f>
        <v>#REF!</v>
      </c>
      <c r="I41" s="96" t="str">
        <f>IF(Psychologia!G41&gt;0,Psychologia!G41," ")</f>
        <v>Wychowanie fizyczne II</v>
      </c>
      <c r="J41" s="97">
        <f>Psychologia!U41+Psychologia!AQ41</f>
        <v>30</v>
      </c>
      <c r="K41" s="98">
        <f>Psychologia!AN41+Psychologia!BJ41</f>
        <v>0</v>
      </c>
      <c r="L41" s="99">
        <f>Psychologia!V41+Psychologia!AR41</f>
        <v>30</v>
      </c>
      <c r="M41" s="100">
        <f>Psychologia!X41+Psychologia!Z41+Psychologia!AT41+Psychologia!AV41</f>
        <v>0</v>
      </c>
      <c r="N41" s="172">
        <f>Psychologia!W41+Psychologia!AS41</f>
        <v>30</v>
      </c>
      <c r="O41" s="173">
        <f>Psychologia!T41+Psychologia!AP41</f>
        <v>0</v>
      </c>
      <c r="P41" s="102" t="str">
        <f>IF(Psychologia!R41&gt;0,Psychologia!R41," ")</f>
        <v>zal</v>
      </c>
      <c r="Q41" s="121">
        <f t="shared" si="0"/>
        <v>0</v>
      </c>
      <c r="R41" s="109">
        <f t="shared" si="1"/>
        <v>0</v>
      </c>
      <c r="S41" s="129">
        <f t="shared" si="2"/>
        <v>0</v>
      </c>
      <c r="T41" s="106"/>
      <c r="U41" s="105"/>
      <c r="V41" s="105"/>
      <c r="W41" s="105"/>
      <c r="X41" s="105"/>
      <c r="Y41" s="105"/>
      <c r="Z41" s="105"/>
      <c r="AA41" s="105"/>
      <c r="AB41" s="105"/>
      <c r="AC41" s="105"/>
      <c r="AD41" s="105"/>
      <c r="AE41" s="105"/>
      <c r="AF41" s="106"/>
      <c r="AG41" s="105"/>
      <c r="AH41" s="105"/>
      <c r="AI41" s="105"/>
      <c r="AJ41" s="105"/>
      <c r="AK41" s="105"/>
      <c r="AL41" s="105"/>
      <c r="AM41" s="105"/>
      <c r="AN41" s="105"/>
      <c r="AO41" s="105"/>
      <c r="AP41" s="105"/>
      <c r="AQ41" s="105"/>
      <c r="AR41" s="105"/>
      <c r="AS41" s="105"/>
      <c r="AT41" s="105"/>
      <c r="AU41" s="105"/>
      <c r="AV41" s="105"/>
      <c r="AW41" s="105"/>
      <c r="AX41" s="105"/>
      <c r="AY41" s="105"/>
      <c r="AZ41" s="105"/>
      <c r="BA41" s="105"/>
      <c r="BB41" s="105"/>
      <c r="BC41" s="105"/>
      <c r="BD41" s="245"/>
      <c r="BE41" s="245"/>
      <c r="BF41" s="245"/>
      <c r="BG41" s="245"/>
      <c r="BH41" s="247"/>
      <c r="BI41" s="248"/>
      <c r="BJ41" s="248"/>
      <c r="BK41" s="249"/>
      <c r="BL41" s="249"/>
      <c r="BM41" s="249"/>
      <c r="BN41" s="249"/>
      <c r="BO41" s="249"/>
      <c r="BP41" s="250"/>
      <c r="CE41" s="93"/>
      <c r="CF41" s="93"/>
      <c r="CG41" s="93"/>
      <c r="CH41" s="35"/>
    </row>
    <row r="42" spans="1:86" s="33" customFormat="1" ht="30" customHeight="1" thickBot="1" x14ac:dyDescent="0.3">
      <c r="A42" s="171"/>
      <c r="B42" s="117" t="e">
        <f>IF(Psychologia!#REF!&gt;0,Psychologia!#REF!," ")</f>
        <v>#REF!</v>
      </c>
      <c r="C42" s="118" t="str">
        <f>IF(Psychologia!B42&gt;0,Psychologia!B42," ")</f>
        <v xml:space="preserve"> </v>
      </c>
      <c r="D42" s="118" t="str">
        <f>IF(Psychologia!C42&gt;0,Psychologia!C42," ")</f>
        <v xml:space="preserve"> </v>
      </c>
      <c r="E42" s="118" t="str">
        <f>IF(Psychologia!D42&gt;0,Psychologia!D42," ")</f>
        <v xml:space="preserve"> </v>
      </c>
      <c r="F42" s="118" t="str">
        <f>IF(Psychologia!E42&gt;0,Psychologia!E42," ")</f>
        <v xml:space="preserve"> </v>
      </c>
      <c r="G42" s="118" t="str">
        <f>IF(Psychologia!F42&gt;0,Psychologia!F42," ")</f>
        <v xml:space="preserve"> </v>
      </c>
      <c r="H42" s="118" t="e">
        <f>IF(Psychologia!#REF!&gt;0,Psychologia!#REF!," ")</f>
        <v>#REF!</v>
      </c>
      <c r="I42" s="118" t="str">
        <f>IF(Psychologia!G42&gt;0,Psychologia!G42," ")</f>
        <v>sumy dla 1 roku</v>
      </c>
      <c r="J42" s="118">
        <f>Psychologia!U42+Psychologia!AQ42</f>
        <v>1593</v>
      </c>
      <c r="K42" s="118">
        <f>Psychologia!AN42+Psychologia!BJ42</f>
        <v>730</v>
      </c>
      <c r="L42" s="118">
        <f>SUM(Psychologia!L20:L41)</f>
        <v>863</v>
      </c>
      <c r="M42" s="118" t="e">
        <f>SUM(M20:M41)</f>
        <v>#REF!</v>
      </c>
      <c r="N42" s="118">
        <f>SUM(Psychologia!M20:M41)</f>
        <v>863</v>
      </c>
      <c r="O42" s="119">
        <f>SUM(Psychologia!N20:N41)</f>
        <v>60</v>
      </c>
      <c r="P42" s="118" t="str">
        <f>IF(Psychologia!R42&gt;0,Psychologia!R42," ")</f>
        <v xml:space="preserve"> </v>
      </c>
      <c r="Q42" s="122">
        <f>SUM(Q20:Q41)</f>
        <v>0</v>
      </c>
      <c r="R42" s="122">
        <f t="shared" ref="R42:S42" si="5">SUM(R20:R41)</f>
        <v>0</v>
      </c>
      <c r="S42" s="122">
        <f t="shared" si="5"/>
        <v>0</v>
      </c>
      <c r="T42" s="122">
        <f>SUM(T20:T41)</f>
        <v>0</v>
      </c>
      <c r="U42" s="122">
        <f t="shared" ref="U42:BP42" si="6">SUM(U20:U41)</f>
        <v>0</v>
      </c>
      <c r="V42" s="122">
        <f t="shared" si="6"/>
        <v>0</v>
      </c>
      <c r="W42" s="122">
        <f t="shared" si="6"/>
        <v>0</v>
      </c>
      <c r="X42" s="122">
        <f t="shared" si="6"/>
        <v>0</v>
      </c>
      <c r="Y42" s="122">
        <f t="shared" si="6"/>
        <v>0</v>
      </c>
      <c r="Z42" s="122">
        <f t="shared" si="6"/>
        <v>0</v>
      </c>
      <c r="AA42" s="122">
        <f t="shared" si="6"/>
        <v>0</v>
      </c>
      <c r="AB42" s="122">
        <f t="shared" si="6"/>
        <v>0</v>
      </c>
      <c r="AC42" s="122">
        <f t="shared" si="6"/>
        <v>0</v>
      </c>
      <c r="AD42" s="122">
        <f t="shared" si="6"/>
        <v>0</v>
      </c>
      <c r="AE42" s="122">
        <f t="shared" si="6"/>
        <v>0</v>
      </c>
      <c r="AF42" s="122">
        <f t="shared" si="6"/>
        <v>0</v>
      </c>
      <c r="AG42" s="122">
        <f t="shared" si="6"/>
        <v>0</v>
      </c>
      <c r="AH42" s="122">
        <f t="shared" si="6"/>
        <v>0</v>
      </c>
      <c r="AI42" s="122">
        <f t="shared" si="6"/>
        <v>0</v>
      </c>
      <c r="AJ42" s="122">
        <f t="shared" si="6"/>
        <v>0</v>
      </c>
      <c r="AK42" s="122">
        <f t="shared" si="6"/>
        <v>0</v>
      </c>
      <c r="AL42" s="122">
        <f t="shared" si="6"/>
        <v>0</v>
      </c>
      <c r="AM42" s="122">
        <f t="shared" si="6"/>
        <v>0</v>
      </c>
      <c r="AN42" s="122">
        <f t="shared" si="6"/>
        <v>0</v>
      </c>
      <c r="AO42" s="122">
        <f t="shared" si="6"/>
        <v>0</v>
      </c>
      <c r="AP42" s="122">
        <f t="shared" si="6"/>
        <v>0</v>
      </c>
      <c r="AQ42" s="122">
        <f t="shared" si="6"/>
        <v>0</v>
      </c>
      <c r="AR42" s="122">
        <f t="shared" si="6"/>
        <v>0</v>
      </c>
      <c r="AS42" s="122">
        <f t="shared" si="6"/>
        <v>0</v>
      </c>
      <c r="AT42" s="122">
        <f t="shared" si="6"/>
        <v>0</v>
      </c>
      <c r="AU42" s="122">
        <f t="shared" si="6"/>
        <v>0</v>
      </c>
      <c r="AV42" s="122">
        <f t="shared" si="6"/>
        <v>0</v>
      </c>
      <c r="AW42" s="122">
        <f t="shared" si="6"/>
        <v>0</v>
      </c>
      <c r="AX42" s="122">
        <f t="shared" si="6"/>
        <v>0</v>
      </c>
      <c r="AY42" s="122">
        <f t="shared" si="6"/>
        <v>0</v>
      </c>
      <c r="AZ42" s="122">
        <f t="shared" si="6"/>
        <v>0</v>
      </c>
      <c r="BA42" s="122">
        <f t="shared" si="6"/>
        <v>0</v>
      </c>
      <c r="BB42" s="122">
        <f t="shared" si="6"/>
        <v>0</v>
      </c>
      <c r="BC42" s="122">
        <f t="shared" si="6"/>
        <v>0</v>
      </c>
      <c r="BD42" s="122">
        <f t="shared" si="6"/>
        <v>0</v>
      </c>
      <c r="BE42" s="122">
        <f t="shared" si="6"/>
        <v>0</v>
      </c>
      <c r="BF42" s="122">
        <f t="shared" si="6"/>
        <v>0</v>
      </c>
      <c r="BG42" s="122">
        <f t="shared" si="6"/>
        <v>0</v>
      </c>
      <c r="BH42" s="122">
        <f t="shared" si="6"/>
        <v>0</v>
      </c>
      <c r="BI42" s="122">
        <f t="shared" si="6"/>
        <v>0</v>
      </c>
      <c r="BJ42" s="122">
        <f t="shared" si="6"/>
        <v>0</v>
      </c>
      <c r="BK42" s="122">
        <f t="shared" si="6"/>
        <v>0</v>
      </c>
      <c r="BL42" s="122">
        <f t="shared" si="6"/>
        <v>0</v>
      </c>
      <c r="BM42" s="122">
        <f t="shared" si="6"/>
        <v>0</v>
      </c>
      <c r="BN42" s="122">
        <f t="shared" si="6"/>
        <v>0</v>
      </c>
      <c r="BO42" s="122">
        <f t="shared" si="6"/>
        <v>0</v>
      </c>
      <c r="BP42" s="122">
        <f t="shared" si="6"/>
        <v>0</v>
      </c>
      <c r="BR42" s="143"/>
      <c r="BS42" s="143"/>
      <c r="BT42" s="143"/>
      <c r="BU42" s="143"/>
      <c r="BV42" s="144"/>
      <c r="CE42" s="93"/>
      <c r="CF42" s="93"/>
      <c r="CG42" s="93"/>
      <c r="CH42" s="35"/>
    </row>
    <row r="43" spans="1:86" s="33" customFormat="1" ht="30" customHeight="1" x14ac:dyDescent="0.25">
      <c r="A43" s="23">
        <f>Psychologia!A43</f>
        <v>23</v>
      </c>
      <c r="B43" s="101" t="e">
        <f>IF(Psychologia!#REF!&gt;0,Psychologia!#REF!," ")</f>
        <v>#REF!</v>
      </c>
      <c r="C43" s="102" t="str">
        <f>IF(Psychologia!B43&gt;0,Psychologia!B43," ")</f>
        <v>2026/2027</v>
      </c>
      <c r="D43" s="102" t="str">
        <f>IF(Psychologia!C43&gt;0,Psychologia!C43," ")</f>
        <v xml:space="preserve"> </v>
      </c>
      <c r="E43" s="101">
        <f>IF(Psychologia!D43&gt;0,Psychologia!D43," ")</f>
        <v>2</v>
      </c>
      <c r="F43" s="23" t="str">
        <f>IF(Psychologia!E43&gt;0,Psychologia!E43," ")</f>
        <v>2027/2028</v>
      </c>
      <c r="G43" s="23" t="str">
        <f>IF(Psychologia!F43&gt;0,Psychologia!F43," ")</f>
        <v>RPS</v>
      </c>
      <c r="H43" s="96" t="e">
        <f>IF(Psychologia!#REF!&gt;0,Psychologia!#REF!," ")</f>
        <v>#REF!</v>
      </c>
      <c r="I43" s="96" t="str">
        <f>IF(Psychologia!G43&gt;0,Psychologia!G43," ")</f>
        <v>Etyka zawodu psychologa</v>
      </c>
      <c r="J43" s="97">
        <f>Psychologia!U43+Psychologia!AQ43</f>
        <v>100</v>
      </c>
      <c r="K43" s="98">
        <f>Psychologia!AN43+Psychologia!BJ43</f>
        <v>60</v>
      </c>
      <c r="L43" s="99">
        <f>Psychologia!V43+Psychologia!AR43</f>
        <v>40</v>
      </c>
      <c r="M43" s="100">
        <f>Psychologia!X43+Psychologia!Z43+Psychologia!AT43+Psychologia!AV43</f>
        <v>5</v>
      </c>
      <c r="N43" s="172">
        <f>Psychologia!W43+Psychologia!AS43</f>
        <v>40</v>
      </c>
      <c r="O43" s="173">
        <f>Psychologia!T43+Psychologia!AP43</f>
        <v>4</v>
      </c>
      <c r="P43" s="102" t="str">
        <f>IF(Psychologia!R43&gt;0,Psychologia!R43," ")</f>
        <v>egz</v>
      </c>
      <c r="Q43" s="121">
        <f t="shared" ref="Q43:Q60" si="7">SUM(T43:AE43)</f>
        <v>0</v>
      </c>
      <c r="R43" s="109">
        <f t="shared" ref="R43:R53" si="8">SUM(AF43:BG43)</f>
        <v>0</v>
      </c>
      <c r="S43" s="129">
        <f t="shared" ref="S43:S60" si="9">SUM(BH43:BP43)</f>
        <v>0</v>
      </c>
      <c r="T43" s="106"/>
      <c r="U43" s="105"/>
      <c r="V43" s="105"/>
      <c r="W43" s="105"/>
      <c r="X43" s="105"/>
      <c r="Y43" s="105"/>
      <c r="Z43" s="105"/>
      <c r="AA43" s="105"/>
      <c r="AB43" s="105"/>
      <c r="AC43" s="105"/>
      <c r="AD43" s="105"/>
      <c r="AE43" s="105"/>
      <c r="AF43" s="106"/>
      <c r="AG43" s="105"/>
      <c r="AH43" s="105"/>
      <c r="AI43" s="105"/>
      <c r="AJ43" s="105"/>
      <c r="AK43" s="105"/>
      <c r="AL43" s="105"/>
      <c r="AM43" s="105"/>
      <c r="AN43" s="105"/>
      <c r="AO43" s="105"/>
      <c r="AP43" s="105"/>
      <c r="AQ43" s="105"/>
      <c r="AR43" s="105"/>
      <c r="AS43" s="105"/>
      <c r="AT43" s="105"/>
      <c r="AU43" s="105"/>
      <c r="AV43" s="105"/>
      <c r="AW43" s="105"/>
      <c r="AX43" s="105"/>
      <c r="AY43" s="105"/>
      <c r="AZ43" s="105"/>
      <c r="BA43" s="105"/>
      <c r="BB43" s="105"/>
      <c r="BC43" s="105"/>
      <c r="BD43" s="245"/>
      <c r="BE43" s="245"/>
      <c r="BF43" s="245"/>
      <c r="BG43" s="245"/>
      <c r="BH43" s="115"/>
      <c r="BI43" s="110"/>
      <c r="BJ43" s="110"/>
      <c r="BK43" s="246"/>
      <c r="BL43" s="246"/>
      <c r="BM43" s="246"/>
      <c r="BN43" s="246"/>
      <c r="BO43" s="246"/>
      <c r="BP43" s="116"/>
      <c r="CE43" s="93"/>
      <c r="CF43" s="93"/>
      <c r="CG43" s="93"/>
      <c r="CH43" s="35"/>
    </row>
    <row r="44" spans="1:86" s="33" customFormat="1" ht="30" customHeight="1" x14ac:dyDescent="0.25">
      <c r="A44" s="23">
        <f>Psychologia!A44</f>
        <v>24</v>
      </c>
      <c r="B44" s="101" t="e">
        <f>IF(Psychologia!#REF!&gt;0,Psychologia!#REF!," ")</f>
        <v>#REF!</v>
      </c>
      <c r="C44" s="102" t="str">
        <f>IF(Psychologia!B44&gt;0,Psychologia!B44," ")</f>
        <v>2026/2027</v>
      </c>
      <c r="D44" s="102" t="str">
        <f>IF(Psychologia!C44&gt;0,Psychologia!C44," ")</f>
        <v xml:space="preserve"> </v>
      </c>
      <c r="E44" s="101">
        <f>IF(Psychologia!D44&gt;0,Psychologia!D44," ")</f>
        <v>2</v>
      </c>
      <c r="F44" s="23" t="str">
        <f>IF(Psychologia!E44&gt;0,Psychologia!E44," ")</f>
        <v>2027/2028</v>
      </c>
      <c r="G44" s="23" t="str">
        <f>IF(Psychologia!F44&gt;0,Psychologia!F44," ")</f>
        <v>RPS</v>
      </c>
      <c r="H44" s="96" t="e">
        <f>IF(Psychologia!#REF!&gt;0,Psychologia!#REF!," ")</f>
        <v>#REF!</v>
      </c>
      <c r="I44" s="96" t="str">
        <f>IF(Psychologia!G44&gt;0,Psychologia!G44," ")</f>
        <v>Lektorat z języka angielskiego III</v>
      </c>
      <c r="J44" s="97">
        <f>Psychologia!U44+Psychologia!AQ44</f>
        <v>50</v>
      </c>
      <c r="K44" s="98">
        <f>Psychologia!AN44+Psychologia!BJ44</f>
        <v>20</v>
      </c>
      <c r="L44" s="99">
        <f>Psychologia!V44+Psychologia!AR44</f>
        <v>30</v>
      </c>
      <c r="M44" s="100">
        <f>Psychologia!X44+Psychologia!Z44+Psychologia!AT44+Psychologia!AV44</f>
        <v>0</v>
      </c>
      <c r="N44" s="172">
        <f>Psychologia!W44+Psychologia!AS44</f>
        <v>30</v>
      </c>
      <c r="O44" s="173">
        <f>Psychologia!T44+Psychologia!AP44</f>
        <v>2</v>
      </c>
      <c r="P44" s="102" t="str">
        <f>IF(Psychologia!R44&gt;0,Psychologia!R44," ")</f>
        <v>zal/o</v>
      </c>
      <c r="Q44" s="121">
        <f t="shared" si="7"/>
        <v>0</v>
      </c>
      <c r="R44" s="109">
        <f>SUM(AF44:BG44)</f>
        <v>0</v>
      </c>
      <c r="S44" s="129">
        <f t="shared" si="9"/>
        <v>0</v>
      </c>
      <c r="T44" s="106"/>
      <c r="U44" s="105"/>
      <c r="V44" s="105"/>
      <c r="W44" s="105"/>
      <c r="X44" s="105"/>
      <c r="Y44" s="105"/>
      <c r="Z44" s="105"/>
      <c r="AA44" s="105"/>
      <c r="AB44" s="105"/>
      <c r="AC44" s="105"/>
      <c r="AD44" s="105"/>
      <c r="AE44" s="105"/>
      <c r="AF44" s="106"/>
      <c r="AG44" s="105"/>
      <c r="AH44" s="105"/>
      <c r="AI44" s="105"/>
      <c r="AJ44" s="105"/>
      <c r="AK44" s="105"/>
      <c r="AL44" s="105"/>
      <c r="AM44" s="105"/>
      <c r="AN44" s="105"/>
      <c r="AO44" s="105"/>
      <c r="AP44" s="105"/>
      <c r="AQ44" s="105"/>
      <c r="AR44" s="105"/>
      <c r="AS44" s="105"/>
      <c r="AT44" s="105"/>
      <c r="AU44" s="105"/>
      <c r="AV44" s="105"/>
      <c r="AW44" s="105"/>
      <c r="AX44" s="105"/>
      <c r="AY44" s="105"/>
      <c r="AZ44" s="105"/>
      <c r="BA44" s="105"/>
      <c r="BB44" s="105"/>
      <c r="BC44" s="105"/>
      <c r="BD44" s="245"/>
      <c r="BE44" s="245"/>
      <c r="BF44" s="245"/>
      <c r="BG44" s="245"/>
      <c r="BH44" s="115"/>
      <c r="BI44" s="110"/>
      <c r="BJ44" s="110"/>
      <c r="BK44" s="246"/>
      <c r="BL44" s="246"/>
      <c r="BM44" s="246"/>
      <c r="BN44" s="246"/>
      <c r="BO44" s="246"/>
      <c r="BP44" s="116"/>
      <c r="CE44" s="93"/>
      <c r="CF44" s="93"/>
      <c r="CG44" s="93"/>
      <c r="CH44" s="35"/>
    </row>
    <row r="45" spans="1:86" s="33" customFormat="1" ht="30" customHeight="1" x14ac:dyDescent="0.25">
      <c r="A45" s="23">
        <f>Psychologia!A45</f>
        <v>25</v>
      </c>
      <c r="B45" s="101" t="e">
        <f>IF(Psychologia!#REF!&gt;0,Psychologia!#REF!," ")</f>
        <v>#REF!</v>
      </c>
      <c r="C45" s="102" t="str">
        <f>IF(Psychologia!B45&gt;0,Psychologia!B45," ")</f>
        <v>2026/2027</v>
      </c>
      <c r="D45" s="102" t="str">
        <f>IF(Psychologia!C45&gt;0,Psychologia!C45," ")</f>
        <v xml:space="preserve"> </v>
      </c>
      <c r="E45" s="101">
        <f>IF(Psychologia!D45&gt;0,Psychologia!D45," ")</f>
        <v>2</v>
      </c>
      <c r="F45" s="23" t="str">
        <f>IF(Psychologia!E45&gt;0,Psychologia!E45," ")</f>
        <v>2027/2028</v>
      </c>
      <c r="G45" s="23" t="str">
        <f>IF(Psychologia!F45&gt;0,Psychologia!F45," ")</f>
        <v>RPS</v>
      </c>
      <c r="H45" s="96" t="e">
        <f>IF(Psychologia!#REF!&gt;0,Psychologia!#REF!," ")</f>
        <v>#REF!</v>
      </c>
      <c r="I45" s="96" t="str">
        <f>IF(Psychologia!G45&gt;0,Psychologia!G45," ")</f>
        <v>Lektorat z języka angielskiego IV</v>
      </c>
      <c r="J45" s="97">
        <f>Psychologia!U45+Psychologia!AQ45</f>
        <v>75</v>
      </c>
      <c r="K45" s="98">
        <f>Psychologia!AN45+Psychologia!BJ45</f>
        <v>45</v>
      </c>
      <c r="L45" s="99">
        <f>Psychologia!V45+Psychologia!AR45</f>
        <v>30</v>
      </c>
      <c r="M45" s="100">
        <f>Psychologia!X45+Psychologia!Z45+Psychologia!AT45+Psychologia!AV45</f>
        <v>0</v>
      </c>
      <c r="N45" s="172">
        <f>Psychologia!W45+Psychologia!AS45</f>
        <v>30</v>
      </c>
      <c r="O45" s="173">
        <f>Psychologia!T45+Psychologia!AP45</f>
        <v>3</v>
      </c>
      <c r="P45" s="102" t="str">
        <f>IF(Psychologia!R45&gt;0,Psychologia!R45," ")</f>
        <v>egz</v>
      </c>
      <c r="Q45" s="121">
        <f t="shared" si="7"/>
        <v>0</v>
      </c>
      <c r="R45" s="109">
        <f>SUM(AF45:BG45)</f>
        <v>0</v>
      </c>
      <c r="S45" s="129">
        <f t="shared" si="9"/>
        <v>0</v>
      </c>
      <c r="T45" s="106"/>
      <c r="U45" s="105"/>
      <c r="V45" s="105"/>
      <c r="W45" s="105"/>
      <c r="X45" s="105"/>
      <c r="Y45" s="105"/>
      <c r="Z45" s="105"/>
      <c r="AA45" s="105"/>
      <c r="AB45" s="105"/>
      <c r="AC45" s="105"/>
      <c r="AD45" s="105"/>
      <c r="AE45" s="105"/>
      <c r="AF45" s="106"/>
      <c r="AG45" s="105"/>
      <c r="AH45" s="105"/>
      <c r="AI45" s="105"/>
      <c r="AJ45" s="105"/>
      <c r="AK45" s="105"/>
      <c r="AL45" s="105"/>
      <c r="AM45" s="105"/>
      <c r="AN45" s="105"/>
      <c r="AO45" s="105"/>
      <c r="AP45" s="105"/>
      <c r="AQ45" s="105"/>
      <c r="AR45" s="105"/>
      <c r="AS45" s="105"/>
      <c r="AT45" s="105"/>
      <c r="AU45" s="105"/>
      <c r="AV45" s="105"/>
      <c r="AW45" s="105"/>
      <c r="AX45" s="105"/>
      <c r="AY45" s="105"/>
      <c r="AZ45" s="105"/>
      <c r="BA45" s="105"/>
      <c r="BB45" s="105"/>
      <c r="BC45" s="105"/>
      <c r="BD45" s="245"/>
      <c r="BE45" s="245"/>
      <c r="BF45" s="245"/>
      <c r="BG45" s="245"/>
      <c r="BH45" s="115"/>
      <c r="BI45" s="110"/>
      <c r="BJ45" s="110"/>
      <c r="BK45" s="246"/>
      <c r="BL45" s="246"/>
      <c r="BM45" s="246"/>
      <c r="BN45" s="246"/>
      <c r="BO45" s="246"/>
      <c r="BP45" s="116"/>
      <c r="CE45" s="93"/>
      <c r="CF45" s="93"/>
      <c r="CG45" s="93"/>
      <c r="CH45" s="35"/>
    </row>
    <row r="46" spans="1:86" s="33" customFormat="1" ht="30" customHeight="1" x14ac:dyDescent="0.25">
      <c r="A46" s="23">
        <f>Psychologia!A46</f>
        <v>26</v>
      </c>
      <c r="B46" s="101" t="e">
        <f>IF(Psychologia!#REF!&gt;0,Psychologia!#REF!," ")</f>
        <v>#REF!</v>
      </c>
      <c r="C46" s="102" t="str">
        <f>IF(Psychologia!B46&gt;0,Psychologia!B46," ")</f>
        <v>2026/2027</v>
      </c>
      <c r="D46" s="102" t="str">
        <f>IF(Psychologia!C46&gt;0,Psychologia!C46," ")</f>
        <v xml:space="preserve"> </v>
      </c>
      <c r="E46" s="101">
        <f>IF(Psychologia!D46&gt;0,Psychologia!D46," ")</f>
        <v>2</v>
      </c>
      <c r="F46" s="23" t="str">
        <f>IF(Psychologia!E46&gt;0,Psychologia!E46," ")</f>
        <v>2027/2028</v>
      </c>
      <c r="G46" s="23" t="str">
        <f>IF(Psychologia!F46&gt;0,Psychologia!F46," ")</f>
        <v>RPS</v>
      </c>
      <c r="H46" s="96" t="e">
        <f>IF(Psychologia!#REF!&gt;0,Psychologia!#REF!," ")</f>
        <v>#REF!</v>
      </c>
      <c r="I46" s="96" t="str">
        <f>IF(Psychologia!G46&gt;0,Psychologia!G46," ")</f>
        <v>Metodologia badań psychologicznych I</v>
      </c>
      <c r="J46" s="97">
        <f>Psychologia!U46+Psychologia!AQ46</f>
        <v>100</v>
      </c>
      <c r="K46" s="98">
        <f>Psychologia!AN46+Psychologia!BJ46</f>
        <v>40</v>
      </c>
      <c r="L46" s="99">
        <f>Psychologia!V46+Psychologia!AR46</f>
        <v>60</v>
      </c>
      <c r="M46" s="100">
        <f>Psychologia!X46+Psychologia!Z46+Psychologia!AT46+Psychologia!AV46</f>
        <v>30</v>
      </c>
      <c r="N46" s="172">
        <f>Psychologia!W46+Psychologia!AS46</f>
        <v>60</v>
      </c>
      <c r="O46" s="173">
        <f>Psychologia!T46+Psychologia!AP46</f>
        <v>4</v>
      </c>
      <c r="P46" s="102" t="str">
        <f>IF(Psychologia!R46&gt;0,Psychologia!R46," ")</f>
        <v>egz</v>
      </c>
      <c r="Q46" s="121">
        <f t="shared" si="7"/>
        <v>0</v>
      </c>
      <c r="R46" s="109">
        <f t="shared" si="8"/>
        <v>0</v>
      </c>
      <c r="S46" s="129">
        <f t="shared" si="9"/>
        <v>0</v>
      </c>
      <c r="T46" s="106"/>
      <c r="U46" s="105"/>
      <c r="V46" s="105"/>
      <c r="W46" s="105"/>
      <c r="X46" s="105"/>
      <c r="Y46" s="105"/>
      <c r="Z46" s="105"/>
      <c r="AA46" s="105"/>
      <c r="AB46" s="105"/>
      <c r="AC46" s="105"/>
      <c r="AD46" s="105"/>
      <c r="AE46" s="105"/>
      <c r="AF46" s="106"/>
      <c r="AG46" s="105"/>
      <c r="AH46" s="105"/>
      <c r="AI46" s="105"/>
      <c r="AJ46" s="105"/>
      <c r="AK46" s="105"/>
      <c r="AL46" s="105"/>
      <c r="AM46" s="105"/>
      <c r="AN46" s="105"/>
      <c r="AO46" s="105"/>
      <c r="AP46" s="105"/>
      <c r="AQ46" s="105"/>
      <c r="AR46" s="105"/>
      <c r="AS46" s="105"/>
      <c r="AT46" s="105"/>
      <c r="AU46" s="105"/>
      <c r="AV46" s="105"/>
      <c r="AW46" s="105"/>
      <c r="AX46" s="105"/>
      <c r="AY46" s="105"/>
      <c r="AZ46" s="105"/>
      <c r="BA46" s="105"/>
      <c r="BB46" s="105"/>
      <c r="BC46" s="105"/>
      <c r="BD46" s="245"/>
      <c r="BE46" s="245"/>
      <c r="BF46" s="245"/>
      <c r="BG46" s="245"/>
      <c r="BH46" s="115"/>
      <c r="BI46" s="110"/>
      <c r="BJ46" s="110"/>
      <c r="BK46" s="246"/>
      <c r="BL46" s="246"/>
      <c r="BM46" s="246"/>
      <c r="BN46" s="246"/>
      <c r="BO46" s="246"/>
      <c r="BP46" s="116"/>
      <c r="CE46" s="93"/>
      <c r="CF46" s="93"/>
      <c r="CG46" s="93"/>
      <c r="CH46" s="35"/>
    </row>
    <row r="47" spans="1:86" s="33" customFormat="1" ht="30" customHeight="1" x14ac:dyDescent="0.25">
      <c r="A47" s="23">
        <f>Psychologia!A47</f>
        <v>27</v>
      </c>
      <c r="B47" s="101" t="e">
        <f>IF(Psychologia!#REF!&gt;0,Psychologia!#REF!," ")</f>
        <v>#REF!</v>
      </c>
      <c r="C47" s="102" t="str">
        <f>IF(Psychologia!B47&gt;0,Psychologia!B47," ")</f>
        <v>2026/2027</v>
      </c>
      <c r="D47" s="102" t="str">
        <f>IF(Psychologia!C47&gt;0,Psychologia!C47," ")</f>
        <v xml:space="preserve"> </v>
      </c>
      <c r="E47" s="101">
        <f>IF(Psychologia!D47&gt;0,Psychologia!D47," ")</f>
        <v>2</v>
      </c>
      <c r="F47" s="23" t="str">
        <f>IF(Psychologia!E47&gt;0,Psychologia!E47," ")</f>
        <v>2027/2028</v>
      </c>
      <c r="G47" s="23" t="str">
        <f>IF(Psychologia!F47&gt;0,Psychologia!F47," ")</f>
        <v>RPS</v>
      </c>
      <c r="H47" s="96" t="e">
        <f>IF(Psychologia!#REF!&gt;0,Psychologia!#REF!," ")</f>
        <v>#REF!</v>
      </c>
      <c r="I47" s="96" t="str">
        <f>IF(Psychologia!G47&gt;0,Psychologia!G47," ")</f>
        <v>Ochrona własności intelektualnej</v>
      </c>
      <c r="J47" s="97">
        <f>Psychologia!U47+Psychologia!AQ47</f>
        <v>25</v>
      </c>
      <c r="K47" s="98">
        <f>Psychologia!AN47+Psychologia!BJ47</f>
        <v>10</v>
      </c>
      <c r="L47" s="99">
        <f>Psychologia!V47+Psychologia!AR47</f>
        <v>15</v>
      </c>
      <c r="M47" s="100">
        <f>Psychologia!X47+Psychologia!Z47+Psychologia!AT47+Psychologia!AV47</f>
        <v>5</v>
      </c>
      <c r="N47" s="172">
        <f>Psychologia!W47+Psychologia!AS47</f>
        <v>15</v>
      </c>
      <c r="O47" s="173">
        <f>Psychologia!T47+Psychologia!AP47</f>
        <v>1</v>
      </c>
      <c r="P47" s="102" t="str">
        <f>IF(Psychologia!R47&gt;0,Psychologia!R47," ")</f>
        <v>zal/o</v>
      </c>
      <c r="Q47" s="121">
        <f t="shared" si="7"/>
        <v>0</v>
      </c>
      <c r="R47" s="109">
        <f t="shared" si="8"/>
        <v>0</v>
      </c>
      <c r="S47" s="129">
        <f t="shared" si="9"/>
        <v>0</v>
      </c>
      <c r="T47" s="106"/>
      <c r="U47" s="105"/>
      <c r="V47" s="105"/>
      <c r="W47" s="105"/>
      <c r="X47" s="105"/>
      <c r="Y47" s="105"/>
      <c r="Z47" s="105"/>
      <c r="AA47" s="105"/>
      <c r="AB47" s="105"/>
      <c r="AC47" s="105"/>
      <c r="AD47" s="105"/>
      <c r="AE47" s="105"/>
      <c r="AF47" s="106"/>
      <c r="AG47" s="105"/>
      <c r="AH47" s="105"/>
      <c r="AI47" s="105"/>
      <c r="AJ47" s="105"/>
      <c r="AK47" s="105"/>
      <c r="AL47" s="105"/>
      <c r="AM47" s="105"/>
      <c r="AN47" s="105"/>
      <c r="AO47" s="105"/>
      <c r="AP47" s="105"/>
      <c r="AQ47" s="105"/>
      <c r="AR47" s="105"/>
      <c r="AS47" s="105"/>
      <c r="AT47" s="105"/>
      <c r="AU47" s="105"/>
      <c r="AV47" s="105"/>
      <c r="AW47" s="105"/>
      <c r="AX47" s="105"/>
      <c r="AY47" s="105"/>
      <c r="AZ47" s="105"/>
      <c r="BA47" s="105"/>
      <c r="BB47" s="105"/>
      <c r="BC47" s="105"/>
      <c r="BD47" s="245"/>
      <c r="BE47" s="245"/>
      <c r="BF47" s="245"/>
      <c r="BG47" s="245"/>
      <c r="BH47" s="106"/>
      <c r="BI47" s="105"/>
      <c r="BJ47" s="105"/>
      <c r="BK47" s="245"/>
      <c r="BL47" s="245"/>
      <c r="BM47" s="245"/>
      <c r="BN47" s="245"/>
      <c r="BO47" s="245"/>
      <c r="BP47" s="107"/>
      <c r="CE47" s="93"/>
      <c r="CF47" s="93"/>
      <c r="CG47" s="93"/>
      <c r="CH47" s="35"/>
    </row>
    <row r="48" spans="1:86" s="33" customFormat="1" ht="30" customHeight="1" x14ac:dyDescent="0.25">
      <c r="A48" s="23">
        <f>Psychologia!A48</f>
        <v>28</v>
      </c>
      <c r="B48" s="101" t="e">
        <f>IF(Psychologia!#REF!&gt;0,Psychologia!#REF!," ")</f>
        <v>#REF!</v>
      </c>
      <c r="C48" s="102" t="str">
        <f>IF(Psychologia!B48&gt;0,Psychologia!B48," ")</f>
        <v>2026/2027</v>
      </c>
      <c r="D48" s="102" t="str">
        <f>IF(Psychologia!C48&gt;0,Psychologia!C48," ")</f>
        <v xml:space="preserve"> </v>
      </c>
      <c r="E48" s="101">
        <f>IF(Psychologia!D48&gt;0,Psychologia!D48," ")</f>
        <v>2</v>
      </c>
      <c r="F48" s="23" t="str">
        <f>IF(Psychologia!E48&gt;0,Psychologia!E48," ")</f>
        <v>2027/2028</v>
      </c>
      <c r="G48" s="23" t="str">
        <f>IF(Psychologia!F48&gt;0,Psychologia!F48," ")</f>
        <v>RPS</v>
      </c>
      <c r="H48" s="96" t="e">
        <f>IF(Psychologia!#REF!&gt;0,Psychologia!#REF!," ")</f>
        <v>#REF!</v>
      </c>
      <c r="I48" s="96" t="str">
        <f>IF(Psychologia!G48&gt;0,Psychologia!G48," ")</f>
        <v xml:space="preserve">Podstawy pomocy psychologicznej </v>
      </c>
      <c r="J48" s="97">
        <f>Psychologia!U48+Psychologia!AQ48</f>
        <v>100</v>
      </c>
      <c r="K48" s="98">
        <f>Psychologia!AN48+Psychologia!BJ48</f>
        <v>35</v>
      </c>
      <c r="L48" s="99">
        <f>Psychologia!V48+Psychologia!AR48</f>
        <v>65</v>
      </c>
      <c r="M48" s="251">
        <f>Psychologia!X48+Psychologia!Z48+Psychologia!AT48+Psychologia!AV48</f>
        <v>5</v>
      </c>
      <c r="N48" s="172">
        <f>Psychologia!W48+Psychologia!AS48</f>
        <v>65</v>
      </c>
      <c r="O48" s="173">
        <f>Psychologia!T48+Psychologia!AP48</f>
        <v>4</v>
      </c>
      <c r="P48" s="102" t="str">
        <f>IF(Psychologia!R48&gt;0,Psychologia!R48," ")</f>
        <v>zal/o</v>
      </c>
      <c r="Q48" s="121">
        <f t="shared" si="7"/>
        <v>0</v>
      </c>
      <c r="R48" s="109">
        <f t="shared" si="8"/>
        <v>0</v>
      </c>
      <c r="S48" s="129">
        <f t="shared" si="9"/>
        <v>0</v>
      </c>
      <c r="T48" s="104"/>
      <c r="U48" s="103"/>
      <c r="V48" s="103"/>
      <c r="W48" s="103"/>
      <c r="X48" s="103"/>
      <c r="Y48" s="103"/>
      <c r="Z48" s="103"/>
      <c r="AA48" s="103"/>
      <c r="AB48" s="103"/>
      <c r="AC48" s="103"/>
      <c r="AD48" s="103"/>
      <c r="AE48" s="103"/>
      <c r="AF48" s="104"/>
      <c r="AG48" s="103"/>
      <c r="AH48" s="103"/>
      <c r="AI48" s="103"/>
      <c r="AJ48" s="103"/>
      <c r="AK48" s="103"/>
      <c r="AL48" s="103"/>
      <c r="AM48" s="103"/>
      <c r="AN48" s="103"/>
      <c r="AO48" s="103"/>
      <c r="AP48" s="103"/>
      <c r="AQ48" s="103"/>
      <c r="AR48" s="103"/>
      <c r="AS48" s="103"/>
      <c r="AT48" s="103"/>
      <c r="AU48" s="103"/>
      <c r="AV48" s="103"/>
      <c r="AW48" s="103"/>
      <c r="AX48" s="103"/>
      <c r="AY48" s="103"/>
      <c r="AZ48" s="103"/>
      <c r="BA48" s="103"/>
      <c r="BB48" s="103"/>
      <c r="BC48" s="103"/>
      <c r="BD48" s="244"/>
      <c r="BE48" s="244"/>
      <c r="BF48" s="244"/>
      <c r="BG48" s="244"/>
      <c r="BH48" s="104"/>
      <c r="BI48" s="103"/>
      <c r="BJ48" s="103"/>
      <c r="BK48" s="244"/>
      <c r="BL48" s="244"/>
      <c r="BM48" s="244"/>
      <c r="BN48" s="244"/>
      <c r="BO48" s="244"/>
      <c r="BP48" s="108"/>
      <c r="CE48" s="93"/>
      <c r="CF48" s="93"/>
      <c r="CG48" s="93"/>
      <c r="CH48" s="35"/>
    </row>
    <row r="49" spans="1:86" s="33" customFormat="1" ht="30" customHeight="1" x14ac:dyDescent="0.25">
      <c r="A49" s="23">
        <f>Psychologia!A49</f>
        <v>29</v>
      </c>
      <c r="B49" s="101" t="e">
        <f>IF(Psychologia!#REF!&gt;0,Psychologia!#REF!," ")</f>
        <v>#REF!</v>
      </c>
      <c r="C49" s="102" t="str">
        <f>IF(Psychologia!B49&gt;0,Psychologia!B49," ")</f>
        <v>2026/2027</v>
      </c>
      <c r="D49" s="102" t="str">
        <f>IF(Psychologia!C49&gt;0,Psychologia!C49," ")</f>
        <v xml:space="preserve"> </v>
      </c>
      <c r="E49" s="101">
        <f>IF(Psychologia!D49&gt;0,Psychologia!D49," ")</f>
        <v>2</v>
      </c>
      <c r="F49" s="23" t="str">
        <f>IF(Psychologia!E49&gt;0,Psychologia!E49," ")</f>
        <v>2027/2028</v>
      </c>
      <c r="G49" s="23" t="str">
        <f>IF(Psychologia!F49&gt;0,Psychologia!F49," ")</f>
        <v>RPS</v>
      </c>
      <c r="H49" s="96" t="e">
        <f>IF(Psychologia!#REF!&gt;0,Psychologia!#REF!," ")</f>
        <v>#REF!</v>
      </c>
      <c r="I49" s="373" t="str">
        <f>IF(Psychologia!G49&gt;0,Psychologia!G49," ")</f>
        <v xml:space="preserve">Praktyki zawodowe w zakresie pomocy psychologicznej </v>
      </c>
      <c r="J49" s="97">
        <f>Psychologia!U49+Psychologia!AQ49</f>
        <v>160</v>
      </c>
      <c r="K49" s="98">
        <f>Psychologia!AN49+Psychologia!BJ49</f>
        <v>0</v>
      </c>
      <c r="L49" s="99">
        <f>Psychologia!V49+Psychologia!AR49</f>
        <v>160</v>
      </c>
      <c r="M49" s="100">
        <f>Psychologia!X49+Psychologia!Z49+Psychologia!AT49+Psychologia!AV49</f>
        <v>0</v>
      </c>
      <c r="N49" s="172">
        <f>Psychologia!W49+Psychologia!AS49</f>
        <v>160</v>
      </c>
      <c r="O49" s="173">
        <f>Psychologia!T49+Psychologia!AP49</f>
        <v>6</v>
      </c>
      <c r="P49" s="102" t="str">
        <f>IF(Psychologia!R49&gt;0,Psychologia!R49," ")</f>
        <v>zal/o</v>
      </c>
      <c r="Q49" s="121">
        <f t="shared" si="7"/>
        <v>0</v>
      </c>
      <c r="R49" s="109">
        <f t="shared" si="8"/>
        <v>0</v>
      </c>
      <c r="S49" s="129">
        <f t="shared" si="9"/>
        <v>0</v>
      </c>
      <c r="T49" s="106"/>
      <c r="U49" s="105"/>
      <c r="V49" s="105"/>
      <c r="W49" s="105"/>
      <c r="X49" s="105"/>
      <c r="Y49" s="105"/>
      <c r="Z49" s="105"/>
      <c r="AA49" s="105"/>
      <c r="AB49" s="105"/>
      <c r="AC49" s="105"/>
      <c r="AD49" s="105"/>
      <c r="AE49" s="105"/>
      <c r="AF49" s="106"/>
      <c r="AG49" s="105"/>
      <c r="AH49" s="105"/>
      <c r="AI49" s="105"/>
      <c r="AJ49" s="105"/>
      <c r="AK49" s="105"/>
      <c r="AL49" s="105"/>
      <c r="AM49" s="105"/>
      <c r="AN49" s="105"/>
      <c r="AO49" s="105"/>
      <c r="AP49" s="105"/>
      <c r="AQ49" s="105"/>
      <c r="AR49" s="105"/>
      <c r="AS49" s="105"/>
      <c r="AT49" s="105"/>
      <c r="AU49" s="105"/>
      <c r="AV49" s="105"/>
      <c r="AW49" s="105"/>
      <c r="AX49" s="105"/>
      <c r="AY49" s="105"/>
      <c r="AZ49" s="105"/>
      <c r="BA49" s="105"/>
      <c r="BB49" s="105"/>
      <c r="BC49" s="105"/>
      <c r="BD49" s="245"/>
      <c r="BE49" s="245"/>
      <c r="BF49" s="245"/>
      <c r="BG49" s="245"/>
      <c r="BH49" s="106"/>
      <c r="BI49" s="105"/>
      <c r="BJ49" s="105"/>
      <c r="BK49" s="245"/>
      <c r="BL49" s="245"/>
      <c r="BM49" s="245"/>
      <c r="BN49" s="245"/>
      <c r="BO49" s="245"/>
      <c r="BP49" s="107"/>
      <c r="CE49" s="93"/>
      <c r="CF49" s="93"/>
      <c r="CG49" s="93"/>
      <c r="CH49" s="35"/>
    </row>
    <row r="50" spans="1:86" s="33" customFormat="1" ht="30" customHeight="1" x14ac:dyDescent="0.25">
      <c r="A50" s="23">
        <f>Psychologia!A50</f>
        <v>30</v>
      </c>
      <c r="B50" s="101" t="e">
        <f>IF(Psychologia!#REF!&gt;0,Psychologia!#REF!," ")</f>
        <v>#REF!</v>
      </c>
      <c r="C50" s="102" t="str">
        <f>IF(Psychologia!B50&gt;0,Psychologia!B50," ")</f>
        <v>2026/2027</v>
      </c>
      <c r="D50" s="102" t="str">
        <f>IF(Psychologia!C50&gt;0,Psychologia!C50," ")</f>
        <v xml:space="preserve"> </v>
      </c>
      <c r="E50" s="101">
        <f>IF(Psychologia!D50&gt;0,Psychologia!D50," ")</f>
        <v>2</v>
      </c>
      <c r="F50" s="23" t="str">
        <f>IF(Psychologia!E50&gt;0,Psychologia!E50," ")</f>
        <v>2027/2028</v>
      </c>
      <c r="G50" s="23" t="str">
        <f>IF(Psychologia!F50&gt;0,Psychologia!F50," ")</f>
        <v>RPS</v>
      </c>
      <c r="H50" s="96" t="e">
        <f>IF(Psychologia!#REF!&gt;0,Psychologia!#REF!," ")</f>
        <v>#REF!</v>
      </c>
      <c r="I50" s="373" t="str">
        <f>IF(Psychologia!G50&gt;0,Psychologia!G50," ")</f>
        <v>Praktyki zawodowe w zakresie promocji i edukacji zdrowia</v>
      </c>
      <c r="J50" s="97">
        <f>Psychologia!U50+Psychologia!AQ50</f>
        <v>160</v>
      </c>
      <c r="K50" s="98">
        <f>Psychologia!AN50+Psychologia!BJ50</f>
        <v>0</v>
      </c>
      <c r="L50" s="99">
        <f>Psychologia!V50+Psychologia!AR50</f>
        <v>160</v>
      </c>
      <c r="M50" s="100">
        <f>Psychologia!X50+Psychologia!Z50+Psychologia!AT50+Psychologia!AV50</f>
        <v>0</v>
      </c>
      <c r="N50" s="172">
        <f>Psychologia!W50+Psychologia!AS50</f>
        <v>160</v>
      </c>
      <c r="O50" s="173">
        <f>Psychologia!T50+Psychologia!AP50</f>
        <v>6</v>
      </c>
      <c r="P50" s="102" t="str">
        <f>IF(Psychologia!R50&gt;0,Psychologia!R50," ")</f>
        <v>zal/o</v>
      </c>
      <c r="Q50" s="121">
        <f t="shared" si="7"/>
        <v>0</v>
      </c>
      <c r="R50" s="109">
        <f t="shared" si="8"/>
        <v>0</v>
      </c>
      <c r="S50" s="129">
        <f t="shared" si="9"/>
        <v>0</v>
      </c>
      <c r="T50" s="106"/>
      <c r="U50" s="105"/>
      <c r="V50" s="105"/>
      <c r="W50" s="105"/>
      <c r="X50" s="105"/>
      <c r="Y50" s="105"/>
      <c r="Z50" s="105"/>
      <c r="AA50" s="105"/>
      <c r="AB50" s="105"/>
      <c r="AC50" s="105"/>
      <c r="AD50" s="105"/>
      <c r="AE50" s="105"/>
      <c r="AF50" s="106"/>
      <c r="AG50" s="105"/>
      <c r="AH50" s="105"/>
      <c r="AI50" s="105"/>
      <c r="AJ50" s="105"/>
      <c r="AK50" s="105"/>
      <c r="AL50" s="105"/>
      <c r="AM50" s="105"/>
      <c r="AN50" s="105"/>
      <c r="AO50" s="105"/>
      <c r="AP50" s="105"/>
      <c r="AQ50" s="105"/>
      <c r="AR50" s="105"/>
      <c r="AS50" s="105"/>
      <c r="AT50" s="105"/>
      <c r="AU50" s="105"/>
      <c r="AV50" s="105"/>
      <c r="AW50" s="105"/>
      <c r="AX50" s="105"/>
      <c r="AY50" s="105"/>
      <c r="AZ50" s="105"/>
      <c r="BA50" s="105"/>
      <c r="BB50" s="105"/>
      <c r="BC50" s="105"/>
      <c r="BD50" s="245"/>
      <c r="BE50" s="245"/>
      <c r="BF50" s="245"/>
      <c r="BG50" s="245"/>
      <c r="BH50" s="106"/>
      <c r="BI50" s="105"/>
      <c r="BJ50" s="105"/>
      <c r="BK50" s="245"/>
      <c r="BL50" s="245"/>
      <c r="BM50" s="245"/>
      <c r="BN50" s="245"/>
      <c r="BO50" s="245"/>
      <c r="BP50" s="107"/>
      <c r="CE50" s="93"/>
      <c r="CF50" s="93"/>
      <c r="CG50" s="93"/>
      <c r="CH50" s="35"/>
    </row>
    <row r="51" spans="1:86" s="33" customFormat="1" ht="47.25" x14ac:dyDescent="0.25">
      <c r="A51" s="23">
        <f>Psychologia!A52</f>
        <v>32</v>
      </c>
      <c r="B51" s="101" t="e">
        <f>IF(Psychologia!#REF!&gt;0,Psychologia!#REF!," ")</f>
        <v>#REF!</v>
      </c>
      <c r="C51" s="102" t="str">
        <f>IF(Psychologia!B52&gt;0,Psychologia!B52," ")</f>
        <v>2026/2027</v>
      </c>
      <c r="D51" s="102" t="str">
        <f>IF(Psychologia!C52&gt;0,Psychologia!C52," ")</f>
        <v xml:space="preserve"> </v>
      </c>
      <c r="E51" s="101">
        <f>IF(Psychologia!D52&gt;0,Psychologia!D52," ")</f>
        <v>2</v>
      </c>
      <c r="F51" s="23" t="str">
        <f>IF(Psychologia!E52&gt;0,Psychologia!E52," ")</f>
        <v>2027/2028</v>
      </c>
      <c r="G51" s="23" t="str">
        <f>IF(Psychologia!F52&gt;0,Psychologia!F52," ")</f>
        <v>POW</v>
      </c>
      <c r="H51" s="96" t="e">
        <f>IF(Psychologia!#REF!&gt;0,Psychologia!#REF!," ")</f>
        <v>#REF!</v>
      </c>
      <c r="I51" s="368" t="str">
        <f>IF(Psychologia!G52&gt;0,Psychologia!G52," ")</f>
        <v>Przedmiot fakultatywny 4: Podstawy organizacji i zarządzania / Psychologia języka</v>
      </c>
      <c r="J51" s="97">
        <f>Psychologia!U52+Psychologia!AQ52</f>
        <v>50</v>
      </c>
      <c r="K51" s="98">
        <f>Psychologia!AN52+Psychologia!BJ52</f>
        <v>10</v>
      </c>
      <c r="L51" s="99">
        <f>Psychologia!V52+Psychologia!AR52</f>
        <v>40</v>
      </c>
      <c r="M51" s="100">
        <f>Psychologia!X52+Psychologia!Z52+Psychologia!AT52+Psychologia!AV52</f>
        <v>15</v>
      </c>
      <c r="N51" s="172">
        <f>Psychologia!W52+Psychologia!AS52</f>
        <v>40</v>
      </c>
      <c r="O51" s="173">
        <f>Psychologia!T52+Psychologia!AP52</f>
        <v>2</v>
      </c>
      <c r="P51" s="102" t="str">
        <f>IF(Psychologia!R52&gt;0,Psychologia!R52," ")</f>
        <v>zal/o</v>
      </c>
      <c r="Q51" s="121">
        <f t="shared" si="7"/>
        <v>0</v>
      </c>
      <c r="R51" s="109">
        <f t="shared" si="8"/>
        <v>0</v>
      </c>
      <c r="S51" s="129">
        <f t="shared" si="9"/>
        <v>0</v>
      </c>
      <c r="T51" s="106"/>
      <c r="U51" s="105"/>
      <c r="V51" s="105"/>
      <c r="W51" s="105"/>
      <c r="X51" s="105"/>
      <c r="Y51" s="105"/>
      <c r="Z51" s="105"/>
      <c r="AA51" s="105"/>
      <c r="AB51" s="105"/>
      <c r="AC51" s="105"/>
      <c r="AD51" s="105"/>
      <c r="AE51" s="105"/>
      <c r="AF51" s="106"/>
      <c r="AG51" s="105"/>
      <c r="AH51" s="105"/>
      <c r="AI51" s="105"/>
      <c r="AJ51" s="105"/>
      <c r="AK51" s="105"/>
      <c r="AL51" s="105"/>
      <c r="AM51" s="105"/>
      <c r="AN51" s="105"/>
      <c r="AO51" s="105"/>
      <c r="AP51" s="105"/>
      <c r="AQ51" s="105"/>
      <c r="AR51" s="105"/>
      <c r="AS51" s="105"/>
      <c r="AT51" s="105"/>
      <c r="AU51" s="105"/>
      <c r="AV51" s="105"/>
      <c r="AW51" s="105"/>
      <c r="AX51" s="105"/>
      <c r="AY51" s="105"/>
      <c r="AZ51" s="105"/>
      <c r="BA51" s="105"/>
      <c r="BB51" s="105"/>
      <c r="BC51" s="105"/>
      <c r="BD51" s="245"/>
      <c r="BE51" s="245"/>
      <c r="BF51" s="245"/>
      <c r="BG51" s="245"/>
      <c r="BH51" s="106"/>
      <c r="BI51" s="105"/>
      <c r="BJ51" s="105"/>
      <c r="BK51" s="245"/>
      <c r="BL51" s="245"/>
      <c r="BM51" s="245"/>
      <c r="BN51" s="245"/>
      <c r="BO51" s="245"/>
      <c r="BP51" s="107"/>
      <c r="CE51" s="93"/>
      <c r="CF51" s="93"/>
      <c r="CG51" s="93"/>
      <c r="CH51" s="35"/>
    </row>
    <row r="52" spans="1:86" s="33" customFormat="1" ht="15.75" x14ac:dyDescent="0.25">
      <c r="A52" s="23" t="e">
        <f>Psychologia!#REF!</f>
        <v>#REF!</v>
      </c>
      <c r="B52" s="101" t="e">
        <f>IF(Psychologia!#REF!&gt;0,Psychologia!#REF!," ")</f>
        <v>#REF!</v>
      </c>
      <c r="C52" s="102" t="e">
        <f>IF(Psychologia!#REF!&gt;0,Psychologia!#REF!," ")</f>
        <v>#REF!</v>
      </c>
      <c r="D52" s="102" t="e">
        <f>IF(Psychologia!#REF!&gt;0,Psychologia!#REF!," ")</f>
        <v>#REF!</v>
      </c>
      <c r="E52" s="101" t="e">
        <f>IF(Psychologia!#REF!&gt;0,Psychologia!#REF!," ")</f>
        <v>#REF!</v>
      </c>
      <c r="F52" s="23" t="e">
        <f>IF(Psychologia!#REF!&gt;0,Psychologia!#REF!," ")</f>
        <v>#REF!</v>
      </c>
      <c r="G52" s="23" t="e">
        <f>IF(Psychologia!#REF!&gt;0,Psychologia!#REF!," ")</f>
        <v>#REF!</v>
      </c>
      <c r="H52" s="96" t="e">
        <f>IF(Psychologia!#REF!&gt;0,Psychologia!#REF!," ")</f>
        <v>#REF!</v>
      </c>
      <c r="I52" s="368" t="e">
        <f>IF(Psychologia!#REF!&gt;0,Psychologia!#REF!," ")</f>
        <v>#REF!</v>
      </c>
      <c r="J52" s="97" t="e">
        <f>Psychologia!#REF!+Psychologia!#REF!</f>
        <v>#REF!</v>
      </c>
      <c r="K52" s="98" t="e">
        <f>Psychologia!#REF!+Psychologia!#REF!</f>
        <v>#REF!</v>
      </c>
      <c r="L52" s="99" t="e">
        <f>Psychologia!#REF!+Psychologia!#REF!</f>
        <v>#REF!</v>
      </c>
      <c r="M52" s="100" t="e">
        <f>Psychologia!#REF!+Psychologia!#REF!+Psychologia!#REF!+Psychologia!#REF!</f>
        <v>#REF!</v>
      </c>
      <c r="N52" s="172" t="e">
        <f>Psychologia!#REF!+Psychologia!#REF!</f>
        <v>#REF!</v>
      </c>
      <c r="O52" s="173" t="e">
        <f>Psychologia!#REF!+Psychologia!#REF!</f>
        <v>#REF!</v>
      </c>
      <c r="P52" s="102" t="e">
        <f>IF(Psychologia!#REF!&gt;0,Psychologia!#REF!," ")</f>
        <v>#REF!</v>
      </c>
      <c r="Q52" s="121">
        <f t="shared" si="7"/>
        <v>0</v>
      </c>
      <c r="R52" s="109">
        <f t="shared" si="8"/>
        <v>0</v>
      </c>
      <c r="S52" s="129">
        <f t="shared" si="9"/>
        <v>0</v>
      </c>
      <c r="T52" s="106"/>
      <c r="U52" s="105"/>
      <c r="V52" s="105"/>
      <c r="W52" s="105"/>
      <c r="X52" s="105"/>
      <c r="Y52" s="105"/>
      <c r="Z52" s="105"/>
      <c r="AA52" s="105"/>
      <c r="AB52" s="105"/>
      <c r="AC52" s="105"/>
      <c r="AD52" s="105"/>
      <c r="AE52" s="105"/>
      <c r="AF52" s="106"/>
      <c r="AG52" s="105"/>
      <c r="AH52" s="105"/>
      <c r="AI52" s="105"/>
      <c r="AJ52" s="105"/>
      <c r="AK52" s="105"/>
      <c r="AL52" s="105"/>
      <c r="AM52" s="105"/>
      <c r="AN52" s="105"/>
      <c r="AO52" s="105"/>
      <c r="AP52" s="105"/>
      <c r="AQ52" s="105"/>
      <c r="AR52" s="105"/>
      <c r="AS52" s="105"/>
      <c r="AT52" s="105"/>
      <c r="AU52" s="105"/>
      <c r="AV52" s="105"/>
      <c r="AW52" s="105"/>
      <c r="AX52" s="105"/>
      <c r="AY52" s="105"/>
      <c r="AZ52" s="105"/>
      <c r="BA52" s="105"/>
      <c r="BB52" s="105"/>
      <c r="BC52" s="105"/>
      <c r="BD52" s="245"/>
      <c r="BE52" s="245"/>
      <c r="BF52" s="245"/>
      <c r="BG52" s="245"/>
      <c r="BH52" s="106"/>
      <c r="BI52" s="105"/>
      <c r="BJ52" s="105"/>
      <c r="BK52" s="245"/>
      <c r="BL52" s="245"/>
      <c r="BM52" s="245"/>
      <c r="BN52" s="245"/>
      <c r="BO52" s="245"/>
      <c r="BP52" s="107"/>
      <c r="CE52" s="93"/>
      <c r="CF52" s="93"/>
      <c r="CG52" s="93"/>
      <c r="CH52" s="35"/>
    </row>
    <row r="53" spans="1:86" s="33" customFormat="1" ht="30" customHeight="1" x14ac:dyDescent="0.25">
      <c r="A53" s="23">
        <f>Psychologia!A53</f>
        <v>33</v>
      </c>
      <c r="B53" s="101" t="e">
        <f>IF(Psychologia!#REF!&gt;0,Psychologia!#REF!," ")</f>
        <v>#REF!</v>
      </c>
      <c r="C53" s="102" t="str">
        <f>IF(Psychologia!B53&gt;0,Psychologia!B53," ")</f>
        <v>2026/2027</v>
      </c>
      <c r="D53" s="102" t="str">
        <f>IF(Psychologia!C53&gt;0,Psychologia!C53," ")</f>
        <v xml:space="preserve"> </v>
      </c>
      <c r="E53" s="101">
        <f>IF(Psychologia!D53&gt;0,Psychologia!D53," ")</f>
        <v>2</v>
      </c>
      <c r="F53" s="23" t="str">
        <f>IF(Psychologia!E53&gt;0,Psychologia!E53," ")</f>
        <v>2027/2028</v>
      </c>
      <c r="G53" s="23" t="str">
        <f>IF(Psychologia!F53&gt;0,Psychologia!F53," ")</f>
        <v>RPS</v>
      </c>
      <c r="H53" s="96" t="e">
        <f>IF(Psychologia!#REF!&gt;0,Psychologia!#REF!," ")</f>
        <v>#REF!</v>
      </c>
      <c r="I53" s="96" t="str">
        <f>IF(Psychologia!G53&gt;0,Psychologia!G53," ")</f>
        <v>Psychologia emocji i motywacji I</v>
      </c>
      <c r="J53" s="97">
        <f>Psychologia!U53+Psychologia!AQ53</f>
        <v>75</v>
      </c>
      <c r="K53" s="98">
        <f>Psychologia!AN53+Psychologia!BJ53</f>
        <v>15</v>
      </c>
      <c r="L53" s="99">
        <f>Psychologia!V53+Psychologia!AR53</f>
        <v>60</v>
      </c>
      <c r="M53" s="100">
        <f>Psychologia!X53+Psychologia!Z53+Psychologia!AT53+Psychologia!AV53</f>
        <v>30</v>
      </c>
      <c r="N53" s="172">
        <f>Psychologia!W53+Psychologia!AS53</f>
        <v>60</v>
      </c>
      <c r="O53" s="173">
        <f>Psychologia!T53+Psychologia!AP53</f>
        <v>3</v>
      </c>
      <c r="P53" s="102" t="str">
        <f>IF(Psychologia!R53&gt;0,Psychologia!R53," ")</f>
        <v>zal/o</v>
      </c>
      <c r="Q53" s="121">
        <f t="shared" si="7"/>
        <v>0</v>
      </c>
      <c r="R53" s="109">
        <f t="shared" si="8"/>
        <v>0</v>
      </c>
      <c r="S53" s="129">
        <f t="shared" si="9"/>
        <v>0</v>
      </c>
      <c r="T53" s="106"/>
      <c r="U53" s="105"/>
      <c r="V53" s="105"/>
      <c r="W53" s="105"/>
      <c r="X53" s="105"/>
      <c r="Y53" s="105"/>
      <c r="Z53" s="105"/>
      <c r="AA53" s="105"/>
      <c r="AB53" s="105"/>
      <c r="AC53" s="105"/>
      <c r="AD53" s="105"/>
      <c r="AE53" s="105"/>
      <c r="AF53" s="106"/>
      <c r="AG53" s="105"/>
      <c r="AH53" s="105"/>
      <c r="AI53" s="105"/>
      <c r="AJ53" s="105"/>
      <c r="AK53" s="105"/>
      <c r="AL53" s="105"/>
      <c r="AM53" s="105"/>
      <c r="AN53" s="105"/>
      <c r="AO53" s="105"/>
      <c r="AP53" s="105"/>
      <c r="AQ53" s="105"/>
      <c r="AR53" s="105"/>
      <c r="AS53" s="105"/>
      <c r="AT53" s="105"/>
      <c r="AU53" s="105"/>
      <c r="AV53" s="105"/>
      <c r="AW53" s="105"/>
      <c r="AX53" s="105"/>
      <c r="AY53" s="105"/>
      <c r="AZ53" s="105"/>
      <c r="BA53" s="105"/>
      <c r="BB53" s="105"/>
      <c r="BC53" s="105"/>
      <c r="BD53" s="245"/>
      <c r="BE53" s="245"/>
      <c r="BF53" s="245"/>
      <c r="BG53" s="245"/>
      <c r="BH53" s="106"/>
      <c r="BI53" s="105"/>
      <c r="BJ53" s="105"/>
      <c r="BK53" s="245"/>
      <c r="BL53" s="245"/>
      <c r="BM53" s="245"/>
      <c r="BN53" s="245"/>
      <c r="BO53" s="245"/>
      <c r="BP53" s="107"/>
      <c r="CE53" s="93"/>
      <c r="CF53" s="93"/>
      <c r="CG53" s="93"/>
      <c r="CH53" s="35"/>
    </row>
    <row r="54" spans="1:86" s="33" customFormat="1" ht="30" customHeight="1" x14ac:dyDescent="0.25">
      <c r="A54" s="23">
        <f>Psychologia!A54</f>
        <v>34</v>
      </c>
      <c r="B54" s="101" t="e">
        <f>IF(Psychologia!#REF!&gt;0,Psychologia!#REF!," ")</f>
        <v>#REF!</v>
      </c>
      <c r="C54" s="102" t="str">
        <f>IF(Psychologia!B54&gt;0,Psychologia!B54," ")</f>
        <v>2026/2027</v>
      </c>
      <c r="D54" s="102" t="str">
        <f>IF(Psychologia!C54&gt;0,Psychologia!C54," ")</f>
        <v xml:space="preserve"> </v>
      </c>
      <c r="E54" s="101">
        <f>IF(Psychologia!D54&gt;0,Psychologia!D54," ")</f>
        <v>2</v>
      </c>
      <c r="F54" s="23" t="str">
        <f>IF(Psychologia!E54&gt;0,Psychologia!E54," ")</f>
        <v>2027/2028</v>
      </c>
      <c r="G54" s="23" t="str">
        <f>IF(Psychologia!F54&gt;0,Psychologia!F54," ")</f>
        <v>RPS</v>
      </c>
      <c r="H54" s="96" t="e">
        <f>IF(Psychologia!#REF!&gt;0,Psychologia!#REF!," ")</f>
        <v>#REF!</v>
      </c>
      <c r="I54" s="96" t="str">
        <f>IF(Psychologia!G54&gt;0,Psychologia!G54," ")</f>
        <v>Psychologia emocji i motywacji II</v>
      </c>
      <c r="J54" s="97">
        <f>Psychologia!U54+Psychologia!AQ54</f>
        <v>75</v>
      </c>
      <c r="K54" s="98">
        <f>Psychologia!AN54+Psychologia!BJ54</f>
        <v>15</v>
      </c>
      <c r="L54" s="99">
        <f>Psychologia!V54+Psychologia!AR54</f>
        <v>60</v>
      </c>
      <c r="M54" s="100">
        <f>Psychologia!X54+Psychologia!Z54+Psychologia!AT54+Psychologia!AV54</f>
        <v>30</v>
      </c>
      <c r="N54" s="172">
        <f>Psychologia!W54+Psychologia!AS54</f>
        <v>60</v>
      </c>
      <c r="O54" s="173">
        <f>Psychologia!T54+Psychologia!AP54</f>
        <v>3</v>
      </c>
      <c r="P54" s="102" t="str">
        <f>IF(Psychologia!R54&gt;0,Psychologia!R54," ")</f>
        <v>egz</v>
      </c>
      <c r="Q54" s="121">
        <f t="shared" si="7"/>
        <v>0</v>
      </c>
      <c r="R54" s="109">
        <f t="shared" ref="R54:R60" si="10">SUM(AF54:BG54)</f>
        <v>0</v>
      </c>
      <c r="S54" s="129">
        <f t="shared" si="9"/>
        <v>0</v>
      </c>
      <c r="T54" s="106"/>
      <c r="U54" s="105"/>
      <c r="V54" s="105"/>
      <c r="W54" s="105"/>
      <c r="X54" s="105"/>
      <c r="Y54" s="105"/>
      <c r="Z54" s="105"/>
      <c r="AA54" s="105"/>
      <c r="AB54" s="105"/>
      <c r="AC54" s="105"/>
      <c r="AD54" s="105"/>
      <c r="AE54" s="105"/>
      <c r="AF54" s="106"/>
      <c r="AG54" s="105"/>
      <c r="AH54" s="105"/>
      <c r="AI54" s="105"/>
      <c r="AJ54" s="105"/>
      <c r="AK54" s="105"/>
      <c r="AL54" s="105"/>
      <c r="AM54" s="105"/>
      <c r="AN54" s="105"/>
      <c r="AO54" s="105"/>
      <c r="AP54" s="105"/>
      <c r="AQ54" s="105"/>
      <c r="AR54" s="105"/>
      <c r="AS54" s="105"/>
      <c r="AT54" s="105"/>
      <c r="AU54" s="105"/>
      <c r="AV54" s="105"/>
      <c r="AW54" s="105"/>
      <c r="AX54" s="105"/>
      <c r="AY54" s="105"/>
      <c r="AZ54" s="105"/>
      <c r="BA54" s="105"/>
      <c r="BB54" s="105"/>
      <c r="BC54" s="105"/>
      <c r="BD54" s="245"/>
      <c r="BE54" s="245"/>
      <c r="BF54" s="245"/>
      <c r="BG54" s="245"/>
      <c r="BH54" s="106"/>
      <c r="BI54" s="105"/>
      <c r="BJ54" s="105"/>
      <c r="BK54" s="245"/>
      <c r="BL54" s="245"/>
      <c r="BM54" s="245"/>
      <c r="BN54" s="245"/>
      <c r="BO54" s="245"/>
      <c r="BP54" s="107"/>
      <c r="CE54" s="93"/>
      <c r="CF54" s="93"/>
      <c r="CG54" s="93"/>
      <c r="CH54" s="35"/>
    </row>
    <row r="55" spans="1:86" s="33" customFormat="1" ht="30" customHeight="1" x14ac:dyDescent="0.25">
      <c r="A55" s="23">
        <f>Psychologia!A55</f>
        <v>35</v>
      </c>
      <c r="B55" s="101" t="e">
        <f>IF(Psychologia!#REF!&gt;0,Psychologia!#REF!," ")</f>
        <v>#REF!</v>
      </c>
      <c r="C55" s="102" t="str">
        <f>IF(Psychologia!B55&gt;0,Psychologia!B55," ")</f>
        <v>2026/2027</v>
      </c>
      <c r="D55" s="102" t="str">
        <f>IF(Psychologia!C55&gt;0,Psychologia!C55," ")</f>
        <v xml:space="preserve"> </v>
      </c>
      <c r="E55" s="101">
        <f>IF(Psychologia!D55&gt;0,Psychologia!D55," ")</f>
        <v>2</v>
      </c>
      <c r="F55" s="23" t="str">
        <f>IF(Psychologia!E55&gt;0,Psychologia!E55," ")</f>
        <v>2027/2028</v>
      </c>
      <c r="G55" s="23" t="str">
        <f>IF(Psychologia!F55&gt;0,Psychologia!F55," ")</f>
        <v>RPS</v>
      </c>
      <c r="H55" s="96" t="e">
        <f>IF(Psychologia!#REF!&gt;0,Psychologia!#REF!," ")</f>
        <v>#REF!</v>
      </c>
      <c r="I55" s="96" t="str">
        <f>IF(Psychologia!G55&gt;0,Psychologia!G55," ")</f>
        <v>Psychologia osobowości</v>
      </c>
      <c r="J55" s="97">
        <f>Psychologia!U55+Psychologia!AQ55</f>
        <v>125</v>
      </c>
      <c r="K55" s="98">
        <f>Psychologia!AN55+Psychologia!BJ55</f>
        <v>55</v>
      </c>
      <c r="L55" s="99">
        <f>Psychologia!V55+Psychologia!AR55</f>
        <v>70</v>
      </c>
      <c r="M55" s="100">
        <f>Psychologia!X55+Psychologia!Z55+Psychologia!AT55+Psychologia!AV55</f>
        <v>30</v>
      </c>
      <c r="N55" s="172">
        <f>Psychologia!W55+Psychologia!AS55</f>
        <v>70</v>
      </c>
      <c r="O55" s="173">
        <f>Psychologia!T55+Psychologia!AP55</f>
        <v>5</v>
      </c>
      <c r="P55" s="102" t="str">
        <f>IF(Psychologia!R55&gt;0,Psychologia!R55," ")</f>
        <v>egz</v>
      </c>
      <c r="Q55" s="121">
        <f t="shared" si="7"/>
        <v>0</v>
      </c>
      <c r="R55" s="109">
        <f t="shared" si="10"/>
        <v>0</v>
      </c>
      <c r="S55" s="129">
        <f t="shared" si="9"/>
        <v>0</v>
      </c>
      <c r="T55" s="106"/>
      <c r="U55" s="105"/>
      <c r="V55" s="105"/>
      <c r="W55" s="105"/>
      <c r="X55" s="105"/>
      <c r="Y55" s="105"/>
      <c r="Z55" s="105"/>
      <c r="AA55" s="105"/>
      <c r="AB55" s="105"/>
      <c r="AC55" s="105"/>
      <c r="AD55" s="105"/>
      <c r="AE55" s="105"/>
      <c r="AF55" s="106"/>
      <c r="AG55" s="105"/>
      <c r="AH55" s="105"/>
      <c r="AI55" s="105"/>
      <c r="AJ55" s="105"/>
      <c r="AK55" s="105"/>
      <c r="AL55" s="105"/>
      <c r="AM55" s="105"/>
      <c r="AN55" s="105"/>
      <c r="AO55" s="105"/>
      <c r="AP55" s="105"/>
      <c r="AQ55" s="105"/>
      <c r="AR55" s="105"/>
      <c r="AS55" s="105"/>
      <c r="AT55" s="105"/>
      <c r="AU55" s="105"/>
      <c r="AV55" s="105"/>
      <c r="AW55" s="105"/>
      <c r="AX55" s="105"/>
      <c r="AY55" s="105"/>
      <c r="AZ55" s="105"/>
      <c r="BA55" s="105"/>
      <c r="BB55" s="105"/>
      <c r="BC55" s="105"/>
      <c r="BD55" s="245"/>
      <c r="BE55" s="245"/>
      <c r="BF55" s="245"/>
      <c r="BG55" s="245"/>
      <c r="BH55" s="106"/>
      <c r="BI55" s="105"/>
      <c r="BJ55" s="105"/>
      <c r="BK55" s="245"/>
      <c r="BL55" s="245"/>
      <c r="BM55" s="245"/>
      <c r="BN55" s="245"/>
      <c r="BO55" s="245"/>
      <c r="BP55" s="107"/>
      <c r="CE55" s="93"/>
      <c r="CF55" s="93"/>
      <c r="CG55" s="93"/>
      <c r="CH55" s="35"/>
    </row>
    <row r="56" spans="1:86" s="33" customFormat="1" ht="30" customHeight="1" x14ac:dyDescent="0.25">
      <c r="A56" s="23">
        <f>Psychologia!A56</f>
        <v>36</v>
      </c>
      <c r="B56" s="101" t="e">
        <f>IF(Psychologia!#REF!&gt;0,Psychologia!#REF!," ")</f>
        <v>#REF!</v>
      </c>
      <c r="C56" s="102" t="str">
        <f>IF(Psychologia!B56&gt;0,Psychologia!B56," ")</f>
        <v>2026/2027</v>
      </c>
      <c r="D56" s="102" t="str">
        <f>IF(Psychologia!C56&gt;0,Psychologia!C56," ")</f>
        <v xml:space="preserve"> </v>
      </c>
      <c r="E56" s="101">
        <f>IF(Psychologia!D56&gt;0,Psychologia!D56," ")</f>
        <v>2</v>
      </c>
      <c r="F56" s="23" t="str">
        <f>IF(Psychologia!E56&gt;0,Psychologia!E56," ")</f>
        <v>2027/2028</v>
      </c>
      <c r="G56" s="23" t="str">
        <f>IF(Psychologia!F56&gt;0,Psychologia!F56," ")</f>
        <v>RPS</v>
      </c>
      <c r="H56" s="96" t="e">
        <f>IF(Psychologia!#REF!&gt;0,Psychologia!#REF!," ")</f>
        <v>#REF!</v>
      </c>
      <c r="I56" s="96" t="str">
        <f>IF(Psychologia!G56&gt;0,Psychologia!G56," ")</f>
        <v xml:space="preserve">Psychologia procesów poznawczych </v>
      </c>
      <c r="J56" s="97">
        <f>Psychologia!U56+Psychologia!AQ56</f>
        <v>100</v>
      </c>
      <c r="K56" s="98">
        <f>Psychologia!AN56+Psychologia!BJ56</f>
        <v>40</v>
      </c>
      <c r="L56" s="99">
        <f>Psychologia!V56+Psychologia!AR56</f>
        <v>60</v>
      </c>
      <c r="M56" s="100">
        <f>Psychologia!X56+Psychologia!Z56+Psychologia!AT56+Psychologia!AV56</f>
        <v>30</v>
      </c>
      <c r="N56" s="172">
        <f>Psychologia!W56+Psychologia!AS56</f>
        <v>60</v>
      </c>
      <c r="O56" s="173">
        <f>Psychologia!T56+Psychologia!AP56</f>
        <v>4</v>
      </c>
      <c r="P56" s="102" t="str">
        <f>IF(Psychologia!R56&gt;0,Psychologia!R56," ")</f>
        <v>egz</v>
      </c>
      <c r="Q56" s="121">
        <f t="shared" si="7"/>
        <v>0</v>
      </c>
      <c r="R56" s="109">
        <f t="shared" si="10"/>
        <v>0</v>
      </c>
      <c r="S56" s="129">
        <f t="shared" si="9"/>
        <v>0</v>
      </c>
      <c r="T56" s="106"/>
      <c r="U56" s="105"/>
      <c r="V56" s="105"/>
      <c r="W56" s="105"/>
      <c r="X56" s="105"/>
      <c r="Y56" s="105"/>
      <c r="Z56" s="105"/>
      <c r="AA56" s="105"/>
      <c r="AB56" s="105"/>
      <c r="AC56" s="105"/>
      <c r="AD56" s="105"/>
      <c r="AE56" s="105"/>
      <c r="AF56" s="106"/>
      <c r="AG56" s="105"/>
      <c r="AH56" s="105"/>
      <c r="AI56" s="105"/>
      <c r="AJ56" s="105"/>
      <c r="AK56" s="105"/>
      <c r="AL56" s="105"/>
      <c r="AM56" s="105"/>
      <c r="AN56" s="105"/>
      <c r="AO56" s="105"/>
      <c r="AP56" s="105"/>
      <c r="AQ56" s="105"/>
      <c r="AR56" s="105"/>
      <c r="AS56" s="105"/>
      <c r="AT56" s="105"/>
      <c r="AU56" s="105"/>
      <c r="AV56" s="105"/>
      <c r="AW56" s="105"/>
      <c r="AX56" s="105"/>
      <c r="AY56" s="105"/>
      <c r="AZ56" s="105"/>
      <c r="BA56" s="105"/>
      <c r="BB56" s="105"/>
      <c r="BC56" s="105"/>
      <c r="BD56" s="245"/>
      <c r="BE56" s="245"/>
      <c r="BF56" s="245"/>
      <c r="BG56" s="245"/>
      <c r="BH56" s="106"/>
      <c r="BI56" s="105"/>
      <c r="BJ56" s="105"/>
      <c r="BK56" s="245"/>
      <c r="BL56" s="245"/>
      <c r="BM56" s="245"/>
      <c r="BN56" s="245"/>
      <c r="BO56" s="245"/>
      <c r="BP56" s="107"/>
      <c r="CE56" s="93"/>
      <c r="CF56" s="93"/>
      <c r="CG56" s="93"/>
      <c r="CH56" s="35"/>
    </row>
    <row r="57" spans="1:86" s="33" customFormat="1" ht="30" customHeight="1" x14ac:dyDescent="0.25">
      <c r="A57" s="23">
        <f>Psychologia!A57</f>
        <v>37</v>
      </c>
      <c r="B57" s="101" t="e">
        <f>IF(Psychologia!#REF!&gt;0,Psychologia!#REF!," ")</f>
        <v>#REF!</v>
      </c>
      <c r="C57" s="102" t="str">
        <f>IF(Psychologia!B57&gt;0,Psychologia!B57," ")</f>
        <v>2026/2027</v>
      </c>
      <c r="D57" s="102" t="str">
        <f>IF(Psychologia!C57&gt;0,Psychologia!C57," ")</f>
        <v xml:space="preserve"> </v>
      </c>
      <c r="E57" s="101">
        <v>2</v>
      </c>
      <c r="F57" s="23" t="s">
        <v>88</v>
      </c>
      <c r="G57" s="23" t="str">
        <f>IF(Psychologia!F57&gt;0,Psychologia!F57," ")</f>
        <v>RPS</v>
      </c>
      <c r="H57" s="96" t="e">
        <f>IF(Psychologia!#REF!&gt;0,Psychologia!#REF!," ")</f>
        <v>#REF!</v>
      </c>
      <c r="I57" s="96" t="str">
        <f>IF(Psychologia!G57&gt;0,Psychologia!G57," ")</f>
        <v>Psychologia rozwoju człowieka</v>
      </c>
      <c r="J57" s="97">
        <f>Psychologia!U57+Psychologia!AQ57</f>
        <v>100</v>
      </c>
      <c r="K57" s="98">
        <f>Psychologia!AN57+Psychologia!BJ57</f>
        <v>50</v>
      </c>
      <c r="L57" s="99">
        <f>Psychologia!V57+Psychologia!AR57</f>
        <v>50</v>
      </c>
      <c r="M57" s="100">
        <f>Psychologia!X57+Psychologia!Z57+Psychologia!AT57+Psychologia!AV57</f>
        <v>30</v>
      </c>
      <c r="N57" s="172">
        <f>Psychologia!W57+Psychologia!AS57</f>
        <v>50</v>
      </c>
      <c r="O57" s="173">
        <f>Psychologia!T57+Psychologia!AP57</f>
        <v>4</v>
      </c>
      <c r="P57" s="102" t="str">
        <f>IF(Psychologia!R57&gt;0,Psychologia!R57," ")</f>
        <v>egz</v>
      </c>
      <c r="Q57" s="121">
        <f t="shared" si="7"/>
        <v>0</v>
      </c>
      <c r="R57" s="109">
        <f t="shared" si="10"/>
        <v>0</v>
      </c>
      <c r="S57" s="129">
        <f t="shared" si="9"/>
        <v>0</v>
      </c>
      <c r="T57" s="106"/>
      <c r="U57" s="105"/>
      <c r="V57" s="105"/>
      <c r="W57" s="105"/>
      <c r="X57" s="105"/>
      <c r="Y57" s="105"/>
      <c r="Z57" s="105"/>
      <c r="AA57" s="105"/>
      <c r="AB57" s="105"/>
      <c r="AC57" s="105"/>
      <c r="AD57" s="105"/>
      <c r="AE57" s="105"/>
      <c r="AF57" s="106"/>
      <c r="AG57" s="105"/>
      <c r="AH57" s="105"/>
      <c r="AI57" s="105"/>
      <c r="AJ57" s="105"/>
      <c r="AK57" s="105"/>
      <c r="AL57" s="105"/>
      <c r="AM57" s="105"/>
      <c r="AN57" s="105"/>
      <c r="AO57" s="105"/>
      <c r="AP57" s="105"/>
      <c r="AQ57" s="105"/>
      <c r="AR57" s="105"/>
      <c r="AS57" s="105"/>
      <c r="AT57" s="105"/>
      <c r="AU57" s="105"/>
      <c r="AV57" s="105"/>
      <c r="AW57" s="105"/>
      <c r="AX57" s="105"/>
      <c r="AY57" s="105"/>
      <c r="AZ57" s="105"/>
      <c r="BA57" s="105"/>
      <c r="BB57" s="105"/>
      <c r="BC57" s="105"/>
      <c r="BD57" s="245"/>
      <c r="BE57" s="245"/>
      <c r="BF57" s="245"/>
      <c r="BG57" s="245"/>
      <c r="BH57" s="106"/>
      <c r="BI57" s="105"/>
      <c r="BJ57" s="105"/>
      <c r="BK57" s="245"/>
      <c r="BL57" s="245"/>
      <c r="BM57" s="245"/>
      <c r="BN57" s="245"/>
      <c r="BO57" s="245"/>
      <c r="BP57" s="107"/>
      <c r="CE57" s="93"/>
      <c r="CF57" s="93"/>
      <c r="CG57" s="93"/>
      <c r="CH57" s="35"/>
    </row>
    <row r="58" spans="1:86" s="33" customFormat="1" ht="30" customHeight="1" x14ac:dyDescent="0.25">
      <c r="A58" s="23">
        <f>Psychologia!A58</f>
        <v>38</v>
      </c>
      <c r="B58" s="101" t="e">
        <f>IF(Psychologia!#REF!&gt;0,Psychologia!#REF!," ")</f>
        <v>#REF!</v>
      </c>
      <c r="C58" s="102" t="str">
        <f>IF(Psychologia!B58&gt;0,Psychologia!B58," ")</f>
        <v>2026/2027</v>
      </c>
      <c r="D58" s="102" t="str">
        <f>IF(Psychologia!C58&gt;0,Psychologia!C58," ")</f>
        <v xml:space="preserve"> </v>
      </c>
      <c r="E58" s="101">
        <f>IF(Psychologia!D58&gt;0,Psychologia!D58," ")</f>
        <v>2</v>
      </c>
      <c r="F58" s="23" t="str">
        <f>IF(Psychologia!E58&gt;0,Psychologia!E58," ")</f>
        <v>2027/2028</v>
      </c>
      <c r="G58" s="23" t="str">
        <f>IF(Psychologia!F58&gt;0,Psychologia!F58," ")</f>
        <v>RPS</v>
      </c>
      <c r="H58" s="96" t="e">
        <f>IF(Psychologia!#REF!&gt;0,Psychologia!#REF!," ")</f>
        <v>#REF!</v>
      </c>
      <c r="I58" s="96" t="str">
        <f>IF(Psychologia!G58&gt;0,Psychologia!G58," ")</f>
        <v>Psychologia różnic indywidualnych I</v>
      </c>
      <c r="J58" s="97">
        <f>Psychologia!U58+Psychologia!AQ58</f>
        <v>50</v>
      </c>
      <c r="K58" s="98">
        <f>Psychologia!AN58+Psychologia!BJ58</f>
        <v>0</v>
      </c>
      <c r="L58" s="99">
        <f>Psychologia!V58+Psychologia!AR58</f>
        <v>50</v>
      </c>
      <c r="M58" s="100">
        <f>Psychologia!X58+Psychologia!Z58+Psychologia!AT58+Psychologia!AV58</f>
        <v>25</v>
      </c>
      <c r="N58" s="172">
        <f>Psychologia!W58+Psychologia!AS58</f>
        <v>50</v>
      </c>
      <c r="O58" s="173">
        <f>Psychologia!T58+Psychologia!AP58</f>
        <v>2</v>
      </c>
      <c r="P58" s="102" t="str">
        <f>IF(Psychologia!R58&gt;0,Psychologia!R58," ")</f>
        <v>zal/o</v>
      </c>
      <c r="Q58" s="121">
        <f t="shared" si="7"/>
        <v>0</v>
      </c>
      <c r="R58" s="109">
        <f t="shared" si="10"/>
        <v>0</v>
      </c>
      <c r="S58" s="129">
        <f t="shared" si="9"/>
        <v>0</v>
      </c>
      <c r="T58" s="106"/>
      <c r="U58" s="105"/>
      <c r="V58" s="105"/>
      <c r="W58" s="105"/>
      <c r="X58" s="105"/>
      <c r="Y58" s="105"/>
      <c r="Z58" s="105"/>
      <c r="AA58" s="105"/>
      <c r="AB58" s="105"/>
      <c r="AC58" s="105"/>
      <c r="AD58" s="105"/>
      <c r="AE58" s="105"/>
      <c r="AF58" s="106"/>
      <c r="AG58" s="105"/>
      <c r="AH58" s="105"/>
      <c r="AI58" s="105"/>
      <c r="AJ58" s="105"/>
      <c r="AK58" s="105"/>
      <c r="AL58" s="105"/>
      <c r="AM58" s="105"/>
      <c r="AN58" s="105"/>
      <c r="AO58" s="105"/>
      <c r="AP58" s="105"/>
      <c r="AQ58" s="105"/>
      <c r="AR58" s="105"/>
      <c r="AS58" s="105"/>
      <c r="AT58" s="105"/>
      <c r="AU58" s="105"/>
      <c r="AV58" s="105"/>
      <c r="AW58" s="105"/>
      <c r="AX58" s="105"/>
      <c r="AY58" s="105"/>
      <c r="AZ58" s="105"/>
      <c r="BA58" s="105"/>
      <c r="BB58" s="105"/>
      <c r="BC58" s="105"/>
      <c r="BD58" s="245"/>
      <c r="BE58" s="245"/>
      <c r="BF58" s="245"/>
      <c r="BG58" s="245"/>
      <c r="BH58" s="106"/>
      <c r="BI58" s="105"/>
      <c r="BJ58" s="105"/>
      <c r="BK58" s="245"/>
      <c r="BL58" s="245"/>
      <c r="BM58" s="245"/>
      <c r="BN58" s="245"/>
      <c r="BO58" s="245"/>
      <c r="BP58" s="107"/>
      <c r="CE58" s="93"/>
      <c r="CF58" s="93"/>
      <c r="CG58" s="93"/>
      <c r="CH58" s="35"/>
    </row>
    <row r="59" spans="1:86" s="33" customFormat="1" ht="30.6" customHeight="1" x14ac:dyDescent="0.25">
      <c r="A59" s="23">
        <f>Psychologia!A59</f>
        <v>39</v>
      </c>
      <c r="B59" s="101" t="e">
        <f>IF(Psychologia!#REF!&gt;0,Psychologia!#REF!," ")</f>
        <v>#REF!</v>
      </c>
      <c r="C59" s="102" t="str">
        <f>IF(Psychologia!B59&gt;0,Psychologia!B59," ")</f>
        <v>2026/2027</v>
      </c>
      <c r="D59" s="102" t="str">
        <f>IF(Psychologia!C59&gt;0,Psychologia!C59," ")</f>
        <v xml:space="preserve"> </v>
      </c>
      <c r="E59" s="101">
        <f>IF(Psychologia!D59&gt;0,Psychologia!D59," ")</f>
        <v>2</v>
      </c>
      <c r="F59" s="23" t="str">
        <f>IF(Psychologia!E59&gt;0,Psychologia!E59," ")</f>
        <v>2027/2028</v>
      </c>
      <c r="G59" s="23" t="str">
        <f>IF(Psychologia!F59&gt;0,Psychologia!F59," ")</f>
        <v>RPS</v>
      </c>
      <c r="H59" s="96" t="e">
        <f>IF(Psychologia!#REF!&gt;0,Psychologia!#REF!," ")</f>
        <v>#REF!</v>
      </c>
      <c r="I59" s="96" t="str">
        <f>IF(Psychologia!G59&gt;0,Psychologia!G59," ")</f>
        <v>Psychologia różnic indywidualnych II</v>
      </c>
      <c r="J59" s="97">
        <f>Psychologia!U59+Psychologia!AQ59</f>
        <v>75</v>
      </c>
      <c r="K59" s="98">
        <f>Psychologia!AN59+Psychologia!BJ59</f>
        <v>25</v>
      </c>
      <c r="L59" s="99">
        <f>Psychologia!V59+Psychologia!AR59</f>
        <v>50</v>
      </c>
      <c r="M59" s="100">
        <f>Psychologia!X59+Psychologia!Z59+Psychologia!AT59+Psychologia!AV59</f>
        <v>20</v>
      </c>
      <c r="N59" s="172">
        <f>Psychologia!W59+Psychologia!AS59</f>
        <v>50</v>
      </c>
      <c r="O59" s="173">
        <f>Psychologia!T59+Psychologia!AP59</f>
        <v>3</v>
      </c>
      <c r="P59" s="102" t="str">
        <f>IF(Psychologia!R59&gt;0,Psychologia!R59," ")</f>
        <v>egz</v>
      </c>
      <c r="Q59" s="121">
        <f t="shared" si="7"/>
        <v>0</v>
      </c>
      <c r="R59" s="109">
        <f t="shared" si="10"/>
        <v>0</v>
      </c>
      <c r="S59" s="129">
        <f t="shared" si="9"/>
        <v>0</v>
      </c>
      <c r="T59" s="106"/>
      <c r="U59" s="105"/>
      <c r="V59" s="105"/>
      <c r="W59" s="105"/>
      <c r="X59" s="105"/>
      <c r="Y59" s="105"/>
      <c r="Z59" s="105"/>
      <c r="AA59" s="105"/>
      <c r="AB59" s="105"/>
      <c r="AC59" s="105"/>
      <c r="AD59" s="105"/>
      <c r="AE59" s="105"/>
      <c r="AF59" s="106"/>
      <c r="AG59" s="105"/>
      <c r="AH59" s="105"/>
      <c r="AI59" s="105"/>
      <c r="AJ59" s="105"/>
      <c r="AK59" s="105"/>
      <c r="AL59" s="105"/>
      <c r="AM59" s="105"/>
      <c r="AN59" s="105"/>
      <c r="AO59" s="105"/>
      <c r="AP59" s="105"/>
      <c r="AQ59" s="105"/>
      <c r="AR59" s="105"/>
      <c r="AS59" s="105"/>
      <c r="AT59" s="105"/>
      <c r="AU59" s="105"/>
      <c r="AV59" s="105"/>
      <c r="AW59" s="105"/>
      <c r="AX59" s="105"/>
      <c r="AY59" s="105"/>
      <c r="AZ59" s="105"/>
      <c r="BA59" s="105"/>
      <c r="BB59" s="105"/>
      <c r="BC59" s="105"/>
      <c r="BD59" s="245"/>
      <c r="BE59" s="245"/>
      <c r="BF59" s="245"/>
      <c r="BG59" s="245"/>
      <c r="BH59" s="106"/>
      <c r="BI59" s="105"/>
      <c r="BJ59" s="105"/>
      <c r="BK59" s="245"/>
      <c r="BL59" s="245"/>
      <c r="BM59" s="245"/>
      <c r="BN59" s="245"/>
      <c r="BO59" s="245"/>
      <c r="BP59" s="107"/>
      <c r="CE59" s="93"/>
      <c r="CF59" s="93"/>
      <c r="CG59" s="93"/>
      <c r="CH59" s="35"/>
    </row>
    <row r="60" spans="1:86" s="33" customFormat="1" ht="30.6" customHeight="1" thickBot="1" x14ac:dyDescent="0.3">
      <c r="A60" s="23">
        <f>Psychologia!A60</f>
        <v>40</v>
      </c>
      <c r="B60" s="101" t="e">
        <f>IF(Psychologia!#REF!&gt;0,Psychologia!#REF!," ")</f>
        <v>#REF!</v>
      </c>
      <c r="C60" s="102" t="str">
        <f>IF(Psychologia!B60&gt;0,Psychologia!B60," ")</f>
        <v>2026/2027</v>
      </c>
      <c r="D60" s="102" t="str">
        <f>IF(Psychologia!C60&gt;0,Psychologia!C60," ")</f>
        <v xml:space="preserve"> </v>
      </c>
      <c r="E60" s="101">
        <f>IF(Psychologia!D60&gt;0,Psychologia!D60," ")</f>
        <v>2</v>
      </c>
      <c r="F60" s="23" t="str">
        <f>IF(Psychologia!E60&gt;0,Psychologia!E60," ")</f>
        <v>2027/2028</v>
      </c>
      <c r="G60" s="23" t="str">
        <f>IF(Psychologia!F60&gt;0,Psychologia!F60," ")</f>
        <v>RPS</v>
      </c>
      <c r="H60" s="96" t="e">
        <f>IF(Psychologia!#REF!&gt;0,Psychologia!#REF!," ")</f>
        <v>#REF!</v>
      </c>
      <c r="I60" s="96" t="str">
        <f>IF(Psychologia!G60&gt;0,Psychologia!G60," ")</f>
        <v>Socjologia</v>
      </c>
      <c r="J60" s="252">
        <f>Psychologia!U60+Psychologia!AQ60</f>
        <v>50</v>
      </c>
      <c r="K60" s="253">
        <f>Psychologia!AN60+Psychologia!BJ60</f>
        <v>20</v>
      </c>
      <c r="L60" s="254">
        <f>Psychologia!V60+Psychologia!AR60</f>
        <v>30</v>
      </c>
      <c r="M60" s="255">
        <f>Psychologia!X60+Psychologia!Z60+Psychologia!AT60+Psychologia!AV60</f>
        <v>30</v>
      </c>
      <c r="N60" s="256">
        <f>Psychologia!W60+Psychologia!AS60</f>
        <v>30</v>
      </c>
      <c r="O60" s="257">
        <f>Psychologia!T60+Psychologia!AP60</f>
        <v>2</v>
      </c>
      <c r="P60" s="258" t="str">
        <f>IF(Psychologia!R60&gt;0,Psychologia!R60," ")</f>
        <v>egz</v>
      </c>
      <c r="Q60" s="259">
        <f t="shared" si="7"/>
        <v>0</v>
      </c>
      <c r="R60" s="260">
        <f t="shared" si="10"/>
        <v>0</v>
      </c>
      <c r="S60" s="261">
        <f t="shared" si="9"/>
        <v>0</v>
      </c>
      <c r="T60" s="247"/>
      <c r="U60" s="248"/>
      <c r="V60" s="248"/>
      <c r="W60" s="248"/>
      <c r="X60" s="248"/>
      <c r="Y60" s="248"/>
      <c r="Z60" s="248"/>
      <c r="AA60" s="248"/>
      <c r="AB60" s="248"/>
      <c r="AC60" s="248"/>
      <c r="AD60" s="248"/>
      <c r="AE60" s="248"/>
      <c r="AF60" s="247"/>
      <c r="AG60" s="248"/>
      <c r="AH60" s="248"/>
      <c r="AI60" s="248"/>
      <c r="AJ60" s="248"/>
      <c r="AK60" s="248"/>
      <c r="AL60" s="248"/>
      <c r="AM60" s="248"/>
      <c r="AN60" s="248"/>
      <c r="AO60" s="248"/>
      <c r="AP60" s="248"/>
      <c r="AQ60" s="248"/>
      <c r="AR60" s="248"/>
      <c r="AS60" s="248"/>
      <c r="AT60" s="248"/>
      <c r="AU60" s="248"/>
      <c r="AV60" s="248"/>
      <c r="AW60" s="248"/>
      <c r="AX60" s="248"/>
      <c r="AY60" s="248"/>
      <c r="AZ60" s="248"/>
      <c r="BA60" s="248"/>
      <c r="BB60" s="248"/>
      <c r="BC60" s="248"/>
      <c r="BD60" s="249"/>
      <c r="BE60" s="249"/>
      <c r="BF60" s="249"/>
      <c r="BG60" s="249"/>
      <c r="BH60" s="247"/>
      <c r="BI60" s="248"/>
      <c r="BJ60" s="248"/>
      <c r="BK60" s="249"/>
      <c r="BL60" s="249"/>
      <c r="BM60" s="249"/>
      <c r="BN60" s="249"/>
      <c r="BO60" s="249"/>
      <c r="BP60" s="250"/>
      <c r="CE60" s="93"/>
      <c r="CF60" s="93"/>
      <c r="CG60" s="93"/>
      <c r="CH60" s="35"/>
    </row>
    <row r="61" spans="1:86" s="33" customFormat="1" ht="30" customHeight="1" thickBot="1" x14ac:dyDescent="0.3">
      <c r="A61" s="214"/>
      <c r="B61" s="215" t="e">
        <f>IF(Psychologia!#REF!&gt;0,Psychologia!#REF!," ")</f>
        <v>#REF!</v>
      </c>
      <c r="C61" s="216" t="str">
        <f>IF(Psychologia!B61&gt;0,Psychologia!B61," ")</f>
        <v xml:space="preserve"> </v>
      </c>
      <c r="D61" s="216" t="str">
        <f>IF(Psychologia!C61&gt;0,Psychologia!C61," ")</f>
        <v xml:space="preserve"> </v>
      </c>
      <c r="E61" s="215" t="str">
        <f>IF(Psychologia!D61&gt;0,Psychologia!D61," ")</f>
        <v xml:space="preserve"> </v>
      </c>
      <c r="F61" s="216" t="str">
        <f>IF(Psychologia!E61&gt;0,Psychologia!E61," ")</f>
        <v xml:space="preserve"> </v>
      </c>
      <c r="G61" s="216" t="str">
        <f>IF(Psychologia!F61&gt;0,Psychologia!F61," ")</f>
        <v xml:space="preserve"> </v>
      </c>
      <c r="H61" s="217" t="e">
        <f>IF(Psychologia!#REF!&gt;0,Psychologia!#REF!," ")</f>
        <v>#REF!</v>
      </c>
      <c r="I61" s="213" t="str">
        <f>IF(Psychologia!G61&gt;0,Psychologia!G61," ")</f>
        <v>sumy dla 2 roku</v>
      </c>
      <c r="J61" s="218">
        <f>Psychologia!U61+Psychologia!AQ61</f>
        <v>1520</v>
      </c>
      <c r="K61" s="219">
        <f>Psychologia!AN61+Psychologia!BJ61</f>
        <v>450</v>
      </c>
      <c r="L61" s="220">
        <f>SUM(Psychologia!L43:L60)</f>
        <v>1070</v>
      </c>
      <c r="M61" s="220" t="e">
        <f>SUM(M43:M60)</f>
        <v>#REF!</v>
      </c>
      <c r="N61" s="220">
        <f>SUM(Psychologia!M43:M60)</f>
        <v>1070</v>
      </c>
      <c r="O61" s="220">
        <f>SUM(Psychologia!N43:N60)</f>
        <v>60</v>
      </c>
      <c r="P61" s="220" t="str">
        <f>IF(Psychologia!R61&gt;0,Psychologia!R61," ")</f>
        <v xml:space="preserve"> </v>
      </c>
      <c r="Q61" s="220">
        <f t="shared" ref="Q61:AN61" si="11">SUM(Q43:Q60)</f>
        <v>0</v>
      </c>
      <c r="R61" s="220">
        <f t="shared" si="11"/>
        <v>0</v>
      </c>
      <c r="S61" s="220">
        <f t="shared" si="11"/>
        <v>0</v>
      </c>
      <c r="T61" s="220">
        <f t="shared" si="11"/>
        <v>0</v>
      </c>
      <c r="U61" s="220">
        <f t="shared" si="11"/>
        <v>0</v>
      </c>
      <c r="V61" s="220">
        <f t="shared" si="11"/>
        <v>0</v>
      </c>
      <c r="W61" s="220">
        <f t="shared" si="11"/>
        <v>0</v>
      </c>
      <c r="X61" s="220">
        <f t="shared" si="11"/>
        <v>0</v>
      </c>
      <c r="Y61" s="220">
        <f t="shared" si="11"/>
        <v>0</v>
      </c>
      <c r="Z61" s="220">
        <f t="shared" si="11"/>
        <v>0</v>
      </c>
      <c r="AA61" s="220">
        <f t="shared" si="11"/>
        <v>0</v>
      </c>
      <c r="AB61" s="220">
        <f t="shared" si="11"/>
        <v>0</v>
      </c>
      <c r="AC61" s="220">
        <f t="shared" si="11"/>
        <v>0</v>
      </c>
      <c r="AD61" s="220">
        <f t="shared" si="11"/>
        <v>0</v>
      </c>
      <c r="AE61" s="220">
        <f t="shared" si="11"/>
        <v>0</v>
      </c>
      <c r="AF61" s="220">
        <f t="shared" si="11"/>
        <v>0</v>
      </c>
      <c r="AG61" s="220">
        <f t="shared" si="11"/>
        <v>0</v>
      </c>
      <c r="AH61" s="220">
        <f t="shared" si="11"/>
        <v>0</v>
      </c>
      <c r="AI61" s="220">
        <f t="shared" si="11"/>
        <v>0</v>
      </c>
      <c r="AJ61" s="220">
        <f t="shared" si="11"/>
        <v>0</v>
      </c>
      <c r="AK61" s="220">
        <f t="shared" si="11"/>
        <v>0</v>
      </c>
      <c r="AL61" s="220">
        <f t="shared" si="11"/>
        <v>0</v>
      </c>
      <c r="AM61" s="220">
        <f t="shared" si="11"/>
        <v>0</v>
      </c>
      <c r="AN61" s="220">
        <f t="shared" si="11"/>
        <v>0</v>
      </c>
      <c r="AO61" s="220">
        <f t="shared" ref="AO61:BP61" si="12">SUM(AO43:AO60)</f>
        <v>0</v>
      </c>
      <c r="AP61" s="220">
        <f t="shared" si="12"/>
        <v>0</v>
      </c>
      <c r="AQ61" s="220">
        <f t="shared" si="12"/>
        <v>0</v>
      </c>
      <c r="AR61" s="220">
        <f t="shared" si="12"/>
        <v>0</v>
      </c>
      <c r="AS61" s="220">
        <f t="shared" si="12"/>
        <v>0</v>
      </c>
      <c r="AT61" s="220">
        <f t="shared" si="12"/>
        <v>0</v>
      </c>
      <c r="AU61" s="220">
        <f t="shared" si="12"/>
        <v>0</v>
      </c>
      <c r="AV61" s="220">
        <f t="shared" si="12"/>
        <v>0</v>
      </c>
      <c r="AW61" s="220">
        <f t="shared" si="12"/>
        <v>0</v>
      </c>
      <c r="AX61" s="220">
        <f t="shared" si="12"/>
        <v>0</v>
      </c>
      <c r="AY61" s="220">
        <f t="shared" si="12"/>
        <v>0</v>
      </c>
      <c r="AZ61" s="220">
        <f t="shared" si="12"/>
        <v>0</v>
      </c>
      <c r="BA61" s="220">
        <f t="shared" si="12"/>
        <v>0</v>
      </c>
      <c r="BB61" s="220">
        <f t="shared" si="12"/>
        <v>0</v>
      </c>
      <c r="BC61" s="220">
        <f t="shared" si="12"/>
        <v>0</v>
      </c>
      <c r="BD61" s="220">
        <f t="shared" si="12"/>
        <v>0</v>
      </c>
      <c r="BE61" s="220">
        <f t="shared" si="12"/>
        <v>0</v>
      </c>
      <c r="BF61" s="220">
        <f t="shared" si="12"/>
        <v>0</v>
      </c>
      <c r="BG61" s="380">
        <f t="shared" si="12"/>
        <v>0</v>
      </c>
      <c r="BH61" s="384">
        <f t="shared" si="12"/>
        <v>0</v>
      </c>
      <c r="BI61" s="220">
        <f t="shared" si="12"/>
        <v>0</v>
      </c>
      <c r="BJ61" s="220">
        <f t="shared" si="12"/>
        <v>0</v>
      </c>
      <c r="BK61" s="220">
        <f t="shared" si="12"/>
        <v>0</v>
      </c>
      <c r="BL61" s="220">
        <f t="shared" si="12"/>
        <v>0</v>
      </c>
      <c r="BM61" s="220">
        <f t="shared" si="12"/>
        <v>0</v>
      </c>
      <c r="BN61" s="220">
        <f t="shared" si="12"/>
        <v>0</v>
      </c>
      <c r="BO61" s="220">
        <f t="shared" si="12"/>
        <v>0</v>
      </c>
      <c r="BP61" s="385">
        <f t="shared" si="12"/>
        <v>0</v>
      </c>
      <c r="CE61" s="93"/>
      <c r="CF61" s="93"/>
      <c r="CG61" s="93"/>
      <c r="CH61" s="35"/>
    </row>
    <row r="62" spans="1:86" s="33" customFormat="1" ht="30" customHeight="1" x14ac:dyDescent="0.25">
      <c r="A62" s="23">
        <f>Psychologia!A62</f>
        <v>41</v>
      </c>
      <c r="B62" s="101" t="e">
        <f>IF(Psychologia!#REF!&gt;0,Psychologia!#REF!," ")</f>
        <v>#REF!</v>
      </c>
      <c r="C62" s="102" t="str">
        <f>IF(Psychologia!B62&gt;0,Psychologia!B62," ")</f>
        <v>2026/2027</v>
      </c>
      <c r="D62" s="102" t="str">
        <f>IF(Psychologia!C62&gt;0,Psychologia!C62," ")</f>
        <v xml:space="preserve"> </v>
      </c>
      <c r="E62" s="101">
        <f>IF(Psychologia!D62&gt;0,Psychologia!D62," ")</f>
        <v>3</v>
      </c>
      <c r="F62" s="23" t="str">
        <f>IF(Psychologia!E62&gt;0,Psychologia!E62," ")</f>
        <v>2028/2029</v>
      </c>
      <c r="G62" s="23" t="str">
        <f>IF(Psychologia!F62&gt;0,Psychologia!F62," ")</f>
        <v>RPS</v>
      </c>
      <c r="H62" s="96" t="e">
        <f>IF(Psychologia!#REF!&gt;0,Psychologia!#REF!," ")</f>
        <v>#REF!</v>
      </c>
      <c r="I62" s="96" t="str">
        <f>IF(Psychologia!G62&gt;0,Psychologia!G62," ")</f>
        <v>Metodologia badań psychologicznych II</v>
      </c>
      <c r="J62" s="262">
        <f>Psychologia!U62+Psychologia!AQ62</f>
        <v>75</v>
      </c>
      <c r="K62" s="263">
        <f>Psychologia!AN62+Psychologia!BJ62</f>
        <v>50</v>
      </c>
      <c r="L62" s="264">
        <f>Psychologia!V62+Psychologia!AR62</f>
        <v>25</v>
      </c>
      <c r="M62" s="265">
        <f>Psychologia!X62+Psychologia!Z62+Psychologia!AT62+Psychologia!AV62</f>
        <v>15</v>
      </c>
      <c r="N62" s="266">
        <f>Psychologia!W62+Psychologia!AS62</f>
        <v>25</v>
      </c>
      <c r="O62" s="267">
        <f>Psychologia!T62+Psychologia!AP62</f>
        <v>3</v>
      </c>
      <c r="P62" s="268" t="str">
        <f>IF(Psychologia!R62&gt;0,Psychologia!R62," ")</f>
        <v>egz</v>
      </c>
      <c r="Q62" s="121">
        <f t="shared" ref="Q62:Q79" si="13">SUM(T62:AE62)</f>
        <v>0</v>
      </c>
      <c r="R62" s="109">
        <f>SUM(AF62:BG62)</f>
        <v>0</v>
      </c>
      <c r="S62" s="129">
        <f t="shared" ref="S62:S79" si="14">SUM(BH62:BP62)</f>
        <v>0</v>
      </c>
      <c r="T62" s="106"/>
      <c r="U62" s="105"/>
      <c r="V62" s="105"/>
      <c r="W62" s="105"/>
      <c r="X62" s="105"/>
      <c r="Y62" s="105"/>
      <c r="Z62" s="105"/>
      <c r="AA62" s="105"/>
      <c r="AB62" s="105"/>
      <c r="AC62" s="105"/>
      <c r="AD62" s="105"/>
      <c r="AE62" s="105"/>
      <c r="AF62" s="106"/>
      <c r="AG62" s="105"/>
      <c r="AH62" s="105"/>
      <c r="AI62" s="105"/>
      <c r="AJ62" s="105"/>
      <c r="AK62" s="105"/>
      <c r="AL62" s="105"/>
      <c r="AM62" s="105"/>
      <c r="AN62" s="105"/>
      <c r="AO62" s="105"/>
      <c r="AP62" s="105"/>
      <c r="AQ62" s="105"/>
      <c r="AR62" s="105"/>
      <c r="AS62" s="105"/>
      <c r="AT62" s="105"/>
      <c r="AU62" s="105"/>
      <c r="AV62" s="105"/>
      <c r="AW62" s="105"/>
      <c r="AX62" s="105"/>
      <c r="AY62" s="105"/>
      <c r="AZ62" s="105"/>
      <c r="BA62" s="105"/>
      <c r="BB62" s="105"/>
      <c r="BC62" s="105"/>
      <c r="BD62" s="245"/>
      <c r="BE62" s="245"/>
      <c r="BF62" s="245"/>
      <c r="BG62" s="245"/>
      <c r="BH62" s="115"/>
      <c r="BI62" s="110"/>
      <c r="BJ62" s="110"/>
      <c r="BK62" s="246"/>
      <c r="BL62" s="246"/>
      <c r="BM62" s="246"/>
      <c r="BN62" s="246"/>
      <c r="BO62" s="246"/>
      <c r="BP62" s="116"/>
      <c r="CE62" s="93"/>
      <c r="CF62" s="93"/>
      <c r="CG62" s="93"/>
      <c r="CH62" s="35"/>
    </row>
    <row r="63" spans="1:86" s="33" customFormat="1" ht="30" customHeight="1" x14ac:dyDescent="0.25">
      <c r="A63" s="23">
        <f>Psychologia!A63</f>
        <v>42</v>
      </c>
      <c r="B63" s="101" t="e">
        <f>IF(Psychologia!#REF!&gt;0,Psychologia!#REF!," ")</f>
        <v>#REF!</v>
      </c>
      <c r="C63" s="102" t="str">
        <f>IF(Psychologia!B63&gt;0,Psychologia!B63," ")</f>
        <v>2026/2027</v>
      </c>
      <c r="D63" s="102" t="str">
        <f>IF(Psychologia!C63&gt;0,Psychologia!C63," ")</f>
        <v xml:space="preserve"> </v>
      </c>
      <c r="E63" s="101">
        <f>IF(Psychologia!D63&gt;0,Psychologia!D63," ")</f>
        <v>3</v>
      </c>
      <c r="F63" s="23" t="str">
        <f>IF(Psychologia!E63&gt;0,Psychologia!E63," ")</f>
        <v>2028/2029</v>
      </c>
      <c r="G63" s="23" t="str">
        <f>IF(Psychologia!F63&gt;0,Psychologia!F63," ")</f>
        <v>RPS</v>
      </c>
      <c r="H63" s="96" t="e">
        <f>IF(Psychologia!#REF!&gt;0,Psychologia!#REF!," ")</f>
        <v>#REF!</v>
      </c>
      <c r="I63" s="96" t="str">
        <f>IF(Psychologia!G63&gt;0,Psychologia!G63," ")</f>
        <v>Neuropsychologia</v>
      </c>
      <c r="J63" s="262">
        <f>Psychologia!U63+Psychologia!AQ63</f>
        <v>75</v>
      </c>
      <c r="K63" s="263">
        <f>Psychologia!AN63+Psychologia!BJ63</f>
        <v>15</v>
      </c>
      <c r="L63" s="264">
        <f>Psychologia!V63+Psychologia!AR63</f>
        <v>60</v>
      </c>
      <c r="M63" s="265">
        <f>Psychologia!X63+Psychologia!Z63+Psychologia!AT63+Psychologia!AV63</f>
        <v>10</v>
      </c>
      <c r="N63" s="266">
        <f>Psychologia!W63+Psychologia!AS63</f>
        <v>60</v>
      </c>
      <c r="O63" s="267">
        <f>Psychologia!T63+Psychologia!AP63</f>
        <v>3</v>
      </c>
      <c r="P63" s="268" t="str">
        <f>IF(Psychologia!R63&gt;0,Psychologia!R63," ")</f>
        <v>egz</v>
      </c>
      <c r="Q63" s="121">
        <f t="shared" si="13"/>
        <v>0</v>
      </c>
      <c r="R63" s="109">
        <f t="shared" ref="R63:R79" si="15">SUM(AF63:BG63)</f>
        <v>0</v>
      </c>
      <c r="S63" s="129">
        <f t="shared" si="14"/>
        <v>0</v>
      </c>
      <c r="T63" s="106"/>
      <c r="U63" s="105"/>
      <c r="V63" s="105"/>
      <c r="W63" s="105"/>
      <c r="X63" s="105"/>
      <c r="Y63" s="105"/>
      <c r="Z63" s="105"/>
      <c r="AA63" s="105"/>
      <c r="AB63" s="105"/>
      <c r="AC63" s="105"/>
      <c r="AD63" s="105"/>
      <c r="AE63" s="105"/>
      <c r="AF63" s="106"/>
      <c r="AG63" s="105"/>
      <c r="AH63" s="105"/>
      <c r="AI63" s="105"/>
      <c r="AJ63" s="105"/>
      <c r="AK63" s="105"/>
      <c r="AL63" s="105"/>
      <c r="AM63" s="105"/>
      <c r="AN63" s="105"/>
      <c r="AO63" s="105"/>
      <c r="AP63" s="105"/>
      <c r="AQ63" s="105"/>
      <c r="AR63" s="105"/>
      <c r="AS63" s="105"/>
      <c r="AT63" s="105"/>
      <c r="AU63" s="105"/>
      <c r="AV63" s="105"/>
      <c r="AW63" s="105"/>
      <c r="AX63" s="105"/>
      <c r="AY63" s="105"/>
      <c r="AZ63" s="105"/>
      <c r="BA63" s="105"/>
      <c r="BB63" s="105"/>
      <c r="BC63" s="105"/>
      <c r="BD63" s="245"/>
      <c r="BE63" s="245"/>
      <c r="BF63" s="245"/>
      <c r="BG63" s="245"/>
      <c r="BH63" s="115"/>
      <c r="BI63" s="110"/>
      <c r="BJ63" s="110"/>
      <c r="BK63" s="246"/>
      <c r="BL63" s="246"/>
      <c r="BM63" s="246"/>
      <c r="BN63" s="246"/>
      <c r="BO63" s="246"/>
      <c r="BP63" s="116"/>
      <c r="CE63" s="93"/>
      <c r="CF63" s="93"/>
      <c r="CG63" s="93"/>
      <c r="CH63" s="35"/>
    </row>
    <row r="64" spans="1:86" s="33" customFormat="1" ht="30" customHeight="1" x14ac:dyDescent="0.25">
      <c r="A64" s="23">
        <f>Psychologia!A64</f>
        <v>43</v>
      </c>
      <c r="B64" s="101" t="e">
        <f>IF(Psychologia!#REF!&gt;0,Psychologia!#REF!," ")</f>
        <v>#REF!</v>
      </c>
      <c r="C64" s="102" t="str">
        <f>IF(Psychologia!B64&gt;0,Psychologia!B64," ")</f>
        <v>2026/2027</v>
      </c>
      <c r="D64" s="102" t="str">
        <f>IF(Psychologia!C64&gt;0,Psychologia!C64," ")</f>
        <v xml:space="preserve"> </v>
      </c>
      <c r="E64" s="101">
        <f>IF(Psychologia!D64&gt;0,Psychologia!D64," ")</f>
        <v>3</v>
      </c>
      <c r="F64" s="23" t="str">
        <f>IF(Psychologia!E64&gt;0,Psychologia!E64," ")</f>
        <v>2028/2029</v>
      </c>
      <c r="G64" s="23" t="str">
        <f>IF(Psychologia!F64&gt;0,Psychologia!F64," ")</f>
        <v>RPS</v>
      </c>
      <c r="H64" s="96" t="e">
        <f>IF(Psychologia!#REF!&gt;0,Psychologia!#REF!," ")</f>
        <v>#REF!</v>
      </c>
      <c r="I64" s="96" t="str">
        <f>IF(Psychologia!G64&gt;0,Psychologia!G64," ")</f>
        <v xml:space="preserve">Podstawy neurologii </v>
      </c>
      <c r="J64" s="262">
        <f>Psychologia!U64+Psychologia!AQ64</f>
        <v>100</v>
      </c>
      <c r="K64" s="263">
        <f>Psychologia!AN64+Psychologia!BJ64</f>
        <v>55</v>
      </c>
      <c r="L64" s="264">
        <f>Psychologia!V64+Psychologia!AR64</f>
        <v>45</v>
      </c>
      <c r="M64" s="265">
        <f>Psychologia!X64+Psychologia!Z64+Psychologia!AT64+Psychologia!AV64</f>
        <v>5</v>
      </c>
      <c r="N64" s="266">
        <f>Psychologia!W64+Psychologia!AS64</f>
        <v>45</v>
      </c>
      <c r="O64" s="267">
        <f>Psychologia!T64+Psychologia!AP64</f>
        <v>4</v>
      </c>
      <c r="P64" s="268" t="str">
        <f>IF(Psychologia!R64&gt;0,Psychologia!R64," ")</f>
        <v>zal/o</v>
      </c>
      <c r="Q64" s="121">
        <f t="shared" si="13"/>
        <v>0</v>
      </c>
      <c r="R64" s="109">
        <f t="shared" si="15"/>
        <v>0</v>
      </c>
      <c r="S64" s="129">
        <f t="shared" si="14"/>
        <v>0</v>
      </c>
      <c r="T64" s="106"/>
      <c r="U64" s="105"/>
      <c r="V64" s="105"/>
      <c r="W64" s="105"/>
      <c r="X64" s="105"/>
      <c r="Y64" s="105"/>
      <c r="Z64" s="105"/>
      <c r="AA64" s="105"/>
      <c r="AB64" s="105"/>
      <c r="AC64" s="105"/>
      <c r="AD64" s="105"/>
      <c r="AE64" s="105"/>
      <c r="AF64" s="106"/>
      <c r="AG64" s="105"/>
      <c r="AH64" s="105"/>
      <c r="AI64" s="105"/>
      <c r="AJ64" s="105"/>
      <c r="AK64" s="105"/>
      <c r="AL64" s="105"/>
      <c r="AM64" s="105"/>
      <c r="AN64" s="105"/>
      <c r="AO64" s="105"/>
      <c r="AP64" s="105"/>
      <c r="AQ64" s="105"/>
      <c r="AR64" s="105"/>
      <c r="AS64" s="105"/>
      <c r="AT64" s="105"/>
      <c r="AU64" s="105"/>
      <c r="AV64" s="105"/>
      <c r="AW64" s="105"/>
      <c r="AX64" s="105"/>
      <c r="AY64" s="105"/>
      <c r="AZ64" s="105"/>
      <c r="BA64" s="105"/>
      <c r="BB64" s="105"/>
      <c r="BC64" s="105"/>
      <c r="BD64" s="245"/>
      <c r="BE64" s="245"/>
      <c r="BF64" s="245"/>
      <c r="BG64" s="245"/>
      <c r="BH64" s="115"/>
      <c r="BI64" s="110"/>
      <c r="BJ64" s="110"/>
      <c r="BK64" s="246"/>
      <c r="BL64" s="246"/>
      <c r="BM64" s="246"/>
      <c r="BN64" s="246"/>
      <c r="BO64" s="246"/>
      <c r="BP64" s="116"/>
      <c r="CE64" s="93"/>
      <c r="CF64" s="93"/>
      <c r="CG64" s="93"/>
      <c r="CH64" s="35"/>
    </row>
    <row r="65" spans="1:86" s="33" customFormat="1" ht="47.25" x14ac:dyDescent="0.25">
      <c r="A65" s="23">
        <f>Psychologia!A65</f>
        <v>44</v>
      </c>
      <c r="B65" s="101" t="e">
        <f>IF(Psychologia!#REF!&gt;0,Psychologia!#REF!," ")</f>
        <v>#REF!</v>
      </c>
      <c r="C65" s="102" t="str">
        <f>IF(Psychologia!B65&gt;0,Psychologia!B65," ")</f>
        <v>2026/2027</v>
      </c>
      <c r="D65" s="102" t="str">
        <f>IF(Psychologia!C65&gt;0,Psychologia!C65," ")</f>
        <v xml:space="preserve"> </v>
      </c>
      <c r="E65" s="101">
        <f>IF(Psychologia!D65&gt;0,Psychologia!D65," ")</f>
        <v>3</v>
      </c>
      <c r="F65" s="23" t="str">
        <f>IF(Psychologia!E65&gt;0,Psychologia!E65," ")</f>
        <v>2028/2029</v>
      </c>
      <c r="G65" s="23" t="str">
        <f>IF(Psychologia!F65&gt;0,Psychologia!F65," ")</f>
        <v>RPS</v>
      </c>
      <c r="H65" s="96" t="e">
        <f>IF(Psychologia!#REF!&gt;0,Psychologia!#REF!," ")</f>
        <v>#REF!</v>
      </c>
      <c r="I65" s="96" t="str">
        <f>IF(Psychologia!G65&gt;0,Psychologia!G65," ")</f>
        <v>Praktyki zawodowe w zakresie psychologicznej diagnozy i terapii chorób somatycznych</v>
      </c>
      <c r="J65" s="262">
        <f>Psychologia!U65+Psychologia!AQ65</f>
        <v>160</v>
      </c>
      <c r="K65" s="263">
        <f>Psychologia!AN65+Psychologia!BJ65</f>
        <v>0</v>
      </c>
      <c r="L65" s="264">
        <f>Psychologia!V65+Psychologia!AR65</f>
        <v>160</v>
      </c>
      <c r="M65" s="265">
        <f>Psychologia!X65+Psychologia!Z65+Psychologia!AT65+Psychologia!AV65</f>
        <v>0</v>
      </c>
      <c r="N65" s="266">
        <f>Psychologia!W65+Psychologia!AS65</f>
        <v>160</v>
      </c>
      <c r="O65" s="267">
        <f>Psychologia!T65+Psychologia!AP65</f>
        <v>6</v>
      </c>
      <c r="P65" s="268" t="str">
        <f>IF(Psychologia!R65&gt;0,Psychologia!R65," ")</f>
        <v>zal/o</v>
      </c>
      <c r="Q65" s="121">
        <f t="shared" si="13"/>
        <v>0</v>
      </c>
      <c r="R65" s="109">
        <f t="shared" si="15"/>
        <v>0</v>
      </c>
      <c r="S65" s="129">
        <f t="shared" si="14"/>
        <v>0</v>
      </c>
      <c r="T65" s="106"/>
      <c r="U65" s="105"/>
      <c r="V65" s="105"/>
      <c r="W65" s="105"/>
      <c r="X65" s="105"/>
      <c r="Y65" s="105"/>
      <c r="Z65" s="105"/>
      <c r="AA65" s="105"/>
      <c r="AB65" s="105"/>
      <c r="AC65" s="105"/>
      <c r="AD65" s="105"/>
      <c r="AE65" s="105"/>
      <c r="AF65" s="106"/>
      <c r="AG65" s="105"/>
      <c r="AH65" s="105"/>
      <c r="AI65" s="105"/>
      <c r="AJ65" s="105"/>
      <c r="AK65" s="105"/>
      <c r="AL65" s="105"/>
      <c r="AM65" s="105"/>
      <c r="AN65" s="105"/>
      <c r="AO65" s="105"/>
      <c r="AP65" s="105"/>
      <c r="AQ65" s="105"/>
      <c r="AR65" s="105"/>
      <c r="AS65" s="105"/>
      <c r="AT65" s="105"/>
      <c r="AU65" s="105"/>
      <c r="AV65" s="105"/>
      <c r="AW65" s="105"/>
      <c r="AX65" s="105"/>
      <c r="AY65" s="105"/>
      <c r="AZ65" s="105"/>
      <c r="BA65" s="105"/>
      <c r="BB65" s="105"/>
      <c r="BC65" s="105"/>
      <c r="BD65" s="245"/>
      <c r="BE65" s="245"/>
      <c r="BF65" s="245"/>
      <c r="BG65" s="245"/>
      <c r="BH65" s="115"/>
      <c r="BI65" s="110"/>
      <c r="BJ65" s="110"/>
      <c r="BK65" s="246"/>
      <c r="BL65" s="246"/>
      <c r="BM65" s="246"/>
      <c r="BN65" s="246"/>
      <c r="BO65" s="246"/>
      <c r="BP65" s="116"/>
      <c r="CE65" s="93"/>
      <c r="CF65" s="93"/>
      <c r="CG65" s="93"/>
      <c r="CH65" s="35"/>
    </row>
    <row r="66" spans="1:86" s="33" customFormat="1" ht="47.25" x14ac:dyDescent="0.25">
      <c r="A66" s="23">
        <f>Psychologia!A66</f>
        <v>45</v>
      </c>
      <c r="B66" s="101" t="e">
        <f>IF(Psychologia!#REF!&gt;0,Psychologia!#REF!," ")</f>
        <v>#REF!</v>
      </c>
      <c r="C66" s="102" t="str">
        <f>IF(Psychologia!B66&gt;0,Psychologia!B66," ")</f>
        <v>2026/2027</v>
      </c>
      <c r="D66" s="102" t="str">
        <f>IF(Psychologia!C66&gt;0,Psychologia!C66," ")</f>
        <v xml:space="preserve"> </v>
      </c>
      <c r="E66" s="101">
        <f>IF(Psychologia!D66&gt;0,Psychologia!D66," ")</f>
        <v>3</v>
      </c>
      <c r="F66" s="23" t="str">
        <f>IF(Psychologia!E66&gt;0,Psychologia!E66," ")</f>
        <v>2028/2029</v>
      </c>
      <c r="G66" s="23" t="str">
        <f>IF(Psychologia!F66&gt;0,Psychologia!F66," ")</f>
        <v>RPS</v>
      </c>
      <c r="H66" s="96" t="e">
        <f>IF(Psychologia!#REF!&gt;0,Psychologia!#REF!," ")</f>
        <v>#REF!</v>
      </c>
      <c r="I66" s="96" t="str">
        <f>IF(Psychologia!G66&gt;0,Psychologia!G66," ")</f>
        <v>Praktyki zawodowe w zakresie klinicznej diagnozy psychologicznej dorosłych</v>
      </c>
      <c r="J66" s="262">
        <f>Psychologia!U66+Psychologia!AQ66</f>
        <v>160</v>
      </c>
      <c r="K66" s="263">
        <f>Psychologia!AN66+Psychologia!BJ66</f>
        <v>0</v>
      </c>
      <c r="L66" s="264">
        <f>Psychologia!V66+Psychologia!AR66</f>
        <v>160</v>
      </c>
      <c r="M66" s="265">
        <f>Psychologia!X66+Psychologia!Z66+Psychologia!AT66+Psychologia!AV66</f>
        <v>0</v>
      </c>
      <c r="N66" s="266">
        <f>Psychologia!W66+Psychologia!AS66</f>
        <v>160</v>
      </c>
      <c r="O66" s="267">
        <f>Psychologia!T66+Psychologia!AP66</f>
        <v>6</v>
      </c>
      <c r="P66" s="268" t="str">
        <f>IF(Psychologia!R66&gt;0,Psychologia!R66," ")</f>
        <v>zal/o</v>
      </c>
      <c r="Q66" s="121">
        <f t="shared" si="13"/>
        <v>0</v>
      </c>
      <c r="R66" s="109">
        <f t="shared" si="15"/>
        <v>0</v>
      </c>
      <c r="S66" s="129">
        <f t="shared" si="14"/>
        <v>0</v>
      </c>
      <c r="T66" s="106"/>
      <c r="U66" s="105"/>
      <c r="V66" s="105"/>
      <c r="W66" s="105"/>
      <c r="X66" s="105"/>
      <c r="Y66" s="105"/>
      <c r="Z66" s="105"/>
      <c r="AA66" s="105"/>
      <c r="AB66" s="105"/>
      <c r="AC66" s="105"/>
      <c r="AD66" s="105"/>
      <c r="AE66" s="105"/>
      <c r="AF66" s="106"/>
      <c r="AG66" s="105"/>
      <c r="AH66" s="105"/>
      <c r="AI66" s="105"/>
      <c r="AJ66" s="105"/>
      <c r="AK66" s="105"/>
      <c r="AL66" s="105"/>
      <c r="AM66" s="105"/>
      <c r="AN66" s="105"/>
      <c r="AO66" s="105"/>
      <c r="AP66" s="105"/>
      <c r="AQ66" s="105"/>
      <c r="AR66" s="105"/>
      <c r="AS66" s="105"/>
      <c r="AT66" s="105"/>
      <c r="AU66" s="105"/>
      <c r="AV66" s="105"/>
      <c r="AW66" s="105"/>
      <c r="AX66" s="105"/>
      <c r="AY66" s="105"/>
      <c r="AZ66" s="105"/>
      <c r="BA66" s="105"/>
      <c r="BB66" s="105"/>
      <c r="BC66" s="105"/>
      <c r="BD66" s="245"/>
      <c r="BE66" s="245"/>
      <c r="BF66" s="245"/>
      <c r="BG66" s="245"/>
      <c r="BH66" s="115"/>
      <c r="BI66" s="110"/>
      <c r="BJ66" s="110"/>
      <c r="BK66" s="246"/>
      <c r="BL66" s="246"/>
      <c r="BM66" s="246"/>
      <c r="BN66" s="246"/>
      <c r="BO66" s="246"/>
      <c r="BP66" s="116"/>
      <c r="CE66" s="93"/>
      <c r="CF66" s="93"/>
      <c r="CG66" s="93"/>
      <c r="CH66" s="35"/>
    </row>
    <row r="67" spans="1:86" s="33" customFormat="1" ht="47.25" x14ac:dyDescent="0.25">
      <c r="A67" s="23">
        <f>Psychologia!A67</f>
        <v>46</v>
      </c>
      <c r="B67" s="101" t="e">
        <f>IF(Psychologia!#REF!&gt;0,Psychologia!#REF!," ")</f>
        <v>#REF!</v>
      </c>
      <c r="C67" s="102" t="str">
        <f>IF(Psychologia!B67&gt;0,Psychologia!B67," ")</f>
        <v>2026/2027</v>
      </c>
      <c r="D67" s="102" t="str">
        <f>IF(Psychologia!C67&gt;0,Psychologia!C67," ")</f>
        <v xml:space="preserve"> </v>
      </c>
      <c r="E67" s="101">
        <f>IF(Psychologia!D67&gt;0,Psychologia!D67," ")</f>
        <v>3</v>
      </c>
      <c r="F67" s="23" t="str">
        <f>IF(Psychologia!E67&gt;0,Psychologia!E67," ")</f>
        <v>2028/2029</v>
      </c>
      <c r="G67" s="23" t="str">
        <f>IF(Psychologia!F67&gt;0,Psychologia!F67," ")</f>
        <v>POW</v>
      </c>
      <c r="H67" s="96" t="e">
        <f>IF(Psychologia!#REF!&gt;0,Psychologia!#REF!," ")</f>
        <v>#REF!</v>
      </c>
      <c r="I67" s="96" t="str">
        <f>IF(Psychologia!G67&gt;0,Psychologia!G67," ")</f>
        <v>Projekt badawczy grupowy- psychologia zdrowia / psychologia kliniczna</v>
      </c>
      <c r="J67" s="262">
        <f>Psychologia!U67+Psychologia!AQ67</f>
        <v>50</v>
      </c>
      <c r="K67" s="263">
        <f>Psychologia!AN67+Psychologia!BJ67</f>
        <v>40</v>
      </c>
      <c r="L67" s="264">
        <f>Psychologia!V67+Psychologia!AR67</f>
        <v>10</v>
      </c>
      <c r="M67" s="265">
        <f>Psychologia!X67+Psychologia!Z67+Psychologia!AT67+Psychologia!AV67</f>
        <v>0</v>
      </c>
      <c r="N67" s="266">
        <f>Psychologia!W67+Psychologia!AS67</f>
        <v>10</v>
      </c>
      <c r="O67" s="267">
        <f>Psychologia!T67+Psychologia!AP67</f>
        <v>2</v>
      </c>
      <c r="P67" s="268" t="str">
        <f>IF(Psychologia!R67&gt;0,Psychologia!R67," ")</f>
        <v>zal/o</v>
      </c>
      <c r="Q67" s="121">
        <f t="shared" si="13"/>
        <v>0</v>
      </c>
      <c r="R67" s="109">
        <f t="shared" si="15"/>
        <v>0</v>
      </c>
      <c r="S67" s="129">
        <f t="shared" si="14"/>
        <v>0</v>
      </c>
      <c r="T67" s="106"/>
      <c r="U67" s="105"/>
      <c r="V67" s="105"/>
      <c r="W67" s="105"/>
      <c r="X67" s="105"/>
      <c r="Y67" s="105"/>
      <c r="Z67" s="105"/>
      <c r="AA67" s="105"/>
      <c r="AB67" s="105"/>
      <c r="AC67" s="105"/>
      <c r="AD67" s="105"/>
      <c r="AE67" s="105"/>
      <c r="AF67" s="106"/>
      <c r="AG67" s="105"/>
      <c r="AH67" s="105"/>
      <c r="AI67" s="105"/>
      <c r="AJ67" s="105"/>
      <c r="AK67" s="105"/>
      <c r="AL67" s="105"/>
      <c r="AM67" s="105"/>
      <c r="AN67" s="105"/>
      <c r="AO67" s="105"/>
      <c r="AP67" s="105"/>
      <c r="AQ67" s="105"/>
      <c r="AR67" s="105"/>
      <c r="AS67" s="105"/>
      <c r="AT67" s="105"/>
      <c r="AU67" s="105"/>
      <c r="AV67" s="105"/>
      <c r="AW67" s="105"/>
      <c r="AX67" s="105"/>
      <c r="AY67" s="105"/>
      <c r="AZ67" s="105"/>
      <c r="BA67" s="105"/>
      <c r="BB67" s="105"/>
      <c r="BC67" s="105"/>
      <c r="BD67" s="245"/>
      <c r="BE67" s="245"/>
      <c r="BF67" s="245"/>
      <c r="BG67" s="245"/>
      <c r="BH67" s="115"/>
      <c r="BI67" s="110"/>
      <c r="BJ67" s="110"/>
      <c r="BK67" s="246"/>
      <c r="BL67" s="246"/>
      <c r="BM67" s="246"/>
      <c r="BN67" s="246"/>
      <c r="BO67" s="246"/>
      <c r="BP67" s="116"/>
      <c r="CE67" s="93"/>
      <c r="CF67" s="93"/>
      <c r="CG67" s="93"/>
      <c r="CH67" s="35"/>
    </row>
    <row r="68" spans="1:86" s="33" customFormat="1" ht="47.25" x14ac:dyDescent="0.25">
      <c r="A68" s="23">
        <f>Psychologia!A68</f>
        <v>47</v>
      </c>
      <c r="B68" s="101" t="e">
        <f>IF(Psychologia!#REF!&gt;0,Psychologia!#REF!," ")</f>
        <v>#REF!</v>
      </c>
      <c r="C68" s="102" t="str">
        <f>IF(Psychologia!B68&gt;0,Psychologia!B68," ")</f>
        <v>2026/2027</v>
      </c>
      <c r="D68" s="102" t="str">
        <f>IF(Psychologia!C68&gt;0,Psychologia!C68," ")</f>
        <v xml:space="preserve"> </v>
      </c>
      <c r="E68" s="101">
        <f>IF(Psychologia!D68&gt;0,Psychologia!D68," ")</f>
        <v>3</v>
      </c>
      <c r="F68" s="23" t="str">
        <f>IF(Psychologia!E68&gt;0,Psychologia!E68," ")</f>
        <v>2028/2029</v>
      </c>
      <c r="G68" s="23" t="str">
        <f>IF(Psychologia!F68&gt;0,Psychologia!F68," ")</f>
        <v>POW</v>
      </c>
      <c r="H68" s="96" t="e">
        <f>IF(Psychologia!#REF!&gt;0,Psychologia!#REF!," ")</f>
        <v>#REF!</v>
      </c>
      <c r="I68" s="368" t="str">
        <f>IF(Psychologia!G68&gt;0,Psychologia!G68," ")</f>
        <v>Przedmiot fakultatywny 5: Zaburzenia neurorozwojowe / Psychologia kryminalna</v>
      </c>
      <c r="J68" s="262">
        <f>Psychologia!U68+Psychologia!AQ68</f>
        <v>50</v>
      </c>
      <c r="K68" s="263">
        <f>Psychologia!AN68+Psychologia!BJ68</f>
        <v>10</v>
      </c>
      <c r="L68" s="264">
        <f>Psychologia!V68+Psychologia!AR68</f>
        <v>40</v>
      </c>
      <c r="M68" s="265">
        <f>Psychologia!X68+Psychologia!Z68+Psychologia!AT68+Psychologia!AV68</f>
        <v>0</v>
      </c>
      <c r="N68" s="266">
        <f>Psychologia!W68+Psychologia!AS68</f>
        <v>40</v>
      </c>
      <c r="O68" s="267">
        <f>Psychologia!T68+Psychologia!AP68</f>
        <v>2</v>
      </c>
      <c r="P68" s="268" t="str">
        <f>IF(Psychologia!R68&gt;0,Psychologia!R68," ")</f>
        <v>zal/o</v>
      </c>
      <c r="Q68" s="121">
        <f t="shared" si="13"/>
        <v>0</v>
      </c>
      <c r="R68" s="109">
        <f t="shared" si="15"/>
        <v>0</v>
      </c>
      <c r="S68" s="129">
        <f t="shared" si="14"/>
        <v>0</v>
      </c>
      <c r="T68" s="106"/>
      <c r="U68" s="105"/>
      <c r="V68" s="105"/>
      <c r="W68" s="105"/>
      <c r="X68" s="105"/>
      <c r="Y68" s="105"/>
      <c r="Z68" s="105"/>
      <c r="AA68" s="105"/>
      <c r="AB68" s="105"/>
      <c r="AC68" s="105"/>
      <c r="AD68" s="105"/>
      <c r="AE68" s="105"/>
      <c r="AF68" s="106"/>
      <c r="AG68" s="105"/>
      <c r="AH68" s="105"/>
      <c r="AI68" s="105"/>
      <c r="AJ68" s="105"/>
      <c r="AK68" s="105"/>
      <c r="AL68" s="105"/>
      <c r="AM68" s="105"/>
      <c r="AN68" s="105"/>
      <c r="AO68" s="105"/>
      <c r="AP68" s="105"/>
      <c r="AQ68" s="105"/>
      <c r="AR68" s="105"/>
      <c r="AS68" s="105"/>
      <c r="AT68" s="105"/>
      <c r="AU68" s="105"/>
      <c r="AV68" s="105"/>
      <c r="AW68" s="105"/>
      <c r="AX68" s="105"/>
      <c r="AY68" s="105"/>
      <c r="AZ68" s="105"/>
      <c r="BA68" s="105"/>
      <c r="BB68" s="105"/>
      <c r="BC68" s="105"/>
      <c r="BD68" s="245"/>
      <c r="BE68" s="245"/>
      <c r="BF68" s="245"/>
      <c r="BG68" s="245"/>
      <c r="BH68" s="115"/>
      <c r="BI68" s="110"/>
      <c r="BJ68" s="110"/>
      <c r="BK68" s="246"/>
      <c r="BL68" s="246"/>
      <c r="BM68" s="246"/>
      <c r="BN68" s="246"/>
      <c r="BO68" s="246"/>
      <c r="BP68" s="116"/>
      <c r="CE68" s="93"/>
      <c r="CF68" s="93"/>
      <c r="CG68" s="93"/>
      <c r="CH68" s="35"/>
    </row>
    <row r="69" spans="1:86" s="33" customFormat="1" ht="63" x14ac:dyDescent="0.25">
      <c r="A69" s="23">
        <f>Psychologia!A69</f>
        <v>48</v>
      </c>
      <c r="B69" s="101" t="e">
        <f>IF(Psychologia!#REF!&gt;0,Psychologia!#REF!," ")</f>
        <v>#REF!</v>
      </c>
      <c r="C69" s="102" t="str">
        <f>IF(Psychologia!B69&gt;0,Psychologia!B69," ")</f>
        <v>2026/2027</v>
      </c>
      <c r="D69" s="102" t="str">
        <f>IF(Psychologia!C69&gt;0,Psychologia!C69," ")</f>
        <v xml:space="preserve"> </v>
      </c>
      <c r="E69" s="101">
        <f>IF(Psychologia!D69&gt;0,Psychologia!D69," ")</f>
        <v>3</v>
      </c>
      <c r="F69" s="23" t="str">
        <f>IF(Psychologia!E69&gt;0,Psychologia!E69," ")</f>
        <v>2028/2029</v>
      </c>
      <c r="G69" s="23" t="str">
        <f>IF(Psychologia!F69&gt;0,Psychologia!F69," ")</f>
        <v>POW</v>
      </c>
      <c r="H69" s="96" t="e">
        <f>IF(Psychologia!#REF!&gt;0,Psychologia!#REF!," ")</f>
        <v>#REF!</v>
      </c>
      <c r="I69" s="368" t="str">
        <f>IF(Psychologia!G69&gt;0,Psychologia!G69," ")</f>
        <v>Przedmiot fakultatywny 6: Podstawy uczenia maszynowego i sieci neuronowych / Psychologia człowieka w świecie AI</v>
      </c>
      <c r="J69" s="262">
        <f>Psychologia!U69+Psychologia!AQ69</f>
        <v>50</v>
      </c>
      <c r="K69" s="263">
        <f>Psychologia!AN69+Psychologia!BJ69</f>
        <v>10</v>
      </c>
      <c r="L69" s="264">
        <f>Psychologia!V69+Psychologia!AR69</f>
        <v>40</v>
      </c>
      <c r="M69" s="265">
        <f>Psychologia!X69+Psychologia!Z69+Psychologia!AT69+Psychologia!AV69</f>
        <v>10</v>
      </c>
      <c r="N69" s="266">
        <f>Psychologia!W69+Psychologia!AS69</f>
        <v>40</v>
      </c>
      <c r="O69" s="267">
        <f>Psychologia!T69+Psychologia!AP69</f>
        <v>2</v>
      </c>
      <c r="P69" s="268" t="str">
        <f>IF(Psychologia!R69&gt;0,Psychologia!R69," ")</f>
        <v>zal/o</v>
      </c>
      <c r="Q69" s="121">
        <f t="shared" si="13"/>
        <v>0</v>
      </c>
      <c r="R69" s="109">
        <f t="shared" ref="R69:R70" si="16">SUM(AF69:BG69)</f>
        <v>0</v>
      </c>
      <c r="S69" s="129">
        <f t="shared" si="14"/>
        <v>0</v>
      </c>
      <c r="T69" s="106"/>
      <c r="U69" s="105"/>
      <c r="V69" s="105"/>
      <c r="W69" s="105"/>
      <c r="X69" s="105"/>
      <c r="Y69" s="105"/>
      <c r="Z69" s="105"/>
      <c r="AA69" s="105"/>
      <c r="AB69" s="105"/>
      <c r="AC69" s="105"/>
      <c r="AD69" s="105"/>
      <c r="AE69" s="105"/>
      <c r="AF69" s="106"/>
      <c r="AG69" s="105"/>
      <c r="AH69" s="105"/>
      <c r="AI69" s="105"/>
      <c r="AJ69" s="105"/>
      <c r="AK69" s="105"/>
      <c r="AL69" s="105"/>
      <c r="AM69" s="105"/>
      <c r="AN69" s="105"/>
      <c r="AO69" s="105"/>
      <c r="AP69" s="105"/>
      <c r="AQ69" s="105"/>
      <c r="AR69" s="105"/>
      <c r="AS69" s="105"/>
      <c r="AT69" s="105"/>
      <c r="AU69" s="105"/>
      <c r="AV69" s="105"/>
      <c r="AW69" s="105"/>
      <c r="AX69" s="105"/>
      <c r="AY69" s="105"/>
      <c r="AZ69" s="105"/>
      <c r="BA69" s="105"/>
      <c r="BB69" s="105"/>
      <c r="BC69" s="105"/>
      <c r="BD69" s="245"/>
      <c r="BE69" s="245"/>
      <c r="BF69" s="245"/>
      <c r="BG69" s="245"/>
      <c r="BH69" s="115"/>
      <c r="BI69" s="110"/>
      <c r="BJ69" s="110"/>
      <c r="BK69" s="246"/>
      <c r="BL69" s="246"/>
      <c r="BM69" s="246"/>
      <c r="BN69" s="246"/>
      <c r="BO69" s="246"/>
      <c r="BP69" s="116"/>
      <c r="CE69" s="93"/>
      <c r="CF69" s="93"/>
      <c r="CG69" s="93"/>
      <c r="CH69" s="35"/>
    </row>
    <row r="70" spans="1:86" s="33" customFormat="1" ht="30" customHeight="1" x14ac:dyDescent="0.25">
      <c r="A70" s="23">
        <f>Psychologia!A70</f>
        <v>49</v>
      </c>
      <c r="B70" s="101" t="e">
        <f>IF(Psychologia!#REF!&gt;0,Psychologia!#REF!," ")</f>
        <v>#REF!</v>
      </c>
      <c r="C70" s="102" t="str">
        <f>IF(Psychologia!B70&gt;0,Psychologia!B70," ")</f>
        <v>2026/2027</v>
      </c>
      <c r="D70" s="102" t="str">
        <f>IF(Psychologia!C70&gt;0,Psychologia!C70," ")</f>
        <v xml:space="preserve"> </v>
      </c>
      <c r="E70" s="101">
        <f>IF(Psychologia!D70&gt;0,Psychologia!D70," ")</f>
        <v>3</v>
      </c>
      <c r="F70" s="23" t="str">
        <f>IF(Psychologia!E70&gt;0,Psychologia!E70," ")</f>
        <v>2028/2029</v>
      </c>
      <c r="G70" s="23" t="str">
        <f>IF(Psychologia!F70&gt;0,Psychologia!F70," ")</f>
        <v>RPS</v>
      </c>
      <c r="H70" s="96" t="e">
        <f>IF(Psychologia!#REF!&gt;0,Psychologia!#REF!," ")</f>
        <v>#REF!</v>
      </c>
      <c r="I70" s="96" t="str">
        <f>IF(Psychologia!G70&gt;0,Psychologia!G70," ")</f>
        <v>Psychologia kliniczna dorosłych</v>
      </c>
      <c r="J70" s="262">
        <f>Psychologia!U70+Psychologia!AQ70</f>
        <v>125</v>
      </c>
      <c r="K70" s="263">
        <f>Psychologia!AN70+Psychologia!BJ70</f>
        <v>50</v>
      </c>
      <c r="L70" s="264">
        <f>Psychologia!V70+Psychologia!AR70</f>
        <v>75</v>
      </c>
      <c r="M70" s="265">
        <f>Psychologia!X70+Psychologia!Z70+Psychologia!AT70+Psychologia!AV70</f>
        <v>10</v>
      </c>
      <c r="N70" s="266">
        <f>Psychologia!W70+Psychologia!AS70</f>
        <v>75</v>
      </c>
      <c r="O70" s="267">
        <f>Psychologia!T70+Psychologia!AP70</f>
        <v>5</v>
      </c>
      <c r="P70" s="268" t="str">
        <f>IF(Psychologia!R70&gt;0,Psychologia!R70," ")</f>
        <v>egz</v>
      </c>
      <c r="Q70" s="121">
        <f t="shared" si="13"/>
        <v>0</v>
      </c>
      <c r="R70" s="109">
        <f t="shared" si="16"/>
        <v>0</v>
      </c>
      <c r="S70" s="129">
        <f t="shared" si="14"/>
        <v>0</v>
      </c>
      <c r="T70" s="106"/>
      <c r="U70" s="105"/>
      <c r="V70" s="105"/>
      <c r="W70" s="105"/>
      <c r="X70" s="105"/>
      <c r="Y70" s="105"/>
      <c r="Z70" s="105"/>
      <c r="AA70" s="105"/>
      <c r="AB70" s="105"/>
      <c r="AC70" s="105"/>
      <c r="AD70" s="105"/>
      <c r="AE70" s="105"/>
      <c r="AF70" s="106"/>
      <c r="AG70" s="105"/>
      <c r="AH70" s="105"/>
      <c r="AI70" s="105"/>
      <c r="AJ70" s="105"/>
      <c r="AK70" s="105"/>
      <c r="AL70" s="105"/>
      <c r="AM70" s="105"/>
      <c r="AN70" s="105"/>
      <c r="AO70" s="105"/>
      <c r="AP70" s="105"/>
      <c r="AQ70" s="105"/>
      <c r="AR70" s="105"/>
      <c r="AS70" s="105"/>
      <c r="AT70" s="105"/>
      <c r="AU70" s="105"/>
      <c r="AV70" s="105"/>
      <c r="AW70" s="105"/>
      <c r="AX70" s="105"/>
      <c r="AY70" s="105"/>
      <c r="AZ70" s="105"/>
      <c r="BA70" s="105"/>
      <c r="BB70" s="105"/>
      <c r="BC70" s="105"/>
      <c r="BD70" s="245"/>
      <c r="BE70" s="245"/>
      <c r="BF70" s="245"/>
      <c r="BG70" s="245"/>
      <c r="BH70" s="115"/>
      <c r="BI70" s="110"/>
      <c r="BJ70" s="110"/>
      <c r="BK70" s="246"/>
      <c r="BL70" s="246"/>
      <c r="BM70" s="246"/>
      <c r="BN70" s="246"/>
      <c r="BO70" s="246"/>
      <c r="BP70" s="116"/>
      <c r="CE70" s="93"/>
      <c r="CF70" s="93"/>
      <c r="CG70" s="93"/>
      <c r="CH70" s="35"/>
    </row>
    <row r="71" spans="1:86" s="33" customFormat="1" ht="32.25" customHeight="1" x14ac:dyDescent="0.25">
      <c r="A71" s="23">
        <f>Psychologia!A71</f>
        <v>50</v>
      </c>
      <c r="B71" s="101" t="e">
        <f>IF(Psychologia!#REF!&gt;0,Psychologia!#REF!," ")</f>
        <v>#REF!</v>
      </c>
      <c r="C71" s="102" t="str">
        <f>IF(Psychologia!B71&gt;0,Psychologia!B71," ")</f>
        <v>2026/2027</v>
      </c>
      <c r="D71" s="102" t="str">
        <f>IF(Psychologia!C71&gt;0,Psychologia!C71," ")</f>
        <v xml:space="preserve"> </v>
      </c>
      <c r="E71" s="101">
        <f>IF(Psychologia!D71&gt;0,Psychologia!D71," ")</f>
        <v>3</v>
      </c>
      <c r="F71" s="23" t="str">
        <f>IF(Psychologia!E71&gt;0,Psychologia!E71," ")</f>
        <v>2028/2029</v>
      </c>
      <c r="G71" s="23" t="str">
        <f>IF(Psychologia!F71&gt;0,Psychologia!F71," ")</f>
        <v>RPS</v>
      </c>
      <c r="H71" s="96" t="e">
        <f>IF(Psychologia!#REF!&gt;0,Psychologia!#REF!," ")</f>
        <v>#REF!</v>
      </c>
      <c r="I71" s="96" t="str">
        <f>IF(Psychologia!G71&gt;0,Psychologia!G71," ")</f>
        <v>Psychologia kliniczna dzieci i młodzieży</v>
      </c>
      <c r="J71" s="262">
        <f>Psychologia!U71+Psychologia!AQ71</f>
        <v>125</v>
      </c>
      <c r="K71" s="263">
        <f>Psychologia!AN71+Psychologia!BJ71</f>
        <v>55</v>
      </c>
      <c r="L71" s="264">
        <f>Psychologia!V71+Psychologia!AR71</f>
        <v>70</v>
      </c>
      <c r="M71" s="265">
        <f>Psychologia!X71+Psychologia!Z71+Psychologia!AT71+Psychologia!AV71</f>
        <v>10</v>
      </c>
      <c r="N71" s="266">
        <f>Psychologia!W71+Psychologia!AS71</f>
        <v>70</v>
      </c>
      <c r="O71" s="267">
        <f>Psychologia!T71+Psychologia!AP71</f>
        <v>5</v>
      </c>
      <c r="P71" s="268" t="str">
        <f>IF(Psychologia!R71&gt;0,Psychologia!R71," ")</f>
        <v>egz</v>
      </c>
      <c r="Q71" s="121">
        <f t="shared" si="13"/>
        <v>0</v>
      </c>
      <c r="R71" s="109">
        <f t="shared" si="15"/>
        <v>0</v>
      </c>
      <c r="S71" s="129">
        <f t="shared" si="14"/>
        <v>0</v>
      </c>
      <c r="T71" s="106"/>
      <c r="U71" s="105"/>
      <c r="V71" s="105"/>
      <c r="W71" s="105"/>
      <c r="X71" s="105"/>
      <c r="Y71" s="105"/>
      <c r="Z71" s="105"/>
      <c r="AA71" s="105"/>
      <c r="AB71" s="105"/>
      <c r="AC71" s="105"/>
      <c r="AD71" s="105"/>
      <c r="AE71" s="105"/>
      <c r="AF71" s="106"/>
      <c r="AG71" s="105"/>
      <c r="AH71" s="105"/>
      <c r="AI71" s="105"/>
      <c r="AJ71" s="105"/>
      <c r="AK71" s="105"/>
      <c r="AL71" s="105"/>
      <c r="AM71" s="105"/>
      <c r="AN71" s="105"/>
      <c r="AO71" s="105"/>
      <c r="AP71" s="105"/>
      <c r="AQ71" s="105"/>
      <c r="AR71" s="105"/>
      <c r="AS71" s="105"/>
      <c r="AT71" s="105"/>
      <c r="AU71" s="105"/>
      <c r="AV71" s="105"/>
      <c r="AW71" s="105"/>
      <c r="AX71" s="105"/>
      <c r="AY71" s="105"/>
      <c r="AZ71" s="105"/>
      <c r="BA71" s="105"/>
      <c r="BB71" s="105"/>
      <c r="BC71" s="105"/>
      <c r="BD71" s="245"/>
      <c r="BE71" s="245"/>
      <c r="BF71" s="245"/>
      <c r="BG71" s="245"/>
      <c r="BH71" s="115"/>
      <c r="BI71" s="110"/>
      <c r="BJ71" s="110"/>
      <c r="BK71" s="246"/>
      <c r="BL71" s="246"/>
      <c r="BM71" s="246"/>
      <c r="BN71" s="246"/>
      <c r="BO71" s="246"/>
      <c r="BP71" s="116"/>
      <c r="CE71" s="93"/>
      <c r="CF71" s="93"/>
      <c r="CG71" s="93"/>
      <c r="CH71" s="35"/>
    </row>
    <row r="72" spans="1:86" s="33" customFormat="1" ht="32.25" customHeight="1" x14ac:dyDescent="0.25">
      <c r="A72" s="23">
        <f>Psychologia!A72</f>
        <v>51</v>
      </c>
      <c r="B72" s="101" t="e">
        <f>IF(Psychologia!#REF!&gt;0,Psychologia!#REF!," ")</f>
        <v>#REF!</v>
      </c>
      <c r="C72" s="102" t="str">
        <f>IF(Psychologia!B72&gt;0,Psychologia!B72," ")</f>
        <v>2026/2027</v>
      </c>
      <c r="D72" s="102" t="str">
        <f>IF(Psychologia!C72&gt;0,Psychologia!C72," ")</f>
        <v xml:space="preserve"> </v>
      </c>
      <c r="E72" s="101">
        <f>IF(Psychologia!D72&gt;0,Psychologia!D72," ")</f>
        <v>3</v>
      </c>
      <c r="F72" s="23" t="str">
        <f>IF(Psychologia!E72&gt;0,Psychologia!E72," ")</f>
        <v>2028/2029</v>
      </c>
      <c r="G72" s="23" t="str">
        <f>IF(Psychologia!F72&gt;0,Psychologia!F72," ")</f>
        <v>RPS</v>
      </c>
      <c r="H72" s="96" t="e">
        <f>IF(Psychologia!#REF!&gt;0,Psychologia!#REF!," ")</f>
        <v>#REF!</v>
      </c>
      <c r="I72" s="96" t="str">
        <f>IF(Psychologia!G72&gt;0,Psychologia!G72," ")</f>
        <v>Psychologia środowiska</v>
      </c>
      <c r="J72" s="262">
        <f>Psychologia!U72+Psychologia!AQ72</f>
        <v>25</v>
      </c>
      <c r="K72" s="263">
        <f>Psychologia!AN72+Psychologia!BJ72</f>
        <v>5</v>
      </c>
      <c r="L72" s="264">
        <f>Psychologia!V72+Psychologia!AR72</f>
        <v>20</v>
      </c>
      <c r="M72" s="265">
        <f>Psychologia!X72+Psychologia!Z72+Psychologia!AT72+Psychologia!AV72</f>
        <v>10</v>
      </c>
      <c r="N72" s="266">
        <f>Psychologia!W72+Psychologia!AS72</f>
        <v>20</v>
      </c>
      <c r="O72" s="267">
        <f>Psychologia!T72+Psychologia!AP72</f>
        <v>1</v>
      </c>
      <c r="P72" s="268" t="str">
        <f>IF(Psychologia!R72&gt;0,Psychologia!R72," ")</f>
        <v>zal/o</v>
      </c>
      <c r="Q72" s="121">
        <f t="shared" si="13"/>
        <v>0</v>
      </c>
      <c r="R72" s="109">
        <f t="shared" si="15"/>
        <v>0</v>
      </c>
      <c r="S72" s="129">
        <f t="shared" si="14"/>
        <v>0</v>
      </c>
      <c r="T72" s="106"/>
      <c r="U72" s="105"/>
      <c r="V72" s="105"/>
      <c r="W72" s="105"/>
      <c r="X72" s="105"/>
      <c r="Y72" s="105"/>
      <c r="Z72" s="105"/>
      <c r="AA72" s="105"/>
      <c r="AB72" s="105"/>
      <c r="AC72" s="105"/>
      <c r="AD72" s="105"/>
      <c r="AE72" s="105"/>
      <c r="AF72" s="106"/>
      <c r="AG72" s="105"/>
      <c r="AH72" s="105"/>
      <c r="AI72" s="105"/>
      <c r="AJ72" s="105"/>
      <c r="AK72" s="105"/>
      <c r="AL72" s="105"/>
      <c r="AM72" s="105"/>
      <c r="AN72" s="105"/>
      <c r="AO72" s="105"/>
      <c r="AP72" s="105"/>
      <c r="AQ72" s="105"/>
      <c r="AR72" s="105"/>
      <c r="AS72" s="105"/>
      <c r="AT72" s="105"/>
      <c r="AU72" s="105"/>
      <c r="AV72" s="105"/>
      <c r="AW72" s="105"/>
      <c r="AX72" s="105"/>
      <c r="AY72" s="105"/>
      <c r="AZ72" s="105"/>
      <c r="BA72" s="105"/>
      <c r="BB72" s="105"/>
      <c r="BC72" s="105"/>
      <c r="BD72" s="245"/>
      <c r="BE72" s="245"/>
      <c r="BF72" s="245"/>
      <c r="BG72" s="245"/>
      <c r="BH72" s="115"/>
      <c r="BI72" s="110"/>
      <c r="BJ72" s="110"/>
      <c r="BK72" s="246"/>
      <c r="BL72" s="246"/>
      <c r="BM72" s="246"/>
      <c r="BN72" s="246"/>
      <c r="BO72" s="246"/>
      <c r="BP72" s="116"/>
      <c r="CE72" s="93"/>
      <c r="CF72" s="93"/>
      <c r="CG72" s="93"/>
      <c r="CH72" s="35"/>
    </row>
    <row r="73" spans="1:86" s="33" customFormat="1" ht="32.25" customHeight="1" x14ac:dyDescent="0.25">
      <c r="A73" s="23">
        <f>Psychologia!A73</f>
        <v>52</v>
      </c>
      <c r="B73" s="101" t="e">
        <f>IF(Psychologia!#REF!&gt;0,Psychologia!#REF!," ")</f>
        <v>#REF!</v>
      </c>
      <c r="C73" s="102" t="str">
        <f>IF(Psychologia!B73&gt;0,Psychologia!B73," ")</f>
        <v>2026/2027</v>
      </c>
      <c r="D73" s="102" t="str">
        <f>IF(Psychologia!C73&gt;0,Psychologia!C73," ")</f>
        <v xml:space="preserve"> </v>
      </c>
      <c r="E73" s="101">
        <f>IF(Psychologia!D73&gt;0,Psychologia!D73," ")</f>
        <v>3</v>
      </c>
      <c r="F73" s="23" t="str">
        <f>IF(Psychologia!E73&gt;0,Psychologia!E73," ")</f>
        <v>2028/2029</v>
      </c>
      <c r="G73" s="23" t="str">
        <f>IF(Psychologia!F73&gt;0,Psychologia!F73," ")</f>
        <v>RPS</v>
      </c>
      <c r="H73" s="96" t="e">
        <f>IF(Psychologia!#REF!&gt;0,Psychologia!#REF!," ")</f>
        <v>#REF!</v>
      </c>
      <c r="I73" s="96" t="str">
        <f>IF(Psychologia!G73&gt;0,Psychologia!G73," ")</f>
        <v>Psychologia zarządzania</v>
      </c>
      <c r="J73" s="262">
        <f>Psychologia!U73+Psychologia!AQ73</f>
        <v>25</v>
      </c>
      <c r="K73" s="263">
        <f>Psychologia!AN73+Psychologia!BJ73</f>
        <v>15</v>
      </c>
      <c r="L73" s="264">
        <f>Psychologia!V73+Psychologia!AR73</f>
        <v>10</v>
      </c>
      <c r="M73" s="265">
        <f>Psychologia!X73+Psychologia!Z73+Psychologia!AT73+Psychologia!AV73</f>
        <v>10</v>
      </c>
      <c r="N73" s="266">
        <f>Psychologia!W73+Psychologia!AS73</f>
        <v>10</v>
      </c>
      <c r="O73" s="267">
        <f>Psychologia!T73+Psychologia!AP73</f>
        <v>1</v>
      </c>
      <c r="P73" s="268" t="str">
        <f>IF(Psychologia!R73&gt;0,Psychologia!R73," ")</f>
        <v>zal/o</v>
      </c>
      <c r="Q73" s="121">
        <f t="shared" si="13"/>
        <v>0</v>
      </c>
      <c r="R73" s="109">
        <f t="shared" si="15"/>
        <v>0</v>
      </c>
      <c r="S73" s="129">
        <f t="shared" si="14"/>
        <v>0</v>
      </c>
      <c r="T73" s="106"/>
      <c r="U73" s="105"/>
      <c r="V73" s="105"/>
      <c r="W73" s="105"/>
      <c r="X73" s="105"/>
      <c r="Y73" s="105"/>
      <c r="Z73" s="105"/>
      <c r="AA73" s="105"/>
      <c r="AB73" s="105"/>
      <c r="AC73" s="105"/>
      <c r="AD73" s="105"/>
      <c r="AE73" s="105"/>
      <c r="AF73" s="106"/>
      <c r="AG73" s="105"/>
      <c r="AH73" s="105"/>
      <c r="AI73" s="105"/>
      <c r="AJ73" s="105"/>
      <c r="AK73" s="105"/>
      <c r="AL73" s="105"/>
      <c r="AM73" s="105"/>
      <c r="AN73" s="105"/>
      <c r="AO73" s="105"/>
      <c r="AP73" s="105"/>
      <c r="AQ73" s="105"/>
      <c r="AR73" s="105"/>
      <c r="AS73" s="105"/>
      <c r="AT73" s="105"/>
      <c r="AU73" s="105"/>
      <c r="AV73" s="105"/>
      <c r="AW73" s="105"/>
      <c r="AX73" s="105"/>
      <c r="AY73" s="105"/>
      <c r="AZ73" s="105"/>
      <c r="BA73" s="105"/>
      <c r="BB73" s="105"/>
      <c r="BC73" s="105"/>
      <c r="BD73" s="245"/>
      <c r="BE73" s="245"/>
      <c r="BF73" s="245"/>
      <c r="BG73" s="245"/>
      <c r="BH73" s="115"/>
      <c r="BI73" s="110"/>
      <c r="BJ73" s="110"/>
      <c r="BK73" s="246"/>
      <c r="BL73" s="246"/>
      <c r="BM73" s="246"/>
      <c r="BN73" s="246"/>
      <c r="BO73" s="246"/>
      <c r="BP73" s="116"/>
      <c r="CE73" s="93"/>
      <c r="CF73" s="93"/>
      <c r="CG73" s="93"/>
      <c r="CH73" s="35"/>
    </row>
    <row r="74" spans="1:86" s="33" customFormat="1" ht="32.25" customHeight="1" x14ac:dyDescent="0.25">
      <c r="A74" s="23">
        <f>Psychologia!A74</f>
        <v>53</v>
      </c>
      <c r="B74" s="101" t="e">
        <f>IF(Psychologia!#REF!&gt;0,Psychologia!#REF!," ")</f>
        <v>#REF!</v>
      </c>
      <c r="C74" s="102" t="str">
        <f>IF(Psychologia!B74&gt;0,Psychologia!B74," ")</f>
        <v>2026/2027</v>
      </c>
      <c r="D74" s="102" t="str">
        <f>IF(Psychologia!C74&gt;0,Psychologia!C74," ")</f>
        <v xml:space="preserve"> </v>
      </c>
      <c r="E74" s="101">
        <f>IF(Psychologia!D74&gt;0,Psychologia!D74," ")</f>
        <v>3</v>
      </c>
      <c r="F74" s="23" t="str">
        <f>IF(Psychologia!E74&gt;0,Psychologia!E74," ")</f>
        <v>2028/2029</v>
      </c>
      <c r="G74" s="23" t="str">
        <f>IF(Psychologia!F74&gt;0,Psychologia!F74," ")</f>
        <v>RPS</v>
      </c>
      <c r="H74" s="96" t="e">
        <f>IF(Psychologia!#REF!&gt;0,Psychologia!#REF!," ")</f>
        <v>#REF!</v>
      </c>
      <c r="I74" s="96" t="str">
        <f>IF(Psychologia!G74&gt;0,Psychologia!G74," ")</f>
        <v>Psychologia zdrowia</v>
      </c>
      <c r="J74" s="262">
        <f>Psychologia!U74+Psychologia!AQ74</f>
        <v>100</v>
      </c>
      <c r="K74" s="263">
        <f>Psychologia!AN74+Psychologia!BJ74</f>
        <v>30</v>
      </c>
      <c r="L74" s="264">
        <f>Psychologia!V74+Psychologia!AR74</f>
        <v>70</v>
      </c>
      <c r="M74" s="265">
        <f>Psychologia!X74+Psychologia!Z74+Psychologia!AT74+Psychologia!AV74</f>
        <v>10</v>
      </c>
      <c r="N74" s="266">
        <f>Psychologia!W74+Psychologia!AS74</f>
        <v>70</v>
      </c>
      <c r="O74" s="267">
        <f>Psychologia!T74+Psychologia!AP74</f>
        <v>4</v>
      </c>
      <c r="P74" s="268" t="str">
        <f>IF(Psychologia!R74&gt;0,Psychologia!R74," ")</f>
        <v>egz</v>
      </c>
      <c r="Q74" s="121">
        <f t="shared" si="13"/>
        <v>0</v>
      </c>
      <c r="R74" s="109">
        <f t="shared" si="15"/>
        <v>0</v>
      </c>
      <c r="S74" s="129">
        <f t="shared" si="14"/>
        <v>0</v>
      </c>
      <c r="T74" s="106"/>
      <c r="U74" s="105"/>
      <c r="V74" s="105"/>
      <c r="W74" s="105"/>
      <c r="X74" s="105"/>
      <c r="Y74" s="105"/>
      <c r="Z74" s="105"/>
      <c r="AA74" s="105"/>
      <c r="AB74" s="105"/>
      <c r="AC74" s="105"/>
      <c r="AD74" s="105"/>
      <c r="AE74" s="105"/>
      <c r="AF74" s="106"/>
      <c r="AG74" s="105"/>
      <c r="AH74" s="105"/>
      <c r="AI74" s="105"/>
      <c r="AJ74" s="105"/>
      <c r="AK74" s="105"/>
      <c r="AL74" s="105"/>
      <c r="AM74" s="105"/>
      <c r="AN74" s="105"/>
      <c r="AO74" s="105"/>
      <c r="AP74" s="105"/>
      <c r="AQ74" s="105"/>
      <c r="AR74" s="105"/>
      <c r="AS74" s="105"/>
      <c r="AT74" s="105"/>
      <c r="AU74" s="105"/>
      <c r="AV74" s="105"/>
      <c r="AW74" s="105"/>
      <c r="AX74" s="105"/>
      <c r="AY74" s="105"/>
      <c r="AZ74" s="105"/>
      <c r="BA74" s="105"/>
      <c r="BB74" s="105"/>
      <c r="BC74" s="105"/>
      <c r="BD74" s="245"/>
      <c r="BE74" s="245"/>
      <c r="BF74" s="245"/>
      <c r="BG74" s="245"/>
      <c r="BH74" s="115"/>
      <c r="BI74" s="110"/>
      <c r="BJ74" s="110"/>
      <c r="BK74" s="246"/>
      <c r="BL74" s="246"/>
      <c r="BM74" s="246"/>
      <c r="BN74" s="246"/>
      <c r="BO74" s="246"/>
      <c r="BP74" s="116"/>
      <c r="CE74" s="93"/>
      <c r="CF74" s="93"/>
      <c r="CG74" s="93"/>
      <c r="CH74" s="35"/>
    </row>
    <row r="75" spans="1:86" s="33" customFormat="1" ht="32.25" customHeight="1" x14ac:dyDescent="0.25">
      <c r="A75" s="23">
        <f>Psychologia!A75</f>
        <v>54</v>
      </c>
      <c r="B75" s="101" t="e">
        <f>IF(Psychologia!#REF!&gt;0,Psychologia!#REF!," ")</f>
        <v>#REF!</v>
      </c>
      <c r="C75" s="102" t="str">
        <f>IF(Psychologia!B75&gt;0,Psychologia!B75," ")</f>
        <v>2026/2027</v>
      </c>
      <c r="D75" s="102" t="str">
        <f>IF(Psychologia!C75&gt;0,Psychologia!C75," ")</f>
        <v xml:space="preserve"> </v>
      </c>
      <c r="E75" s="101">
        <f>IF(Psychologia!D75&gt;0,Psychologia!D75," ")</f>
        <v>3</v>
      </c>
      <c r="F75" s="23" t="str">
        <f>IF(Psychologia!E75&gt;0,Psychologia!E75," ")</f>
        <v>2028/2029</v>
      </c>
      <c r="G75" s="23" t="str">
        <f>IF(Psychologia!F75&gt;0,Psychologia!F75," ")</f>
        <v>RPS</v>
      </c>
      <c r="H75" s="96" t="e">
        <f>IF(Psychologia!#REF!&gt;0,Psychologia!#REF!," ")</f>
        <v>#REF!</v>
      </c>
      <c r="I75" s="96" t="str">
        <f>IF(Psychologia!G75&gt;0,Psychologia!G75," ")</f>
        <v>Psychometria</v>
      </c>
      <c r="J75" s="262">
        <f>Psychologia!U75+Psychologia!AQ75</f>
        <v>100</v>
      </c>
      <c r="K75" s="263">
        <f>Psychologia!AN75+Psychologia!BJ75</f>
        <v>30</v>
      </c>
      <c r="L75" s="264">
        <f>Psychologia!V75+Psychologia!AR75</f>
        <v>70</v>
      </c>
      <c r="M75" s="265">
        <f>Psychologia!X75+Psychologia!Z75+Psychologia!AT75+Psychologia!AV75</f>
        <v>10</v>
      </c>
      <c r="N75" s="266">
        <f>Psychologia!W75+Psychologia!AS75</f>
        <v>70</v>
      </c>
      <c r="O75" s="267">
        <f>Psychologia!T75+Psychologia!AP75</f>
        <v>4</v>
      </c>
      <c r="P75" s="268" t="str">
        <f>IF(Psychologia!R75&gt;0,Psychologia!R75," ")</f>
        <v>egz</v>
      </c>
      <c r="Q75" s="121">
        <f t="shared" si="13"/>
        <v>0</v>
      </c>
      <c r="R75" s="109">
        <f t="shared" si="15"/>
        <v>0</v>
      </c>
      <c r="S75" s="129">
        <f t="shared" si="14"/>
        <v>0</v>
      </c>
      <c r="T75" s="106"/>
      <c r="U75" s="105"/>
      <c r="V75" s="105"/>
      <c r="W75" s="105"/>
      <c r="X75" s="105"/>
      <c r="Y75" s="105"/>
      <c r="Z75" s="105"/>
      <c r="AA75" s="105"/>
      <c r="AB75" s="105"/>
      <c r="AC75" s="105"/>
      <c r="AD75" s="105"/>
      <c r="AE75" s="105"/>
      <c r="AF75" s="106"/>
      <c r="AG75" s="105"/>
      <c r="AH75" s="105"/>
      <c r="AI75" s="105"/>
      <c r="AJ75" s="105"/>
      <c r="AK75" s="105"/>
      <c r="AL75" s="105"/>
      <c r="AM75" s="105"/>
      <c r="AN75" s="105"/>
      <c r="AO75" s="105"/>
      <c r="AP75" s="105"/>
      <c r="AQ75" s="105"/>
      <c r="AR75" s="105"/>
      <c r="AS75" s="105"/>
      <c r="AT75" s="105"/>
      <c r="AU75" s="105"/>
      <c r="AV75" s="105"/>
      <c r="AW75" s="105"/>
      <c r="AX75" s="105"/>
      <c r="AY75" s="105"/>
      <c r="AZ75" s="105"/>
      <c r="BA75" s="105"/>
      <c r="BB75" s="105"/>
      <c r="BC75" s="105"/>
      <c r="BD75" s="245"/>
      <c r="BE75" s="245"/>
      <c r="BF75" s="245"/>
      <c r="BG75" s="245"/>
      <c r="BH75" s="115"/>
      <c r="BI75" s="110"/>
      <c r="BJ75" s="110"/>
      <c r="BK75" s="246"/>
      <c r="BL75" s="246"/>
      <c r="BM75" s="246"/>
      <c r="BN75" s="246"/>
      <c r="BO75" s="246"/>
      <c r="BP75" s="116"/>
      <c r="CE75" s="93"/>
      <c r="CF75" s="93"/>
      <c r="CG75" s="93"/>
      <c r="CH75" s="35"/>
    </row>
    <row r="76" spans="1:86" s="33" customFormat="1" ht="32.25" customHeight="1" x14ac:dyDescent="0.25">
      <c r="A76" s="23">
        <f>Psychologia!A76</f>
        <v>55</v>
      </c>
      <c r="B76" s="101" t="e">
        <f>IF(Psychologia!#REF!&gt;0,Psychologia!#REF!," ")</f>
        <v>#REF!</v>
      </c>
      <c r="C76" s="102" t="str">
        <f>IF(Psychologia!B76&gt;0,Psychologia!B76," ")</f>
        <v>2026/2027</v>
      </c>
      <c r="D76" s="102" t="str">
        <f>IF(Psychologia!C76&gt;0,Psychologia!C76," ")</f>
        <v xml:space="preserve"> </v>
      </c>
      <c r="E76" s="101">
        <f>IF(Psychologia!D76&gt;0,Psychologia!D76," ")</f>
        <v>3</v>
      </c>
      <c r="F76" s="23" t="str">
        <f>IF(Psychologia!E76&gt;0,Psychologia!E76," ")</f>
        <v>2028/2029</v>
      </c>
      <c r="G76" s="23" t="str">
        <f>IF(Psychologia!F76&gt;0,Psychologia!F76," ")</f>
        <v>RPS</v>
      </c>
      <c r="H76" s="96" t="e">
        <f>IF(Psychologia!#REF!&gt;0,Psychologia!#REF!," ")</f>
        <v>#REF!</v>
      </c>
      <c r="I76" s="96" t="str">
        <f>IF(Psychologia!G76&gt;0,Psychologia!G76," ")</f>
        <v>Psychopatologia</v>
      </c>
      <c r="J76" s="262">
        <f>Psychologia!U76+Psychologia!AQ76</f>
        <v>100</v>
      </c>
      <c r="K76" s="263">
        <f>Psychologia!AN76+Psychologia!BJ76</f>
        <v>25</v>
      </c>
      <c r="L76" s="264">
        <f>Psychologia!V76+Psychologia!AR76</f>
        <v>75</v>
      </c>
      <c r="M76" s="265">
        <f>Psychologia!X76+Psychologia!Z76+Psychologia!AT76+Psychologia!AV76</f>
        <v>10</v>
      </c>
      <c r="N76" s="266">
        <f>Psychologia!W76+Psychologia!AS76</f>
        <v>75</v>
      </c>
      <c r="O76" s="267">
        <f>Psychologia!T76+Psychologia!AP76</f>
        <v>4</v>
      </c>
      <c r="P76" s="268" t="str">
        <f>IF(Psychologia!R76&gt;0,Psychologia!R76," ")</f>
        <v>egz</v>
      </c>
      <c r="Q76" s="121">
        <f t="shared" si="13"/>
        <v>0</v>
      </c>
      <c r="R76" s="109">
        <f t="shared" si="15"/>
        <v>0</v>
      </c>
      <c r="S76" s="129">
        <f t="shared" si="14"/>
        <v>0</v>
      </c>
      <c r="T76" s="106"/>
      <c r="U76" s="105"/>
      <c r="V76" s="105"/>
      <c r="W76" s="105"/>
      <c r="X76" s="105"/>
      <c r="Y76" s="105"/>
      <c r="Z76" s="105"/>
      <c r="AA76" s="105"/>
      <c r="AB76" s="105"/>
      <c r="AC76" s="105"/>
      <c r="AD76" s="105"/>
      <c r="AE76" s="105"/>
      <c r="AF76" s="106"/>
      <c r="AG76" s="105"/>
      <c r="AH76" s="105"/>
      <c r="AI76" s="105"/>
      <c r="AJ76" s="105"/>
      <c r="AK76" s="105"/>
      <c r="AL76" s="105"/>
      <c r="AM76" s="105"/>
      <c r="AN76" s="105"/>
      <c r="AO76" s="105"/>
      <c r="AP76" s="105"/>
      <c r="AQ76" s="105"/>
      <c r="AR76" s="105"/>
      <c r="AS76" s="105"/>
      <c r="AT76" s="105"/>
      <c r="AU76" s="105"/>
      <c r="AV76" s="105"/>
      <c r="AW76" s="105"/>
      <c r="AX76" s="105"/>
      <c r="AY76" s="105"/>
      <c r="AZ76" s="105"/>
      <c r="BA76" s="105"/>
      <c r="BB76" s="105"/>
      <c r="BC76" s="105"/>
      <c r="BD76" s="245"/>
      <c r="BE76" s="245"/>
      <c r="BF76" s="245"/>
      <c r="BG76" s="245"/>
      <c r="BH76" s="115"/>
      <c r="BI76" s="110"/>
      <c r="BJ76" s="110"/>
      <c r="BK76" s="246"/>
      <c r="BL76" s="246"/>
      <c r="BM76" s="246"/>
      <c r="BN76" s="246"/>
      <c r="BO76" s="246"/>
      <c r="BP76" s="116"/>
      <c r="CE76" s="93"/>
      <c r="CF76" s="93"/>
      <c r="CG76" s="93"/>
      <c r="CH76" s="35"/>
    </row>
    <row r="77" spans="1:86" s="33" customFormat="1" ht="32.25" customHeight="1" x14ac:dyDescent="0.25">
      <c r="A77" s="23">
        <f>Psychologia!A77</f>
        <v>56</v>
      </c>
      <c r="B77" s="101" t="e">
        <f>IF(Psychologia!#REF!&gt;0,Psychologia!#REF!," ")</f>
        <v>#REF!</v>
      </c>
      <c r="C77" s="102" t="str">
        <f>IF(Psychologia!B77&gt;0,Psychologia!B77," ")</f>
        <v>2026/2027</v>
      </c>
      <c r="D77" s="102" t="str">
        <f>IF(Psychologia!C77&gt;0,Psychologia!C77," ")</f>
        <v xml:space="preserve"> </v>
      </c>
      <c r="E77" s="101">
        <f>IF(Psychologia!D77&gt;0,Psychologia!D77," ")</f>
        <v>3</v>
      </c>
      <c r="F77" s="23" t="str">
        <f>IF(Psychologia!E77&gt;0,Psychologia!E77," ")</f>
        <v>2028/2029</v>
      </c>
      <c r="G77" s="23" t="str">
        <f>IF(Psychologia!F77&gt;0,Psychologia!F77," ")</f>
        <v>RPS</v>
      </c>
      <c r="H77" s="96" t="e">
        <f>IF(Psychologia!#REF!&gt;0,Psychologia!#REF!," ")</f>
        <v>#REF!</v>
      </c>
      <c r="I77" s="96" t="str">
        <f>IF(Psychologia!G77&gt;0,Psychologia!G77," ")</f>
        <v>Statystyka I</v>
      </c>
      <c r="J77" s="262">
        <f>Psychologia!U77+Psychologia!AQ77</f>
        <v>38</v>
      </c>
      <c r="K77" s="263">
        <f>Psychologia!AN77+Psychologia!BJ77</f>
        <v>3</v>
      </c>
      <c r="L77" s="264">
        <f>Psychologia!V77+Psychologia!AR77</f>
        <v>35</v>
      </c>
      <c r="M77" s="265">
        <f>Psychologia!X77+Psychologia!Z77+Psychologia!AT77+Psychologia!AV77</f>
        <v>5</v>
      </c>
      <c r="N77" s="266">
        <f>Psychologia!W77+Psychologia!AS77</f>
        <v>35</v>
      </c>
      <c r="O77" s="267">
        <f>Psychologia!T77+Psychologia!AP77</f>
        <v>1.5</v>
      </c>
      <c r="P77" s="268" t="str">
        <f>IF(Psychologia!R77&gt;0,Psychologia!R77," ")</f>
        <v>zal/o</v>
      </c>
      <c r="Q77" s="121">
        <f t="shared" si="13"/>
        <v>0</v>
      </c>
      <c r="R77" s="109">
        <f t="shared" si="15"/>
        <v>0</v>
      </c>
      <c r="S77" s="129">
        <f t="shared" si="14"/>
        <v>0</v>
      </c>
      <c r="T77" s="106"/>
      <c r="U77" s="105"/>
      <c r="V77" s="105"/>
      <c r="W77" s="105"/>
      <c r="X77" s="105"/>
      <c r="Y77" s="105"/>
      <c r="Z77" s="105"/>
      <c r="AA77" s="105"/>
      <c r="AB77" s="105"/>
      <c r="AC77" s="105"/>
      <c r="AD77" s="105"/>
      <c r="AE77" s="105"/>
      <c r="AF77" s="106"/>
      <c r="AG77" s="105"/>
      <c r="AH77" s="105"/>
      <c r="AI77" s="105"/>
      <c r="AJ77" s="105"/>
      <c r="AK77" s="105"/>
      <c r="AL77" s="105"/>
      <c r="AM77" s="105"/>
      <c r="AN77" s="105"/>
      <c r="AO77" s="105"/>
      <c r="AP77" s="105"/>
      <c r="AQ77" s="105"/>
      <c r="AR77" s="105"/>
      <c r="AS77" s="105"/>
      <c r="AT77" s="105"/>
      <c r="AU77" s="105"/>
      <c r="AV77" s="105"/>
      <c r="AW77" s="105"/>
      <c r="AX77" s="105"/>
      <c r="AY77" s="105"/>
      <c r="AZ77" s="105"/>
      <c r="BA77" s="105"/>
      <c r="BB77" s="105"/>
      <c r="BC77" s="105"/>
      <c r="BD77" s="245"/>
      <c r="BE77" s="245"/>
      <c r="BF77" s="245"/>
      <c r="BG77" s="245"/>
      <c r="BH77" s="115"/>
      <c r="BI77" s="110"/>
      <c r="BJ77" s="110"/>
      <c r="BK77" s="246"/>
      <c r="BL77" s="246"/>
      <c r="BM77" s="246"/>
      <c r="BN77" s="246"/>
      <c r="BO77" s="246"/>
      <c r="BP77" s="116"/>
      <c r="CE77" s="93"/>
      <c r="CF77" s="93"/>
      <c r="CG77" s="93"/>
      <c r="CH77" s="35"/>
    </row>
    <row r="78" spans="1:86" s="33" customFormat="1" ht="32.25" customHeight="1" x14ac:dyDescent="0.25">
      <c r="A78" s="23">
        <f>Psychologia!A78</f>
        <v>57</v>
      </c>
      <c r="B78" s="101" t="e">
        <f>IF(Psychologia!#REF!&gt;0,Psychologia!#REF!," ")</f>
        <v>#REF!</v>
      </c>
      <c r="C78" s="102" t="str">
        <f>IF(Psychologia!B78&gt;0,Psychologia!B78," ")</f>
        <v>2026/2027</v>
      </c>
      <c r="D78" s="102" t="str">
        <f>IF(Psychologia!C78&gt;0,Psychologia!C78," ")</f>
        <v xml:space="preserve"> </v>
      </c>
      <c r="E78" s="101">
        <f>IF(Psychologia!D78&gt;0,Psychologia!D78," ")</f>
        <v>3</v>
      </c>
      <c r="F78" s="23" t="str">
        <f>IF(Psychologia!E78&gt;0,Psychologia!E78," ")</f>
        <v>2028/2029</v>
      </c>
      <c r="G78" s="23" t="str">
        <f>IF(Psychologia!F78&gt;0,Psychologia!F78," ")</f>
        <v>RPS</v>
      </c>
      <c r="H78" s="96" t="e">
        <f>IF(Psychologia!#REF!&gt;0,Psychologia!#REF!," ")</f>
        <v>#REF!</v>
      </c>
      <c r="I78" s="96" t="str">
        <f>IF(Psychologia!G78&gt;0,Psychologia!G78," ")</f>
        <v>Statystyka II</v>
      </c>
      <c r="J78" s="262">
        <f>Psychologia!U78+Psychologia!AQ78</f>
        <v>37</v>
      </c>
      <c r="K78" s="263">
        <f>Psychologia!AN78+Psychologia!BJ78</f>
        <v>7</v>
      </c>
      <c r="L78" s="264">
        <f>Psychologia!V78+Psychologia!AR78</f>
        <v>30</v>
      </c>
      <c r="M78" s="265">
        <f>Psychologia!X78+Psychologia!Z78+Psychologia!AT78+Psychologia!AV78</f>
        <v>0</v>
      </c>
      <c r="N78" s="266">
        <f>Psychologia!W78+Psychologia!AS78</f>
        <v>30</v>
      </c>
      <c r="O78" s="267">
        <f>Psychologia!T78+Psychologia!AP78</f>
        <v>1.5</v>
      </c>
      <c r="P78" s="268" t="str">
        <f>IF(Psychologia!R78&gt;0,Psychologia!R78," ")</f>
        <v>zal/o</v>
      </c>
      <c r="Q78" s="121">
        <f t="shared" si="13"/>
        <v>0</v>
      </c>
      <c r="R78" s="109">
        <f t="shared" ref="R78" si="17">SUM(AF78:BG78)</f>
        <v>0</v>
      </c>
      <c r="S78" s="129">
        <f t="shared" si="14"/>
        <v>0</v>
      </c>
      <c r="T78" s="106"/>
      <c r="U78" s="105"/>
      <c r="V78" s="105"/>
      <c r="W78" s="105"/>
      <c r="X78" s="105"/>
      <c r="Y78" s="105"/>
      <c r="Z78" s="105"/>
      <c r="AA78" s="105"/>
      <c r="AB78" s="105"/>
      <c r="AC78" s="105"/>
      <c r="AD78" s="105"/>
      <c r="AE78" s="105"/>
      <c r="AF78" s="106"/>
      <c r="AG78" s="105"/>
      <c r="AH78" s="105"/>
      <c r="AI78" s="105"/>
      <c r="AJ78" s="105"/>
      <c r="AK78" s="105"/>
      <c r="AL78" s="105"/>
      <c r="AM78" s="105"/>
      <c r="AN78" s="105"/>
      <c r="AO78" s="105"/>
      <c r="AP78" s="105"/>
      <c r="AQ78" s="105"/>
      <c r="AR78" s="105"/>
      <c r="AS78" s="105"/>
      <c r="AT78" s="105"/>
      <c r="AU78" s="105"/>
      <c r="AV78" s="105"/>
      <c r="AW78" s="105"/>
      <c r="AX78" s="105"/>
      <c r="AY78" s="105"/>
      <c r="AZ78" s="105"/>
      <c r="BA78" s="105"/>
      <c r="BB78" s="105"/>
      <c r="BC78" s="105"/>
      <c r="BD78" s="245"/>
      <c r="BE78" s="245"/>
      <c r="BF78" s="245"/>
      <c r="BG78" s="245"/>
      <c r="BH78" s="115"/>
      <c r="BI78" s="110"/>
      <c r="BJ78" s="110"/>
      <c r="BK78" s="246"/>
      <c r="BL78" s="246"/>
      <c r="BM78" s="246"/>
      <c r="BN78" s="246"/>
      <c r="BO78" s="246"/>
      <c r="BP78" s="116"/>
      <c r="CE78" s="93"/>
      <c r="CF78" s="93"/>
      <c r="CG78" s="93"/>
      <c r="CH78" s="35"/>
    </row>
    <row r="79" spans="1:86" s="33" customFormat="1" ht="32.25" customHeight="1" thickBot="1" x14ac:dyDescent="0.3">
      <c r="A79" s="44">
        <f>Psychologia!A79</f>
        <v>58</v>
      </c>
      <c r="B79" s="307" t="e">
        <f>IF(Psychologia!#REF!&gt;0,Psychologia!#REF!," ")</f>
        <v>#REF!</v>
      </c>
      <c r="C79" s="258" t="str">
        <f>IF(Psychologia!B79&gt;0,Psychologia!B79," ")</f>
        <v>2026/2027</v>
      </c>
      <c r="D79" s="258" t="str">
        <f>IF(Psychologia!C79&gt;0,Psychologia!C79," ")</f>
        <v xml:space="preserve"> </v>
      </c>
      <c r="E79" s="307">
        <v>3</v>
      </c>
      <c r="F79" s="44" t="s">
        <v>415</v>
      </c>
      <c r="G79" s="44" t="str">
        <f>IF(Psychologia!F79&gt;0,Psychologia!F79," ")</f>
        <v>RPS</v>
      </c>
      <c r="H79" s="94" t="e">
        <f>IF(Psychologia!#REF!&gt;0,Psychologia!#REF!," ")</f>
        <v>#REF!</v>
      </c>
      <c r="I79" s="94" t="str">
        <f>IF(Psychologia!G79&gt;0,Psychologia!G79," ")</f>
        <v>Wprowadzenie do psychologii klinicznej</v>
      </c>
      <c r="J79" s="252">
        <f>Psychologia!U79+Psychologia!AQ79</f>
        <v>125</v>
      </c>
      <c r="K79" s="253">
        <f>Psychologia!AN79+Psychologia!BJ79</f>
        <v>55</v>
      </c>
      <c r="L79" s="254">
        <f>Psychologia!V79+Psychologia!AR79</f>
        <v>70</v>
      </c>
      <c r="M79" s="255">
        <f>Psychologia!X79+Psychologia!Z79+Psychologia!AT79+Psychologia!AV79</f>
        <v>10</v>
      </c>
      <c r="N79" s="256">
        <f>Psychologia!W79+Psychologia!AS79</f>
        <v>70</v>
      </c>
      <c r="O79" s="257">
        <f>Psychologia!T79+Psychologia!AP79</f>
        <v>5</v>
      </c>
      <c r="P79" s="258" t="str">
        <f>IF(Psychologia!R79&gt;0,Psychologia!R79," ")</f>
        <v>egz</v>
      </c>
      <c r="Q79" s="259">
        <f t="shared" si="13"/>
        <v>0</v>
      </c>
      <c r="R79" s="260">
        <f t="shared" si="15"/>
        <v>0</v>
      </c>
      <c r="S79" s="301">
        <f t="shared" si="14"/>
        <v>0</v>
      </c>
      <c r="T79" s="247"/>
      <c r="U79" s="248"/>
      <c r="V79" s="248"/>
      <c r="W79" s="248"/>
      <c r="X79" s="248"/>
      <c r="Y79" s="248"/>
      <c r="Z79" s="248"/>
      <c r="AA79" s="248"/>
      <c r="AB79" s="248"/>
      <c r="AC79" s="248"/>
      <c r="AD79" s="248"/>
      <c r="AE79" s="248"/>
      <c r="AF79" s="247"/>
      <c r="AG79" s="248"/>
      <c r="AH79" s="248"/>
      <c r="AI79" s="248"/>
      <c r="AJ79" s="248"/>
      <c r="AK79" s="248"/>
      <c r="AL79" s="248"/>
      <c r="AM79" s="248"/>
      <c r="AN79" s="248"/>
      <c r="AO79" s="248"/>
      <c r="AP79" s="248"/>
      <c r="AQ79" s="248"/>
      <c r="AR79" s="248"/>
      <c r="AS79" s="248"/>
      <c r="AT79" s="248"/>
      <c r="AU79" s="248"/>
      <c r="AV79" s="248"/>
      <c r="AW79" s="248"/>
      <c r="AX79" s="248"/>
      <c r="AY79" s="248"/>
      <c r="AZ79" s="248"/>
      <c r="BA79" s="248"/>
      <c r="BB79" s="248"/>
      <c r="BC79" s="248"/>
      <c r="BD79" s="249"/>
      <c r="BE79" s="249"/>
      <c r="BF79" s="249"/>
      <c r="BG79" s="249"/>
      <c r="BH79" s="247"/>
      <c r="BI79" s="248"/>
      <c r="BJ79" s="248"/>
      <c r="BK79" s="249"/>
      <c r="BL79" s="249"/>
      <c r="BM79" s="249"/>
      <c r="BN79" s="249"/>
      <c r="BO79" s="249"/>
      <c r="BP79" s="250"/>
      <c r="CE79" s="93"/>
      <c r="CF79" s="93"/>
      <c r="CG79" s="93"/>
      <c r="CH79" s="35"/>
    </row>
    <row r="80" spans="1:86" s="33" customFormat="1" ht="30" customHeight="1" thickBot="1" x14ac:dyDescent="0.3">
      <c r="A80" s="386"/>
      <c r="B80" s="448" t="e">
        <f>IF(Psychologia!#REF!&gt;0,Psychologia!#REF!," ")</f>
        <v>#REF!</v>
      </c>
      <c r="C80" s="449" t="str">
        <f>IF(Psychologia!B80&gt;0,Psychologia!B80," ")</f>
        <v xml:space="preserve"> </v>
      </c>
      <c r="D80" s="449" t="str">
        <f>IF(Psychologia!C80&gt;0,Psychologia!C80," ")</f>
        <v xml:space="preserve"> </v>
      </c>
      <c r="E80" s="448" t="str">
        <f>IF(Psychologia!D80&gt;0,Psychologia!D80," ")</f>
        <v xml:space="preserve"> </v>
      </c>
      <c r="F80" s="449" t="str">
        <f>IF(Psychologia!E80&gt;0,Psychologia!E80," ")</f>
        <v xml:space="preserve"> </v>
      </c>
      <c r="G80" s="449" t="str">
        <f>IF(Psychologia!F80&gt;0,Psychologia!F80," ")</f>
        <v xml:space="preserve"> </v>
      </c>
      <c r="H80" s="450" t="e">
        <f>IF(Psychologia!#REF!&gt;0,Psychologia!#REF!," ")</f>
        <v>#REF!</v>
      </c>
      <c r="I80" s="451" t="str">
        <f>IF(Psychologia!G80&gt;0,Psychologia!G80," ")</f>
        <v>sumy dla 3 roku</v>
      </c>
      <c r="J80" s="210">
        <f>Psychologia!U80+Psychologia!AQ80</f>
        <v>1520</v>
      </c>
      <c r="K80" s="211">
        <f>Psychologia!AN80+Psychologia!BJ80</f>
        <v>455</v>
      </c>
      <c r="L80" s="212">
        <f>SUM(Psychologia!L62:L79)</f>
        <v>1065</v>
      </c>
      <c r="M80" s="212">
        <f>SUM(M62:M79)</f>
        <v>125</v>
      </c>
      <c r="N80" s="212">
        <f>SUM(Psychologia!M62:M79)</f>
        <v>1065</v>
      </c>
      <c r="O80" s="212">
        <f>SUM(Psychologia!N62:N79)</f>
        <v>60</v>
      </c>
      <c r="P80" s="212" t="str">
        <f>IF(Psychologia!R80&gt;0,Psychologia!R80," ")</f>
        <v xml:space="preserve"> </v>
      </c>
      <c r="Q80" s="212">
        <f t="shared" ref="Q80:AN80" si="18">SUM(Q62:Q79)</f>
        <v>0</v>
      </c>
      <c r="R80" s="212">
        <f t="shared" si="18"/>
        <v>0</v>
      </c>
      <c r="S80" s="212">
        <f t="shared" si="18"/>
        <v>0</v>
      </c>
      <c r="T80" s="212">
        <f t="shared" si="18"/>
        <v>0</v>
      </c>
      <c r="U80" s="212">
        <f t="shared" si="18"/>
        <v>0</v>
      </c>
      <c r="V80" s="212">
        <f t="shared" si="18"/>
        <v>0</v>
      </c>
      <c r="W80" s="212">
        <f t="shared" si="18"/>
        <v>0</v>
      </c>
      <c r="X80" s="212">
        <f t="shared" si="18"/>
        <v>0</v>
      </c>
      <c r="Y80" s="212">
        <f t="shared" si="18"/>
        <v>0</v>
      </c>
      <c r="Z80" s="212">
        <f t="shared" si="18"/>
        <v>0</v>
      </c>
      <c r="AA80" s="212">
        <f t="shared" si="18"/>
        <v>0</v>
      </c>
      <c r="AB80" s="212">
        <f t="shared" si="18"/>
        <v>0</v>
      </c>
      <c r="AC80" s="212">
        <f t="shared" si="18"/>
        <v>0</v>
      </c>
      <c r="AD80" s="212">
        <f t="shared" si="18"/>
        <v>0</v>
      </c>
      <c r="AE80" s="212">
        <f t="shared" si="18"/>
        <v>0</v>
      </c>
      <c r="AF80" s="212">
        <f t="shared" si="18"/>
        <v>0</v>
      </c>
      <c r="AG80" s="212">
        <f t="shared" si="18"/>
        <v>0</v>
      </c>
      <c r="AH80" s="212">
        <f t="shared" si="18"/>
        <v>0</v>
      </c>
      <c r="AI80" s="212">
        <f t="shared" si="18"/>
        <v>0</v>
      </c>
      <c r="AJ80" s="212">
        <f t="shared" si="18"/>
        <v>0</v>
      </c>
      <c r="AK80" s="212">
        <f t="shared" si="18"/>
        <v>0</v>
      </c>
      <c r="AL80" s="212">
        <f t="shared" si="18"/>
        <v>0</v>
      </c>
      <c r="AM80" s="212">
        <f t="shared" si="18"/>
        <v>0</v>
      </c>
      <c r="AN80" s="212">
        <f t="shared" si="18"/>
        <v>0</v>
      </c>
      <c r="AO80" s="212">
        <f t="shared" ref="AO80:BP80" si="19">SUM(AO62:AO79)</f>
        <v>0</v>
      </c>
      <c r="AP80" s="212">
        <f t="shared" si="19"/>
        <v>0</v>
      </c>
      <c r="AQ80" s="212">
        <f t="shared" si="19"/>
        <v>0</v>
      </c>
      <c r="AR80" s="212">
        <f t="shared" si="19"/>
        <v>0</v>
      </c>
      <c r="AS80" s="212">
        <f t="shared" si="19"/>
        <v>0</v>
      </c>
      <c r="AT80" s="212">
        <f t="shared" si="19"/>
        <v>0</v>
      </c>
      <c r="AU80" s="212">
        <f t="shared" si="19"/>
        <v>0</v>
      </c>
      <c r="AV80" s="212">
        <f t="shared" si="19"/>
        <v>0</v>
      </c>
      <c r="AW80" s="212">
        <f t="shared" si="19"/>
        <v>0</v>
      </c>
      <c r="AX80" s="212">
        <f t="shared" si="19"/>
        <v>0</v>
      </c>
      <c r="AY80" s="212">
        <f t="shared" si="19"/>
        <v>0</v>
      </c>
      <c r="AZ80" s="212">
        <f t="shared" si="19"/>
        <v>0</v>
      </c>
      <c r="BA80" s="212">
        <f t="shared" si="19"/>
        <v>0</v>
      </c>
      <c r="BB80" s="212">
        <f t="shared" si="19"/>
        <v>0</v>
      </c>
      <c r="BC80" s="212">
        <f t="shared" si="19"/>
        <v>0</v>
      </c>
      <c r="BD80" s="212">
        <f t="shared" si="19"/>
        <v>0</v>
      </c>
      <c r="BE80" s="212">
        <f t="shared" si="19"/>
        <v>0</v>
      </c>
      <c r="BF80" s="212">
        <f t="shared" si="19"/>
        <v>0</v>
      </c>
      <c r="BG80" s="381">
        <f t="shared" si="19"/>
        <v>0</v>
      </c>
      <c r="BH80" s="386">
        <f t="shared" si="19"/>
        <v>0</v>
      </c>
      <c r="BI80" s="212">
        <f t="shared" si="19"/>
        <v>0</v>
      </c>
      <c r="BJ80" s="212">
        <f t="shared" si="19"/>
        <v>0</v>
      </c>
      <c r="BK80" s="212">
        <f t="shared" si="19"/>
        <v>0</v>
      </c>
      <c r="BL80" s="212">
        <f t="shared" si="19"/>
        <v>0</v>
      </c>
      <c r="BM80" s="212">
        <f t="shared" si="19"/>
        <v>0</v>
      </c>
      <c r="BN80" s="212">
        <f t="shared" si="19"/>
        <v>0</v>
      </c>
      <c r="BO80" s="212">
        <f t="shared" si="19"/>
        <v>0</v>
      </c>
      <c r="BP80" s="387">
        <f t="shared" si="19"/>
        <v>0</v>
      </c>
      <c r="CE80" s="93"/>
      <c r="CF80" s="93"/>
      <c r="CG80" s="93"/>
      <c r="CH80" s="35"/>
    </row>
    <row r="81" spans="1:86" s="33" customFormat="1" ht="32.25" customHeight="1" x14ac:dyDescent="0.25">
      <c r="A81" s="613">
        <f>Psychologia!A81</f>
        <v>59</v>
      </c>
      <c r="B81" s="614" t="e">
        <f>IF(Psychologia!#REF!&gt;0,Psychologia!#REF!," ")</f>
        <v>#REF!</v>
      </c>
      <c r="C81" s="615" t="str">
        <f>IF(Psychologia!B81&gt;0,Psychologia!B81," ")</f>
        <v>2026/2027</v>
      </c>
      <c r="D81" s="615" t="str">
        <f>IF(Psychologia!C81&gt;0,Psychologia!C81," ")</f>
        <v xml:space="preserve"> </v>
      </c>
      <c r="E81" s="614">
        <f>IF(Psychologia!D81&gt;0,Psychologia!D81," ")</f>
        <v>4</v>
      </c>
      <c r="F81" s="616" t="str">
        <f>IF(Psychologia!E81&gt;0,Psychologia!E81," ")</f>
        <v>2029/2030</v>
      </c>
      <c r="G81" s="616" t="str">
        <f>IF(Psychologia!F81&gt;0,Psychologia!F81," ")</f>
        <v>RPS</v>
      </c>
      <c r="H81" s="617" t="e">
        <f>IF(Psychologia!#REF!&gt;0,Psychologia!#REF!," ")</f>
        <v>#REF!</v>
      </c>
      <c r="I81" s="617" t="str">
        <f>IF(Psychologia!G81&gt;0,Psychologia!G81," ")</f>
        <v>Psychiatria</v>
      </c>
      <c r="J81" s="276">
        <f>Psychologia!U81+Psychologia!AQ81</f>
        <v>100</v>
      </c>
      <c r="K81" s="277">
        <f>Psychologia!AN81+Psychologia!BJ81</f>
        <v>25</v>
      </c>
      <c r="L81" s="278">
        <f>Psychologia!V81+Psychologia!AR81</f>
        <v>75</v>
      </c>
      <c r="M81" s="279">
        <f>Psychologia!X81+Psychologia!Z81+Psychologia!AT81+Psychologia!AV81</f>
        <v>10</v>
      </c>
      <c r="N81" s="280">
        <f>Psychologia!W81+Psychologia!AS81</f>
        <v>75</v>
      </c>
      <c r="O81" s="281">
        <f>Psychologia!T81+Psychologia!AP81</f>
        <v>4</v>
      </c>
      <c r="P81" s="282" t="str">
        <f>IF(Psychologia!R81&gt;0,Psychologia!R81," ")</f>
        <v>egz</v>
      </c>
      <c r="Q81" s="283">
        <f t="shared" ref="Q81:Q103" si="20">SUM(T81:AE81)</f>
        <v>0</v>
      </c>
      <c r="R81" s="284">
        <f t="shared" ref="R81:R103" si="21">SUM(AF81:BG81)</f>
        <v>0</v>
      </c>
      <c r="S81" s="285">
        <f t="shared" ref="S81:S103" si="22">SUM(BH81:BP81)</f>
        <v>0</v>
      </c>
      <c r="T81" s="605"/>
      <c r="U81" s="606"/>
      <c r="V81" s="606"/>
      <c r="W81" s="606"/>
      <c r="X81" s="606"/>
      <c r="Y81" s="606"/>
      <c r="Z81" s="606"/>
      <c r="AA81" s="606"/>
      <c r="AB81" s="606"/>
      <c r="AC81" s="606"/>
      <c r="AD81" s="606"/>
      <c r="AE81" s="606"/>
      <c r="AF81" s="605"/>
      <c r="AG81" s="606"/>
      <c r="AH81" s="606"/>
      <c r="AI81" s="606"/>
      <c r="AJ81" s="606"/>
      <c r="AK81" s="606"/>
      <c r="AL81" s="606"/>
      <c r="AM81" s="606"/>
      <c r="AN81" s="606"/>
      <c r="AO81" s="606"/>
      <c r="AP81" s="606"/>
      <c r="AQ81" s="606"/>
      <c r="AR81" s="606"/>
      <c r="AS81" s="606"/>
      <c r="AT81" s="606"/>
      <c r="AU81" s="606"/>
      <c r="AV81" s="606"/>
      <c r="AW81" s="606"/>
      <c r="AX81" s="606"/>
      <c r="AY81" s="606"/>
      <c r="AZ81" s="606"/>
      <c r="BA81" s="606"/>
      <c r="BB81" s="606"/>
      <c r="BC81" s="606"/>
      <c r="BD81" s="607"/>
      <c r="BE81" s="607"/>
      <c r="BF81" s="607"/>
      <c r="BG81" s="607"/>
      <c r="BH81" s="608"/>
      <c r="BI81" s="609"/>
      <c r="BJ81" s="609"/>
      <c r="BK81" s="610"/>
      <c r="BL81" s="610"/>
      <c r="BM81" s="610"/>
      <c r="BN81" s="610"/>
      <c r="BO81" s="610"/>
      <c r="BP81" s="611"/>
      <c r="CE81" s="93"/>
      <c r="CF81" s="93"/>
      <c r="CG81" s="93"/>
      <c r="CH81" s="35"/>
    </row>
    <row r="82" spans="1:86" s="33" customFormat="1" ht="32.25" customHeight="1" x14ac:dyDescent="0.25">
      <c r="A82" s="613">
        <f>Psychologia!A82</f>
        <v>60</v>
      </c>
      <c r="B82" s="614" t="e">
        <f>IF(Psychologia!#REF!&gt;0,Psychologia!#REF!," ")</f>
        <v>#REF!</v>
      </c>
      <c r="C82" s="615" t="str">
        <f>IF(Psychologia!B82&gt;0,Psychologia!B82," ")</f>
        <v>2026/2027</v>
      </c>
      <c r="D82" s="615" t="str">
        <f>IF(Psychologia!C82&gt;0,Psychologia!C82," ")</f>
        <v xml:space="preserve"> </v>
      </c>
      <c r="E82" s="614">
        <f>IF(Psychologia!D82&gt;0,Psychologia!D82," ")</f>
        <v>4</v>
      </c>
      <c r="F82" s="616" t="str">
        <f>IF(Psychologia!E82&gt;0,Psychologia!E82," ")</f>
        <v>2029/2030</v>
      </c>
      <c r="G82" s="616" t="str">
        <f>IF(Psychologia!F82&gt;0,Psychologia!F82," ")</f>
        <v>RPS</v>
      </c>
      <c r="H82" s="617" t="e">
        <f>IF(Psychologia!#REF!&gt;0,Psychologia!#REF!," ")</f>
        <v>#REF!</v>
      </c>
      <c r="I82" s="617" t="str">
        <f>IF(Psychologia!G82&gt;0,Psychologia!G82," ")</f>
        <v>Psychofarmakologia</v>
      </c>
      <c r="J82" s="269">
        <f>Psychologia!U82+Psychologia!AQ82</f>
        <v>50</v>
      </c>
      <c r="K82" s="270">
        <f>Psychologia!AN82+Psychologia!BJ82</f>
        <v>30</v>
      </c>
      <c r="L82" s="271">
        <f>Psychologia!V82+Psychologia!AR82</f>
        <v>20</v>
      </c>
      <c r="M82" s="272">
        <f>Psychologia!X82+Psychologia!Z82+Psychologia!AT82+Psychologia!AV82</f>
        <v>10</v>
      </c>
      <c r="N82" s="273">
        <f>Psychologia!W82+Psychologia!AS82</f>
        <v>20</v>
      </c>
      <c r="O82" s="274">
        <f>Psychologia!T82+Psychologia!AP82</f>
        <v>2</v>
      </c>
      <c r="P82" s="275" t="str">
        <f>IF(Psychologia!R82&gt;0,Psychologia!R82," ")</f>
        <v>zal/o</v>
      </c>
      <c r="Q82" s="286">
        <f t="shared" si="20"/>
        <v>0</v>
      </c>
      <c r="R82" s="287">
        <f t="shared" si="21"/>
        <v>0</v>
      </c>
      <c r="S82" s="291">
        <f t="shared" si="22"/>
        <v>0</v>
      </c>
      <c r="T82" s="605"/>
      <c r="U82" s="606"/>
      <c r="V82" s="606"/>
      <c r="W82" s="606"/>
      <c r="X82" s="606"/>
      <c r="Y82" s="606"/>
      <c r="Z82" s="606"/>
      <c r="AA82" s="606"/>
      <c r="AB82" s="606"/>
      <c r="AC82" s="606"/>
      <c r="AD82" s="606"/>
      <c r="AE82" s="606"/>
      <c r="AF82" s="605"/>
      <c r="AG82" s="606"/>
      <c r="AH82" s="606"/>
      <c r="AI82" s="606"/>
      <c r="AJ82" s="606"/>
      <c r="AK82" s="606"/>
      <c r="AL82" s="606"/>
      <c r="AM82" s="606"/>
      <c r="AN82" s="606"/>
      <c r="AO82" s="606"/>
      <c r="AP82" s="606"/>
      <c r="AQ82" s="606"/>
      <c r="AR82" s="606"/>
      <c r="AS82" s="606"/>
      <c r="AT82" s="606"/>
      <c r="AU82" s="606"/>
      <c r="AV82" s="606"/>
      <c r="AW82" s="606"/>
      <c r="AX82" s="606"/>
      <c r="AY82" s="606"/>
      <c r="AZ82" s="606"/>
      <c r="BA82" s="606"/>
      <c r="BB82" s="606"/>
      <c r="BC82" s="606"/>
      <c r="BD82" s="607"/>
      <c r="BE82" s="607"/>
      <c r="BF82" s="607"/>
      <c r="BG82" s="607"/>
      <c r="BH82" s="608"/>
      <c r="BI82" s="609"/>
      <c r="BJ82" s="609"/>
      <c r="BK82" s="610"/>
      <c r="BL82" s="610"/>
      <c r="BM82" s="610"/>
      <c r="BN82" s="610"/>
      <c r="BO82" s="610"/>
      <c r="BP82" s="611"/>
      <c r="CE82" s="93"/>
      <c r="CF82" s="93"/>
      <c r="CG82" s="93"/>
      <c r="CH82" s="35"/>
    </row>
    <row r="83" spans="1:86" s="33" customFormat="1" ht="32.25" customHeight="1" x14ac:dyDescent="0.25">
      <c r="A83" s="613" t="e">
        <f>Psychologia!#REF!</f>
        <v>#REF!</v>
      </c>
      <c r="B83" s="614" t="e">
        <f>IF(Psychologia!#REF!&gt;0,Psychologia!#REF!," ")</f>
        <v>#REF!</v>
      </c>
      <c r="C83" s="615" t="e">
        <f>IF(Psychologia!#REF!&gt;0,Psychologia!#REF!," ")</f>
        <v>#REF!</v>
      </c>
      <c r="D83" s="615" t="e">
        <f>IF(Psychologia!#REF!&gt;0,Psychologia!#REF!," ")</f>
        <v>#REF!</v>
      </c>
      <c r="E83" s="614" t="e">
        <f>IF(Psychologia!#REF!&gt;0,Psychologia!#REF!," ")</f>
        <v>#REF!</v>
      </c>
      <c r="F83" s="616" t="e">
        <f>IF(Psychologia!#REF!&gt;0,Psychologia!#REF!," ")</f>
        <v>#REF!</v>
      </c>
      <c r="G83" s="616" t="e">
        <f>IF(Psychologia!#REF!&gt;0,Psychologia!#REF!," ")</f>
        <v>#REF!</v>
      </c>
      <c r="H83" s="617" t="e">
        <f>IF(Psychologia!#REF!&gt;0,Psychologia!#REF!," ")</f>
        <v>#REF!</v>
      </c>
      <c r="I83" s="617" t="e">
        <f>IF(Psychologia!#REF!&gt;0,Psychologia!#REF!," ")</f>
        <v>#REF!</v>
      </c>
      <c r="J83" s="269" t="e">
        <f>Psychologia!#REF!+Psychologia!#REF!</f>
        <v>#REF!</v>
      </c>
      <c r="K83" s="270" t="e">
        <f>Psychologia!#REF!+Psychologia!#REF!</f>
        <v>#REF!</v>
      </c>
      <c r="L83" s="271" t="e">
        <f>Psychologia!#REF!+Psychologia!#REF!</f>
        <v>#REF!</v>
      </c>
      <c r="M83" s="272" t="e">
        <f>Psychologia!#REF!+Psychologia!#REF!+Psychologia!#REF!+Psychologia!#REF!</f>
        <v>#REF!</v>
      </c>
      <c r="N83" s="273" t="e">
        <f>Psychologia!#REF!+Psychologia!#REF!</f>
        <v>#REF!</v>
      </c>
      <c r="O83" s="274" t="e">
        <f>Psychologia!#REF!+Psychologia!#REF!</f>
        <v>#REF!</v>
      </c>
      <c r="P83" s="275" t="e">
        <f>IF(Psychologia!#REF!&gt;0,Psychologia!#REF!," ")</f>
        <v>#REF!</v>
      </c>
      <c r="Q83" s="286">
        <f t="shared" si="20"/>
        <v>0</v>
      </c>
      <c r="R83" s="287">
        <f t="shared" si="21"/>
        <v>0</v>
      </c>
      <c r="S83" s="291">
        <f t="shared" si="22"/>
        <v>0</v>
      </c>
      <c r="T83" s="605"/>
      <c r="U83" s="606"/>
      <c r="V83" s="606"/>
      <c r="W83" s="606"/>
      <c r="X83" s="606"/>
      <c r="Y83" s="606"/>
      <c r="Z83" s="606"/>
      <c r="AA83" s="606"/>
      <c r="AB83" s="606"/>
      <c r="AC83" s="606"/>
      <c r="AD83" s="606"/>
      <c r="AE83" s="606"/>
      <c r="AF83" s="605"/>
      <c r="AG83" s="606"/>
      <c r="AH83" s="606"/>
      <c r="AI83" s="606"/>
      <c r="AJ83" s="606"/>
      <c r="AK83" s="606"/>
      <c r="AL83" s="606"/>
      <c r="AM83" s="606"/>
      <c r="AN83" s="606"/>
      <c r="AO83" s="606"/>
      <c r="AP83" s="606"/>
      <c r="AQ83" s="606"/>
      <c r="AR83" s="606"/>
      <c r="AS83" s="606"/>
      <c r="AT83" s="606"/>
      <c r="AU83" s="606"/>
      <c r="AV83" s="606"/>
      <c r="AW83" s="606"/>
      <c r="AX83" s="606"/>
      <c r="AY83" s="606"/>
      <c r="AZ83" s="606"/>
      <c r="BA83" s="606"/>
      <c r="BB83" s="606"/>
      <c r="BC83" s="606"/>
      <c r="BD83" s="607"/>
      <c r="BE83" s="607"/>
      <c r="BF83" s="607"/>
      <c r="BG83" s="607"/>
      <c r="BH83" s="608"/>
      <c r="BI83" s="609"/>
      <c r="BJ83" s="609"/>
      <c r="BK83" s="610"/>
      <c r="BL83" s="610"/>
      <c r="BM83" s="610"/>
      <c r="BN83" s="610"/>
      <c r="BO83" s="610"/>
      <c r="BP83" s="611"/>
      <c r="CE83" s="93"/>
      <c r="CF83" s="93"/>
      <c r="CG83" s="93"/>
      <c r="CH83" s="35"/>
    </row>
    <row r="84" spans="1:86" s="33" customFormat="1" ht="32.25" customHeight="1" x14ac:dyDescent="0.25">
      <c r="A84" s="613" t="e">
        <f>Psychologia!#REF!</f>
        <v>#REF!</v>
      </c>
      <c r="B84" s="614" t="e">
        <f>IF(Psychologia!#REF!&gt;0,Psychologia!#REF!," ")</f>
        <v>#REF!</v>
      </c>
      <c r="C84" s="615" t="e">
        <f>IF(Psychologia!#REF!&gt;0,Psychologia!#REF!," ")</f>
        <v>#REF!</v>
      </c>
      <c r="D84" s="615" t="e">
        <f>IF(Psychologia!#REF!&gt;0,Psychologia!#REF!," ")</f>
        <v>#REF!</v>
      </c>
      <c r="E84" s="614" t="e">
        <f>IF(Psychologia!#REF!&gt;0,Psychologia!#REF!," ")</f>
        <v>#REF!</v>
      </c>
      <c r="F84" s="616" t="e">
        <f>IF(Psychologia!#REF!&gt;0,Psychologia!#REF!," ")</f>
        <v>#REF!</v>
      </c>
      <c r="G84" s="616" t="e">
        <f>IF(Psychologia!#REF!&gt;0,Psychologia!#REF!," ")</f>
        <v>#REF!</v>
      </c>
      <c r="H84" s="617" t="e">
        <f>IF(Psychologia!#REF!&gt;0,Psychologia!#REF!," ")</f>
        <v>#REF!</v>
      </c>
      <c r="I84" s="617" t="e">
        <f>IF(Psychologia!#REF!&gt;0,Psychologia!#REF!," ")</f>
        <v>#REF!</v>
      </c>
      <c r="J84" s="269" t="e">
        <f>Psychologia!#REF!+Psychologia!#REF!</f>
        <v>#REF!</v>
      </c>
      <c r="K84" s="270" t="e">
        <f>Psychologia!#REF!+Psychologia!#REF!</f>
        <v>#REF!</v>
      </c>
      <c r="L84" s="271" t="e">
        <f>Psychologia!#REF!+Psychologia!#REF!</f>
        <v>#REF!</v>
      </c>
      <c r="M84" s="272" t="e">
        <f>Psychologia!#REF!+Psychologia!#REF!+Psychologia!#REF!+Psychologia!#REF!</f>
        <v>#REF!</v>
      </c>
      <c r="N84" s="273" t="e">
        <f>Psychologia!#REF!+Psychologia!#REF!</f>
        <v>#REF!</v>
      </c>
      <c r="O84" s="274" t="e">
        <f>Psychologia!#REF!+Psychologia!#REF!</f>
        <v>#REF!</v>
      </c>
      <c r="P84" s="275" t="e">
        <f>IF(Psychologia!#REF!&gt;0,Psychologia!#REF!," ")</f>
        <v>#REF!</v>
      </c>
      <c r="Q84" s="286">
        <f t="shared" si="20"/>
        <v>0</v>
      </c>
      <c r="R84" s="287">
        <f t="shared" si="21"/>
        <v>0</v>
      </c>
      <c r="S84" s="291">
        <f t="shared" si="22"/>
        <v>0</v>
      </c>
      <c r="T84" s="605"/>
      <c r="U84" s="606"/>
      <c r="V84" s="606"/>
      <c r="W84" s="606"/>
      <c r="X84" s="606"/>
      <c r="Y84" s="606"/>
      <c r="Z84" s="606"/>
      <c r="AA84" s="606"/>
      <c r="AB84" s="606"/>
      <c r="AC84" s="606"/>
      <c r="AD84" s="606"/>
      <c r="AE84" s="606"/>
      <c r="AF84" s="605"/>
      <c r="AG84" s="606"/>
      <c r="AH84" s="606"/>
      <c r="AI84" s="606"/>
      <c r="AJ84" s="606"/>
      <c r="AK84" s="606"/>
      <c r="AL84" s="606"/>
      <c r="AM84" s="606"/>
      <c r="AN84" s="606"/>
      <c r="AO84" s="606"/>
      <c r="AP84" s="606"/>
      <c r="AQ84" s="606"/>
      <c r="AR84" s="606"/>
      <c r="AS84" s="606"/>
      <c r="AT84" s="606"/>
      <c r="AU84" s="606"/>
      <c r="AV84" s="606"/>
      <c r="AW84" s="606"/>
      <c r="AX84" s="606"/>
      <c r="AY84" s="606"/>
      <c r="AZ84" s="606"/>
      <c r="BA84" s="606"/>
      <c r="BB84" s="606"/>
      <c r="BC84" s="606"/>
      <c r="BD84" s="607"/>
      <c r="BE84" s="607"/>
      <c r="BF84" s="607"/>
      <c r="BG84" s="607"/>
      <c r="BH84" s="608"/>
      <c r="BI84" s="609"/>
      <c r="BJ84" s="609"/>
      <c r="BK84" s="610"/>
      <c r="BL84" s="610"/>
      <c r="BM84" s="610"/>
      <c r="BN84" s="610"/>
      <c r="BO84" s="610"/>
      <c r="BP84" s="611"/>
      <c r="CE84" s="93"/>
      <c r="CF84" s="93"/>
      <c r="CG84" s="93"/>
      <c r="CH84" s="35"/>
    </row>
    <row r="85" spans="1:86" s="33" customFormat="1" ht="32.25" customHeight="1" x14ac:dyDescent="0.25">
      <c r="A85" s="35" t="e">
        <f>Psychologia!#REF!</f>
        <v>#REF!</v>
      </c>
      <c r="B85" s="101" t="e">
        <f>IF(Psychologia!#REF!&gt;0,Psychologia!#REF!," ")</f>
        <v>#REF!</v>
      </c>
      <c r="C85" s="102" t="e">
        <f>IF(Psychologia!#REF!&gt;0,Psychologia!#REF!," ")</f>
        <v>#REF!</v>
      </c>
      <c r="D85" s="102" t="e">
        <f>IF(Psychologia!#REF!&gt;0,Psychologia!#REF!," ")</f>
        <v>#REF!</v>
      </c>
      <c r="E85" s="101" t="e">
        <f>IF(Psychologia!#REF!&gt;0,Psychologia!#REF!," ")</f>
        <v>#REF!</v>
      </c>
      <c r="F85" s="23" t="e">
        <f>IF(Psychologia!#REF!&gt;0,Psychologia!#REF!," ")</f>
        <v>#REF!</v>
      </c>
      <c r="G85" s="23" t="e">
        <f>IF(Psychologia!#REF!&gt;0,Psychologia!#REF!," ")</f>
        <v>#REF!</v>
      </c>
      <c r="H85" s="96" t="e">
        <f>IF(Psychologia!#REF!&gt;0,Psychologia!#REF!," ")</f>
        <v>#REF!</v>
      </c>
      <c r="I85" s="96" t="e">
        <f>IF(Psychologia!#REF!&gt;0,Psychologia!#REF!," ")</f>
        <v>#REF!</v>
      </c>
      <c r="J85" s="269" t="e">
        <f>Psychologia!#REF!+Psychologia!#REF!</f>
        <v>#REF!</v>
      </c>
      <c r="K85" s="270" t="e">
        <f>Psychologia!#REF!+Psychologia!#REF!</f>
        <v>#REF!</v>
      </c>
      <c r="L85" s="271" t="e">
        <f>Psychologia!#REF!+Psychologia!#REF!</f>
        <v>#REF!</v>
      </c>
      <c r="M85" s="272" t="e">
        <f>Psychologia!#REF!+Psychologia!#REF!+Psychologia!#REF!+Psychologia!#REF!</f>
        <v>#REF!</v>
      </c>
      <c r="N85" s="273" t="e">
        <f>Psychologia!#REF!+Psychologia!#REF!</f>
        <v>#REF!</v>
      </c>
      <c r="O85" s="274" t="e">
        <f>Psychologia!#REF!+Psychologia!#REF!</f>
        <v>#REF!</v>
      </c>
      <c r="P85" s="275" t="e">
        <f>IF(Psychologia!#REF!&gt;0,Psychologia!#REF!," ")</f>
        <v>#REF!</v>
      </c>
      <c r="Q85" s="286">
        <f t="shared" si="20"/>
        <v>0</v>
      </c>
      <c r="R85" s="287">
        <f t="shared" si="21"/>
        <v>0</v>
      </c>
      <c r="S85" s="291">
        <f t="shared" si="22"/>
        <v>0</v>
      </c>
      <c r="T85" s="106"/>
      <c r="U85" s="105"/>
      <c r="V85" s="105"/>
      <c r="W85" s="105"/>
      <c r="X85" s="105"/>
      <c r="Y85" s="105"/>
      <c r="Z85" s="105"/>
      <c r="AA85" s="105"/>
      <c r="AB85" s="105"/>
      <c r="AC85" s="105"/>
      <c r="AD85" s="105"/>
      <c r="AE85" s="105"/>
      <c r="AF85" s="106"/>
      <c r="AG85" s="105"/>
      <c r="AH85" s="105"/>
      <c r="AI85" s="105"/>
      <c r="AJ85" s="105"/>
      <c r="AK85" s="105"/>
      <c r="AL85" s="105"/>
      <c r="AM85" s="105"/>
      <c r="AN85" s="105"/>
      <c r="AO85" s="105"/>
      <c r="AP85" s="105"/>
      <c r="AQ85" s="105"/>
      <c r="AR85" s="105"/>
      <c r="AS85" s="105"/>
      <c r="AT85" s="105"/>
      <c r="AU85" s="105"/>
      <c r="AV85" s="105"/>
      <c r="AW85" s="105"/>
      <c r="AX85" s="105"/>
      <c r="AY85" s="105"/>
      <c r="AZ85" s="105"/>
      <c r="BA85" s="105"/>
      <c r="BB85" s="105"/>
      <c r="BC85" s="105"/>
      <c r="BD85" s="245"/>
      <c r="BE85" s="245"/>
      <c r="BF85" s="245"/>
      <c r="BG85" s="245"/>
      <c r="BH85" s="115"/>
      <c r="BI85" s="110"/>
      <c r="BJ85" s="110"/>
      <c r="BK85" s="246"/>
      <c r="BL85" s="246"/>
      <c r="BM85" s="246"/>
      <c r="BN85" s="246"/>
      <c r="BO85" s="246"/>
      <c r="BP85" s="116"/>
      <c r="CE85" s="93"/>
      <c r="CF85" s="93"/>
      <c r="CG85" s="93"/>
      <c r="CH85" s="35"/>
    </row>
    <row r="86" spans="1:86" s="33" customFormat="1" ht="32.25" customHeight="1" x14ac:dyDescent="0.25">
      <c r="A86" s="35">
        <f>Psychologia!A86</f>
        <v>64</v>
      </c>
      <c r="B86" s="101" t="e">
        <f>IF(Psychologia!#REF!&gt;0,Psychologia!#REF!," ")</f>
        <v>#REF!</v>
      </c>
      <c r="C86" s="102" t="str">
        <f>IF(Psychologia!B86&gt;0,Psychologia!B86," ")</f>
        <v>2026/2027</v>
      </c>
      <c r="D86" s="102" t="str">
        <f>IF(Psychologia!C86&gt;0,Psychologia!C86," ")</f>
        <v xml:space="preserve"> </v>
      </c>
      <c r="E86" s="101">
        <f>IF(Psychologia!D86&gt;0,Psychologia!D86," ")</f>
        <v>4</v>
      </c>
      <c r="F86" s="23" t="str">
        <f>IF(Psychologia!E86&gt;0,Psychologia!E86," ")</f>
        <v>2029/2030</v>
      </c>
      <c r="G86" s="23" t="str">
        <f>IF(Psychologia!F86&gt;0,Psychologia!F86," ")</f>
        <v>RPS</v>
      </c>
      <c r="H86" s="96" t="e">
        <f>IF(Psychologia!#REF!&gt;0,Psychologia!#REF!," ")</f>
        <v>#REF!</v>
      </c>
      <c r="I86" s="373" t="str">
        <f>IF(Psychologia!G86&gt;0,Psychologia!G86," ")</f>
        <v>Praktyki zawodowe w zakresie klinicznej diagnozy psychologicznej dzieci i młodzieży</v>
      </c>
      <c r="J86" s="269">
        <f>Psychologia!U86+Psychologia!AQ86</f>
        <v>160</v>
      </c>
      <c r="K86" s="270">
        <f>Psychologia!AN86+Psychologia!BJ86</f>
        <v>0</v>
      </c>
      <c r="L86" s="271">
        <f>Psychologia!V86+Psychologia!AR86</f>
        <v>160</v>
      </c>
      <c r="M86" s="272">
        <f>Psychologia!X86+Psychologia!Z86+Psychologia!AT86+Psychologia!AV86</f>
        <v>0</v>
      </c>
      <c r="N86" s="273">
        <f>Psychologia!W86+Psychologia!AS86</f>
        <v>160</v>
      </c>
      <c r="O86" s="274">
        <f>Psychologia!T86+Psychologia!AP86</f>
        <v>6</v>
      </c>
      <c r="P86" s="275" t="str">
        <f>IF(Psychologia!R86&gt;0,Psychologia!R86," ")</f>
        <v>zal/o</v>
      </c>
      <c r="Q86" s="286">
        <f t="shared" si="20"/>
        <v>0</v>
      </c>
      <c r="R86" s="287">
        <f t="shared" si="21"/>
        <v>0</v>
      </c>
      <c r="S86" s="291">
        <f t="shared" si="22"/>
        <v>0</v>
      </c>
      <c r="T86" s="106"/>
      <c r="U86" s="105"/>
      <c r="V86" s="105"/>
      <c r="W86" s="105"/>
      <c r="X86" s="105"/>
      <c r="Y86" s="105"/>
      <c r="Z86" s="105"/>
      <c r="AA86" s="105"/>
      <c r="AB86" s="105"/>
      <c r="AC86" s="105"/>
      <c r="AD86" s="105"/>
      <c r="AE86" s="105"/>
      <c r="AF86" s="452"/>
      <c r="AG86" s="105"/>
      <c r="AH86" s="105"/>
      <c r="AI86" s="105"/>
      <c r="AJ86" s="105"/>
      <c r="AK86" s="105"/>
      <c r="AL86" s="105"/>
      <c r="AM86" s="105"/>
      <c r="AN86" s="105"/>
      <c r="AO86" s="453"/>
      <c r="AP86" s="105"/>
      <c r="AQ86" s="105"/>
      <c r="AR86" s="105"/>
      <c r="AS86" s="105"/>
      <c r="AT86" s="105"/>
      <c r="AU86" s="105"/>
      <c r="AV86" s="105"/>
      <c r="AW86" s="105"/>
      <c r="AX86" s="105"/>
      <c r="AY86" s="105"/>
      <c r="AZ86" s="105"/>
      <c r="BA86" s="105"/>
      <c r="BB86" s="105"/>
      <c r="BC86" s="105"/>
      <c r="BD86" s="245"/>
      <c r="BE86" s="245"/>
      <c r="BF86" s="245"/>
      <c r="BG86" s="245"/>
      <c r="BH86" s="115"/>
      <c r="BI86" s="110"/>
      <c r="BJ86" s="110"/>
      <c r="BK86" s="246"/>
      <c r="BL86" s="246"/>
      <c r="BM86" s="246"/>
      <c r="BN86" s="246"/>
      <c r="BO86" s="246"/>
      <c r="BP86" s="116"/>
      <c r="CE86" s="93"/>
      <c r="CF86" s="93"/>
      <c r="CG86" s="93"/>
      <c r="CH86" s="35"/>
    </row>
    <row r="87" spans="1:86" s="33" customFormat="1" ht="32.25" customHeight="1" x14ac:dyDescent="0.25">
      <c r="A87" s="35">
        <f>Psychologia!A87</f>
        <v>65</v>
      </c>
      <c r="B87" s="101" t="e">
        <f>IF(Psychologia!#REF!&gt;0,Psychologia!#REF!," ")</f>
        <v>#REF!</v>
      </c>
      <c r="C87" s="102" t="str">
        <f>IF(Psychologia!B87&gt;0,Psychologia!B87," ")</f>
        <v>2026/2027</v>
      </c>
      <c r="D87" s="102" t="str">
        <f>IF(Psychologia!C87&gt;0,Psychologia!C87," ")</f>
        <v xml:space="preserve"> </v>
      </c>
      <c r="E87" s="101">
        <f>IF(Psychologia!D87&gt;0,Psychologia!D87," ")</f>
        <v>4</v>
      </c>
      <c r="F87" s="23" t="str">
        <f>IF(Psychologia!E87&gt;0,Psychologia!E87," ")</f>
        <v>2029/2030</v>
      </c>
      <c r="G87" s="23" t="str">
        <f>IF(Psychologia!F87&gt;0,Psychologia!F87," ")</f>
        <v>RPS</v>
      </c>
      <c r="H87" s="96" t="e">
        <f>IF(Psychologia!#REF!&gt;0,Psychologia!#REF!," ")</f>
        <v>#REF!</v>
      </c>
      <c r="I87" s="373" t="str">
        <f>IF(Psychologia!G87&gt;0,Psychologia!G87," ")</f>
        <v>Praktyki zawodowe w zakresie neuropsychologii</v>
      </c>
      <c r="J87" s="269">
        <f>Psychologia!U87+Psychologia!AQ87</f>
        <v>160</v>
      </c>
      <c r="K87" s="270">
        <f>Psychologia!AN87+Psychologia!BJ87</f>
        <v>0</v>
      </c>
      <c r="L87" s="271">
        <f>Psychologia!V87+Psychologia!AR87</f>
        <v>160</v>
      </c>
      <c r="M87" s="272">
        <f>Psychologia!X87+Psychologia!Z87+Psychologia!AT87+Psychologia!AV87</f>
        <v>0</v>
      </c>
      <c r="N87" s="273">
        <f>Psychologia!W87+Psychologia!AS87</f>
        <v>160</v>
      </c>
      <c r="O87" s="274">
        <f>Psychologia!T87+Psychologia!AP87</f>
        <v>6</v>
      </c>
      <c r="P87" s="275" t="str">
        <f>IF(Psychologia!R87&gt;0,Psychologia!R87," ")</f>
        <v>zal/o</v>
      </c>
      <c r="Q87" s="286">
        <f t="shared" si="20"/>
        <v>0</v>
      </c>
      <c r="R87" s="287">
        <f t="shared" si="21"/>
        <v>0</v>
      </c>
      <c r="S87" s="291">
        <f t="shared" si="22"/>
        <v>0</v>
      </c>
      <c r="T87" s="106"/>
      <c r="U87" s="105"/>
      <c r="V87" s="105"/>
      <c r="W87" s="105"/>
      <c r="X87" s="105"/>
      <c r="Y87" s="105"/>
      <c r="Z87" s="105"/>
      <c r="AA87" s="105"/>
      <c r="AB87" s="105"/>
      <c r="AC87" s="105"/>
      <c r="AD87" s="105"/>
      <c r="AE87" s="105"/>
      <c r="AF87" s="452"/>
      <c r="AG87" s="105"/>
      <c r="AH87" s="105"/>
      <c r="AI87" s="105"/>
      <c r="AJ87" s="105"/>
      <c r="AK87" s="105"/>
      <c r="AL87" s="105"/>
      <c r="AM87" s="105"/>
      <c r="AN87" s="105"/>
      <c r="AO87" s="453"/>
      <c r="AP87" s="105"/>
      <c r="AQ87" s="105"/>
      <c r="AR87" s="105"/>
      <c r="AS87" s="105"/>
      <c r="AT87" s="105"/>
      <c r="AU87" s="105"/>
      <c r="AV87" s="105"/>
      <c r="AW87" s="105"/>
      <c r="AX87" s="105"/>
      <c r="AY87" s="105"/>
      <c r="AZ87" s="105"/>
      <c r="BA87" s="105"/>
      <c r="BB87" s="105"/>
      <c r="BC87" s="105"/>
      <c r="BD87" s="245"/>
      <c r="BE87" s="245"/>
      <c r="BF87" s="245"/>
      <c r="BG87" s="245"/>
      <c r="BH87" s="115"/>
      <c r="BI87" s="110"/>
      <c r="BJ87" s="110"/>
      <c r="BK87" s="246"/>
      <c r="BL87" s="246"/>
      <c r="BM87" s="246"/>
      <c r="BN87" s="246"/>
      <c r="BO87" s="246"/>
      <c r="BP87" s="116"/>
      <c r="CE87" s="93"/>
      <c r="CF87" s="93"/>
      <c r="CG87" s="93"/>
      <c r="CH87" s="35"/>
    </row>
    <row r="88" spans="1:86" s="33" customFormat="1" ht="32.25" customHeight="1" x14ac:dyDescent="0.25">
      <c r="A88" s="35" t="e">
        <f>Psychologia!#REF!</f>
        <v>#REF!</v>
      </c>
      <c r="B88" s="101" t="e">
        <f>IF(Psychologia!#REF!&gt;0,Psychologia!#REF!," ")</f>
        <v>#REF!</v>
      </c>
      <c r="C88" s="102" t="e">
        <f>IF(Psychologia!#REF!&gt;0,Psychologia!#REF!," ")</f>
        <v>#REF!</v>
      </c>
      <c r="D88" s="102" t="e">
        <f>IF(Psychologia!#REF!&gt;0,Psychologia!#REF!," ")</f>
        <v>#REF!</v>
      </c>
      <c r="E88" s="101" t="e">
        <f>IF(Psychologia!#REF!&gt;0,Psychologia!#REF!," ")</f>
        <v>#REF!</v>
      </c>
      <c r="F88" s="23" t="e">
        <f>IF(Psychologia!#REF!&gt;0,Psychologia!#REF!," ")</f>
        <v>#REF!</v>
      </c>
      <c r="G88" s="23" t="e">
        <f>IF(Psychologia!#REF!&gt;0,Psychologia!#REF!," ")</f>
        <v>#REF!</v>
      </c>
      <c r="H88" s="96" t="e">
        <f>IF(Psychologia!#REF!&gt;0,Psychologia!#REF!," ")</f>
        <v>#REF!</v>
      </c>
      <c r="I88" s="96" t="e">
        <f>IF(Psychologia!#REF!&gt;0,Psychologia!#REF!," ")</f>
        <v>#REF!</v>
      </c>
      <c r="J88" s="269" t="e">
        <f>Psychologia!#REF!+Psychologia!#REF!</f>
        <v>#REF!</v>
      </c>
      <c r="K88" s="270" t="e">
        <f>Psychologia!#REF!+Psychologia!#REF!</f>
        <v>#REF!</v>
      </c>
      <c r="L88" s="271" t="e">
        <f>Psychologia!#REF!+Psychologia!#REF!</f>
        <v>#REF!</v>
      </c>
      <c r="M88" s="272" t="e">
        <f>Psychologia!#REF!+Psychologia!#REF!+Psychologia!#REF!+Psychologia!#REF!</f>
        <v>#REF!</v>
      </c>
      <c r="N88" s="273" t="e">
        <f>Psychologia!#REF!+Psychologia!#REF!</f>
        <v>#REF!</v>
      </c>
      <c r="O88" s="274" t="e">
        <f>Psychologia!#REF!+Psychologia!#REF!</f>
        <v>#REF!</v>
      </c>
      <c r="P88" s="275" t="e">
        <f>IF(Psychologia!#REF!&gt;0,Psychologia!#REF!," ")</f>
        <v>#REF!</v>
      </c>
      <c r="Q88" s="286">
        <f t="shared" si="20"/>
        <v>0</v>
      </c>
      <c r="R88" s="287">
        <f t="shared" si="21"/>
        <v>0</v>
      </c>
      <c r="S88" s="291">
        <f t="shared" si="22"/>
        <v>0</v>
      </c>
      <c r="T88" s="106"/>
      <c r="U88" s="105"/>
      <c r="V88" s="105"/>
      <c r="W88" s="105"/>
      <c r="X88" s="105"/>
      <c r="Y88" s="105"/>
      <c r="Z88" s="105"/>
      <c r="AA88" s="105"/>
      <c r="AB88" s="105"/>
      <c r="AC88" s="105"/>
      <c r="AD88" s="105"/>
      <c r="AE88" s="105"/>
      <c r="AF88" s="106"/>
      <c r="AG88" s="105"/>
      <c r="AH88" s="105"/>
      <c r="AI88" s="105"/>
      <c r="AJ88" s="105"/>
      <c r="AK88" s="105"/>
      <c r="AL88" s="105"/>
      <c r="AM88" s="105"/>
      <c r="AN88" s="105"/>
      <c r="AO88" s="105"/>
      <c r="AP88" s="105"/>
      <c r="AQ88" s="105"/>
      <c r="AR88" s="105"/>
      <c r="AS88" s="105"/>
      <c r="AT88" s="105"/>
      <c r="AU88" s="105"/>
      <c r="AV88" s="105"/>
      <c r="AW88" s="105"/>
      <c r="AX88" s="105"/>
      <c r="AY88" s="105"/>
      <c r="AZ88" s="105"/>
      <c r="BA88" s="105"/>
      <c r="BB88" s="105"/>
      <c r="BC88" s="105"/>
      <c r="BD88" s="245"/>
      <c r="BE88" s="245"/>
      <c r="BF88" s="245"/>
      <c r="BG88" s="245"/>
      <c r="BH88" s="115"/>
      <c r="BI88" s="110"/>
      <c r="BJ88" s="110"/>
      <c r="BK88" s="246"/>
      <c r="BL88" s="246"/>
      <c r="BM88" s="246"/>
      <c r="BN88" s="246"/>
      <c r="BO88" s="246"/>
      <c r="BP88" s="116"/>
      <c r="CE88" s="93"/>
      <c r="CF88" s="93"/>
      <c r="CG88" s="93"/>
      <c r="CH88" s="35"/>
    </row>
    <row r="89" spans="1:86" s="33" customFormat="1" ht="32.25" customHeight="1" x14ac:dyDescent="0.25">
      <c r="A89" s="35" t="e">
        <f>Psychologia!#REF!</f>
        <v>#REF!</v>
      </c>
      <c r="B89" s="101" t="e">
        <f>IF(Psychologia!#REF!&gt;0,Psychologia!#REF!," ")</f>
        <v>#REF!</v>
      </c>
      <c r="C89" s="102" t="e">
        <f>IF(Psychologia!#REF!&gt;0,Psychologia!#REF!," ")</f>
        <v>#REF!</v>
      </c>
      <c r="D89" s="102" t="e">
        <f>IF(Psychologia!#REF!&gt;0,Psychologia!#REF!," ")</f>
        <v>#REF!</v>
      </c>
      <c r="E89" s="101" t="e">
        <f>IF(Psychologia!#REF!&gt;0,Psychologia!#REF!," ")</f>
        <v>#REF!</v>
      </c>
      <c r="F89" s="23" t="e">
        <f>IF(Psychologia!#REF!&gt;0,Psychologia!#REF!," ")</f>
        <v>#REF!</v>
      </c>
      <c r="G89" s="23" t="e">
        <f>IF(Psychologia!#REF!&gt;0,Psychologia!#REF!," ")</f>
        <v>#REF!</v>
      </c>
      <c r="H89" s="96" t="e">
        <f>IF(Psychologia!#REF!&gt;0,Psychologia!#REF!," ")</f>
        <v>#REF!</v>
      </c>
      <c r="I89" s="96" t="e">
        <f>IF(Psychologia!#REF!&gt;0,Psychologia!#REF!," ")</f>
        <v>#REF!</v>
      </c>
      <c r="J89" s="269" t="e">
        <f>Psychologia!#REF!+Psychologia!#REF!</f>
        <v>#REF!</v>
      </c>
      <c r="K89" s="270" t="e">
        <f>Psychologia!#REF!+Psychologia!#REF!</f>
        <v>#REF!</v>
      </c>
      <c r="L89" s="271" t="e">
        <f>Psychologia!#REF!+Psychologia!#REF!</f>
        <v>#REF!</v>
      </c>
      <c r="M89" s="272" t="e">
        <f>Psychologia!#REF!+Psychologia!#REF!+Psychologia!#REF!+Psychologia!#REF!</f>
        <v>#REF!</v>
      </c>
      <c r="N89" s="273" t="e">
        <f>Psychologia!#REF!+Psychologia!#REF!</f>
        <v>#REF!</v>
      </c>
      <c r="O89" s="274" t="e">
        <f>Psychologia!#REF!+Psychologia!#REF!</f>
        <v>#REF!</v>
      </c>
      <c r="P89" s="275" t="e">
        <f>IF(Psychologia!#REF!&gt;0,Psychologia!#REF!," ")</f>
        <v>#REF!</v>
      </c>
      <c r="Q89" s="286">
        <f t="shared" si="20"/>
        <v>0</v>
      </c>
      <c r="R89" s="287">
        <f t="shared" si="21"/>
        <v>0</v>
      </c>
      <c r="S89" s="291">
        <f t="shared" si="22"/>
        <v>0</v>
      </c>
      <c r="T89" s="106"/>
      <c r="U89" s="105"/>
      <c r="V89" s="105"/>
      <c r="W89" s="105"/>
      <c r="X89" s="105"/>
      <c r="Y89" s="105"/>
      <c r="Z89" s="105"/>
      <c r="AA89" s="105"/>
      <c r="AB89" s="105"/>
      <c r="AC89" s="105"/>
      <c r="AD89" s="105"/>
      <c r="AE89" s="105"/>
      <c r="AF89" s="106"/>
      <c r="AG89" s="105"/>
      <c r="AH89" s="105"/>
      <c r="AI89" s="105"/>
      <c r="AJ89" s="105"/>
      <c r="AK89" s="105"/>
      <c r="AL89" s="105"/>
      <c r="AM89" s="105"/>
      <c r="AN89" s="105"/>
      <c r="AO89" s="105"/>
      <c r="AP89" s="105"/>
      <c r="AQ89" s="105"/>
      <c r="AR89" s="105"/>
      <c r="AS89" s="105"/>
      <c r="AT89" s="105"/>
      <c r="AU89" s="105"/>
      <c r="AV89" s="105"/>
      <c r="AW89" s="105"/>
      <c r="AX89" s="105"/>
      <c r="AY89" s="105"/>
      <c r="AZ89" s="105"/>
      <c r="BA89" s="105"/>
      <c r="BB89" s="105"/>
      <c r="BC89" s="105"/>
      <c r="BD89" s="245"/>
      <c r="BE89" s="245"/>
      <c r="BF89" s="245"/>
      <c r="BG89" s="245"/>
      <c r="BH89" s="115"/>
      <c r="BI89" s="110"/>
      <c r="BJ89" s="110"/>
      <c r="BK89" s="246"/>
      <c r="BL89" s="246"/>
      <c r="BM89" s="246"/>
      <c r="BN89" s="246"/>
      <c r="BO89" s="246"/>
      <c r="BP89" s="116"/>
      <c r="CE89" s="93"/>
      <c r="CF89" s="93"/>
      <c r="CG89" s="93"/>
      <c r="CH89" s="35"/>
    </row>
    <row r="90" spans="1:86" s="33" customFormat="1" ht="15.75" x14ac:dyDescent="0.25">
      <c r="A90" s="35" t="e">
        <f>Psychologia!#REF!</f>
        <v>#REF!</v>
      </c>
      <c r="B90" s="101" t="e">
        <f>IF(Psychologia!#REF!&gt;0,Psychologia!#REF!," ")</f>
        <v>#REF!</v>
      </c>
      <c r="C90" s="102" t="e">
        <f>IF(Psychologia!#REF!&gt;0,Psychologia!#REF!," ")</f>
        <v>#REF!</v>
      </c>
      <c r="D90" s="102" t="e">
        <f>IF(Psychologia!#REF!&gt;0,Psychologia!#REF!," ")</f>
        <v>#REF!</v>
      </c>
      <c r="E90" s="101" t="e">
        <f>IF(Psychologia!#REF!&gt;0,Psychologia!#REF!," ")</f>
        <v>#REF!</v>
      </c>
      <c r="F90" s="23" t="e">
        <f>IF(Psychologia!#REF!&gt;0,Psychologia!#REF!," ")</f>
        <v>#REF!</v>
      </c>
      <c r="G90" s="23" t="e">
        <f>IF(Psychologia!#REF!&gt;0,Psychologia!#REF!," ")</f>
        <v>#REF!</v>
      </c>
      <c r="H90" s="96" t="e">
        <f>IF(Psychologia!#REF!&gt;0,Psychologia!#REF!," ")</f>
        <v>#REF!</v>
      </c>
      <c r="I90" s="368" t="e">
        <f>IF(Psychologia!#REF!&gt;0,Psychologia!#REF!," ")</f>
        <v>#REF!</v>
      </c>
      <c r="J90" s="269" t="e">
        <f>Psychologia!#REF!+Psychologia!#REF!</f>
        <v>#REF!</v>
      </c>
      <c r="K90" s="270" t="e">
        <f>Psychologia!#REF!+Psychologia!#REF!</f>
        <v>#REF!</v>
      </c>
      <c r="L90" s="271" t="e">
        <f>Psychologia!#REF!+Psychologia!#REF!</f>
        <v>#REF!</v>
      </c>
      <c r="M90" s="272" t="e">
        <f>Psychologia!#REF!+Psychologia!#REF!+Psychologia!#REF!+Psychologia!#REF!</f>
        <v>#REF!</v>
      </c>
      <c r="N90" s="273" t="e">
        <f>Psychologia!#REF!+Psychologia!#REF!</f>
        <v>#REF!</v>
      </c>
      <c r="O90" s="274" t="e">
        <f>Psychologia!#REF!+Psychologia!#REF!</f>
        <v>#REF!</v>
      </c>
      <c r="P90" s="275" t="e">
        <f>IF(Psychologia!#REF!&gt;0,Psychologia!#REF!," ")</f>
        <v>#REF!</v>
      </c>
      <c r="Q90" s="286">
        <f t="shared" si="20"/>
        <v>0</v>
      </c>
      <c r="R90" s="287">
        <f t="shared" si="21"/>
        <v>0</v>
      </c>
      <c r="S90" s="291">
        <f t="shared" si="22"/>
        <v>0</v>
      </c>
      <c r="T90" s="106"/>
      <c r="U90" s="105"/>
      <c r="V90" s="105"/>
      <c r="W90" s="105"/>
      <c r="X90" s="105"/>
      <c r="Y90" s="105"/>
      <c r="Z90" s="105"/>
      <c r="AA90" s="105"/>
      <c r="AB90" s="105"/>
      <c r="AC90" s="105"/>
      <c r="AD90" s="105"/>
      <c r="AE90" s="105"/>
      <c r="AF90" s="106"/>
      <c r="AG90" s="105"/>
      <c r="AH90" s="105"/>
      <c r="AI90" s="105"/>
      <c r="AJ90" s="105"/>
      <c r="AK90" s="105"/>
      <c r="AL90" s="105"/>
      <c r="AM90" s="105"/>
      <c r="AN90" s="105"/>
      <c r="AO90" s="105"/>
      <c r="AP90" s="105"/>
      <c r="AQ90" s="105"/>
      <c r="AR90" s="105"/>
      <c r="AS90" s="105"/>
      <c r="AT90" s="105"/>
      <c r="AU90" s="105"/>
      <c r="AV90" s="105"/>
      <c r="AW90" s="105"/>
      <c r="AX90" s="105"/>
      <c r="AY90" s="105"/>
      <c r="AZ90" s="105"/>
      <c r="BA90" s="105"/>
      <c r="BB90" s="105"/>
      <c r="BC90" s="105"/>
      <c r="BD90" s="245"/>
      <c r="BE90" s="245"/>
      <c r="BF90" s="245"/>
      <c r="BG90" s="245"/>
      <c r="BH90" s="115"/>
      <c r="BI90" s="110"/>
      <c r="BJ90" s="110"/>
      <c r="BK90" s="246"/>
      <c r="BL90" s="246"/>
      <c r="BM90" s="246"/>
      <c r="BN90" s="246"/>
      <c r="BO90" s="246"/>
      <c r="BP90" s="116"/>
      <c r="CE90" s="93"/>
      <c r="CF90" s="93"/>
      <c r="CG90" s="93"/>
      <c r="CH90" s="35"/>
    </row>
    <row r="91" spans="1:86" s="33" customFormat="1" ht="15.75" x14ac:dyDescent="0.25">
      <c r="A91" s="35" t="e">
        <f>Psychologia!#REF!</f>
        <v>#REF!</v>
      </c>
      <c r="B91" s="101" t="e">
        <f>IF(Psychologia!#REF!&gt;0,Psychologia!#REF!," ")</f>
        <v>#REF!</v>
      </c>
      <c r="C91" s="102" t="e">
        <f>IF(Psychologia!#REF!&gt;0,Psychologia!#REF!," ")</f>
        <v>#REF!</v>
      </c>
      <c r="D91" s="102" t="e">
        <f>IF(Psychologia!#REF!&gt;0,Psychologia!#REF!," ")</f>
        <v>#REF!</v>
      </c>
      <c r="E91" s="101" t="e">
        <f>IF(Psychologia!#REF!&gt;0,Psychologia!#REF!," ")</f>
        <v>#REF!</v>
      </c>
      <c r="F91" s="23" t="e">
        <f>IF(Psychologia!#REF!&gt;0,Psychologia!#REF!," ")</f>
        <v>#REF!</v>
      </c>
      <c r="G91" s="23" t="e">
        <f>IF(Psychologia!#REF!&gt;0,Psychologia!#REF!," ")</f>
        <v>#REF!</v>
      </c>
      <c r="H91" s="96" t="e">
        <f>IF(Psychologia!#REF!&gt;0,Psychologia!#REF!," ")</f>
        <v>#REF!</v>
      </c>
      <c r="I91" s="368" t="e">
        <f>IF(Psychologia!#REF!&gt;0,Psychologia!#REF!," ")</f>
        <v>#REF!</v>
      </c>
      <c r="J91" s="269" t="e">
        <f>Psychologia!#REF!+Psychologia!#REF!</f>
        <v>#REF!</v>
      </c>
      <c r="K91" s="270" t="e">
        <f>Psychologia!#REF!+Psychologia!#REF!</f>
        <v>#REF!</v>
      </c>
      <c r="L91" s="271" t="e">
        <f>Psychologia!#REF!+Psychologia!#REF!</f>
        <v>#REF!</v>
      </c>
      <c r="M91" s="272" t="e">
        <f>Psychologia!#REF!+Psychologia!#REF!+Psychologia!#REF!+Psychologia!#REF!</f>
        <v>#REF!</v>
      </c>
      <c r="N91" s="273" t="e">
        <f>Psychologia!#REF!+Psychologia!#REF!</f>
        <v>#REF!</v>
      </c>
      <c r="O91" s="274" t="e">
        <f>Psychologia!#REF!+Psychologia!#REF!</f>
        <v>#REF!</v>
      </c>
      <c r="P91" s="275" t="e">
        <f>IF(Psychologia!#REF!&gt;0,Psychologia!#REF!," ")</f>
        <v>#REF!</v>
      </c>
      <c r="Q91" s="286">
        <f t="shared" si="20"/>
        <v>0</v>
      </c>
      <c r="R91" s="287">
        <f t="shared" si="21"/>
        <v>0</v>
      </c>
      <c r="S91" s="291">
        <f t="shared" si="22"/>
        <v>0</v>
      </c>
      <c r="T91" s="106"/>
      <c r="U91" s="105"/>
      <c r="V91" s="105"/>
      <c r="W91" s="105"/>
      <c r="X91" s="105"/>
      <c r="Y91" s="105"/>
      <c r="Z91" s="105"/>
      <c r="AA91" s="105"/>
      <c r="AB91" s="105"/>
      <c r="AC91" s="105"/>
      <c r="AD91" s="105"/>
      <c r="AE91" s="105"/>
      <c r="AF91" s="106"/>
      <c r="AG91" s="105"/>
      <c r="AH91" s="105"/>
      <c r="AI91" s="105"/>
      <c r="AJ91" s="105"/>
      <c r="AK91" s="105"/>
      <c r="AL91" s="105"/>
      <c r="AM91" s="105"/>
      <c r="AN91" s="105"/>
      <c r="AO91" s="105"/>
      <c r="AP91" s="105"/>
      <c r="AQ91" s="105"/>
      <c r="AR91" s="105"/>
      <c r="AS91" s="105"/>
      <c r="AT91" s="105"/>
      <c r="AU91" s="105"/>
      <c r="AV91" s="105"/>
      <c r="AW91" s="105"/>
      <c r="AX91" s="105"/>
      <c r="AY91" s="105"/>
      <c r="AZ91" s="105"/>
      <c r="BA91" s="105"/>
      <c r="BB91" s="105"/>
      <c r="BC91" s="105"/>
      <c r="BD91" s="245"/>
      <c r="BE91" s="245"/>
      <c r="BF91" s="245"/>
      <c r="BG91" s="245"/>
      <c r="BH91" s="115"/>
      <c r="BI91" s="110"/>
      <c r="BJ91" s="110"/>
      <c r="BK91" s="246"/>
      <c r="BL91" s="246"/>
      <c r="BM91" s="246"/>
      <c r="BN91" s="246"/>
      <c r="BO91" s="246"/>
      <c r="BP91" s="116"/>
      <c r="CE91" s="93"/>
      <c r="CF91" s="93"/>
      <c r="CG91" s="93"/>
      <c r="CH91" s="35"/>
    </row>
    <row r="92" spans="1:86" s="33" customFormat="1" ht="15.75" x14ac:dyDescent="0.25">
      <c r="A92" s="35" t="e">
        <f>Psychologia!#REF!</f>
        <v>#REF!</v>
      </c>
      <c r="B92" s="101" t="e">
        <f>IF(Psychologia!#REF!&gt;0,Psychologia!#REF!," ")</f>
        <v>#REF!</v>
      </c>
      <c r="C92" s="102" t="e">
        <f>IF(Psychologia!#REF!&gt;0,Psychologia!#REF!," ")</f>
        <v>#REF!</v>
      </c>
      <c r="D92" s="102" t="e">
        <f>IF(Psychologia!#REF!&gt;0,Psychologia!#REF!," ")</f>
        <v>#REF!</v>
      </c>
      <c r="E92" s="101" t="e">
        <f>IF(Psychologia!#REF!&gt;0,Psychologia!#REF!," ")</f>
        <v>#REF!</v>
      </c>
      <c r="F92" s="23" t="e">
        <f>IF(Psychologia!#REF!&gt;0,Psychologia!#REF!," ")</f>
        <v>#REF!</v>
      </c>
      <c r="G92" s="23" t="e">
        <f>IF(Psychologia!#REF!&gt;0,Psychologia!#REF!," ")</f>
        <v>#REF!</v>
      </c>
      <c r="H92" s="96" t="e">
        <f>IF(Psychologia!#REF!&gt;0,Psychologia!#REF!," ")</f>
        <v>#REF!</v>
      </c>
      <c r="I92" s="368" t="e">
        <f>IF(Psychologia!#REF!&gt;0,Psychologia!#REF!," ")</f>
        <v>#REF!</v>
      </c>
      <c r="J92" s="269" t="e">
        <f>Psychologia!#REF!+Psychologia!#REF!</f>
        <v>#REF!</v>
      </c>
      <c r="K92" s="270" t="e">
        <f>Psychologia!#REF!+Psychologia!#REF!</f>
        <v>#REF!</v>
      </c>
      <c r="L92" s="271" t="e">
        <f>Psychologia!#REF!+Psychologia!#REF!</f>
        <v>#REF!</v>
      </c>
      <c r="M92" s="272" t="e">
        <f>Psychologia!#REF!+Psychologia!#REF!+Psychologia!#REF!+Psychologia!#REF!</f>
        <v>#REF!</v>
      </c>
      <c r="N92" s="273" t="e">
        <f>Psychologia!#REF!+Psychologia!#REF!</f>
        <v>#REF!</v>
      </c>
      <c r="O92" s="274" t="e">
        <f>Psychologia!#REF!+Psychologia!#REF!</f>
        <v>#REF!</v>
      </c>
      <c r="P92" s="275" t="e">
        <f>IF(Psychologia!#REF!&gt;0,Psychologia!#REF!," ")</f>
        <v>#REF!</v>
      </c>
      <c r="Q92" s="286">
        <f t="shared" si="20"/>
        <v>0</v>
      </c>
      <c r="R92" s="287">
        <f t="shared" si="21"/>
        <v>0</v>
      </c>
      <c r="S92" s="291">
        <f t="shared" si="22"/>
        <v>0</v>
      </c>
      <c r="T92" s="106"/>
      <c r="U92" s="105"/>
      <c r="V92" s="105"/>
      <c r="W92" s="105"/>
      <c r="X92" s="105"/>
      <c r="Y92" s="105"/>
      <c r="Z92" s="105"/>
      <c r="AA92" s="105"/>
      <c r="AB92" s="105"/>
      <c r="AC92" s="105"/>
      <c r="AD92" s="105"/>
      <c r="AE92" s="105"/>
      <c r="AF92" s="106"/>
      <c r="AG92" s="105"/>
      <c r="AH92" s="105"/>
      <c r="AI92" s="105"/>
      <c r="AJ92" s="105"/>
      <c r="AK92" s="105"/>
      <c r="AL92" s="105"/>
      <c r="AM92" s="105"/>
      <c r="AN92" s="105"/>
      <c r="AO92" s="105"/>
      <c r="AP92" s="105"/>
      <c r="AQ92" s="105"/>
      <c r="AR92" s="105"/>
      <c r="AS92" s="105"/>
      <c r="AT92" s="105"/>
      <c r="AU92" s="105"/>
      <c r="AV92" s="105"/>
      <c r="AW92" s="105"/>
      <c r="AX92" s="105"/>
      <c r="AY92" s="105"/>
      <c r="AZ92" s="105"/>
      <c r="BA92" s="105"/>
      <c r="BB92" s="105"/>
      <c r="BC92" s="105"/>
      <c r="BD92" s="245"/>
      <c r="BE92" s="245"/>
      <c r="BF92" s="245"/>
      <c r="BG92" s="245"/>
      <c r="BH92" s="115"/>
      <c r="BI92" s="110"/>
      <c r="BJ92" s="110"/>
      <c r="BK92" s="246"/>
      <c r="BL92" s="246"/>
      <c r="BM92" s="246"/>
      <c r="BN92" s="246"/>
      <c r="BO92" s="246"/>
      <c r="BP92" s="116"/>
      <c r="CE92" s="93"/>
      <c r="CF92" s="93"/>
      <c r="CG92" s="93"/>
      <c r="CH92" s="35"/>
    </row>
    <row r="93" spans="1:86" s="33" customFormat="1" ht="32.25" customHeight="1" x14ac:dyDescent="0.25">
      <c r="A93" s="35" t="e">
        <f>Psychologia!#REF!</f>
        <v>#REF!</v>
      </c>
      <c r="B93" s="101" t="e">
        <f>IF(Psychologia!#REF!&gt;0,Psychologia!#REF!," ")</f>
        <v>#REF!</v>
      </c>
      <c r="C93" s="102" t="e">
        <f>IF(Psychologia!#REF!&gt;0,Psychologia!#REF!," ")</f>
        <v>#REF!</v>
      </c>
      <c r="D93" s="102" t="e">
        <f>IF(Psychologia!#REF!&gt;0,Psychologia!#REF!," ")</f>
        <v>#REF!</v>
      </c>
      <c r="E93" s="101" t="e">
        <f>IF(Psychologia!#REF!&gt;0,Psychologia!#REF!," ")</f>
        <v>#REF!</v>
      </c>
      <c r="F93" s="23" t="e">
        <f>IF(Psychologia!#REF!&gt;0,Psychologia!#REF!," ")</f>
        <v>#REF!</v>
      </c>
      <c r="G93" s="23" t="e">
        <f>IF(Psychologia!#REF!&gt;0,Psychologia!#REF!," ")</f>
        <v>#REF!</v>
      </c>
      <c r="H93" s="96" t="e">
        <f>IF(Psychologia!#REF!&gt;0,Psychologia!#REF!," ")</f>
        <v>#REF!</v>
      </c>
      <c r="I93" s="96" t="e">
        <f>IF(Psychologia!#REF!&gt;0,Psychologia!#REF!," ")</f>
        <v>#REF!</v>
      </c>
      <c r="J93" s="269" t="e">
        <f>Psychologia!#REF!+Psychologia!#REF!</f>
        <v>#REF!</v>
      </c>
      <c r="K93" s="270" t="e">
        <f>Psychologia!#REF!+Psychologia!#REF!</f>
        <v>#REF!</v>
      </c>
      <c r="L93" s="271" t="e">
        <f>Psychologia!#REF!+Psychologia!#REF!</f>
        <v>#REF!</v>
      </c>
      <c r="M93" s="272" t="e">
        <f>Psychologia!#REF!+Psychologia!#REF!+Psychologia!#REF!+Psychologia!#REF!</f>
        <v>#REF!</v>
      </c>
      <c r="N93" s="273" t="e">
        <f>Psychologia!#REF!+Psychologia!#REF!</f>
        <v>#REF!</v>
      </c>
      <c r="O93" s="274" t="e">
        <f>Psychologia!#REF!+Psychologia!#REF!</f>
        <v>#REF!</v>
      </c>
      <c r="P93" s="275" t="e">
        <f>IF(Psychologia!#REF!&gt;0,Psychologia!#REF!," ")</f>
        <v>#REF!</v>
      </c>
      <c r="Q93" s="286">
        <f t="shared" si="20"/>
        <v>0</v>
      </c>
      <c r="R93" s="287">
        <f t="shared" si="21"/>
        <v>0</v>
      </c>
      <c r="S93" s="291">
        <f t="shared" si="22"/>
        <v>0</v>
      </c>
      <c r="T93" s="106"/>
      <c r="U93" s="105"/>
      <c r="V93" s="105"/>
      <c r="W93" s="105"/>
      <c r="X93" s="105"/>
      <c r="Y93" s="105"/>
      <c r="Z93" s="105"/>
      <c r="AA93" s="105"/>
      <c r="AB93" s="105"/>
      <c r="AC93" s="105"/>
      <c r="AD93" s="105"/>
      <c r="AE93" s="105"/>
      <c r="AF93" s="106"/>
      <c r="AG93" s="105"/>
      <c r="AH93" s="105"/>
      <c r="AI93" s="105"/>
      <c r="AJ93" s="105"/>
      <c r="AK93" s="105"/>
      <c r="AL93" s="105"/>
      <c r="AM93" s="105"/>
      <c r="AN93" s="105"/>
      <c r="AO93" s="105"/>
      <c r="AP93" s="105"/>
      <c r="AQ93" s="105"/>
      <c r="AR93" s="105"/>
      <c r="AS93" s="105"/>
      <c r="AT93" s="105"/>
      <c r="AU93" s="105"/>
      <c r="AV93" s="105"/>
      <c r="AW93" s="105"/>
      <c r="AX93" s="105"/>
      <c r="AY93" s="105"/>
      <c r="AZ93" s="105"/>
      <c r="BA93" s="105"/>
      <c r="BB93" s="105"/>
      <c r="BC93" s="105"/>
      <c r="BD93" s="245"/>
      <c r="BE93" s="245"/>
      <c r="BF93" s="245"/>
      <c r="BG93" s="245"/>
      <c r="BH93" s="115"/>
      <c r="BI93" s="110"/>
      <c r="BJ93" s="110"/>
      <c r="BK93" s="246"/>
      <c r="BL93" s="246"/>
      <c r="BM93" s="246"/>
      <c r="BN93" s="246"/>
      <c r="BO93" s="246"/>
      <c r="BP93" s="116"/>
      <c r="CE93" s="93"/>
      <c r="CF93" s="93"/>
      <c r="CG93" s="93"/>
      <c r="CH93" s="35"/>
    </row>
    <row r="94" spans="1:86" s="33" customFormat="1" ht="32.25" customHeight="1" x14ac:dyDescent="0.25">
      <c r="A94" s="35" t="e">
        <f>Psychologia!#REF!</f>
        <v>#REF!</v>
      </c>
      <c r="B94" s="101" t="e">
        <f>IF(Psychologia!#REF!&gt;0,Psychologia!#REF!," ")</f>
        <v>#REF!</v>
      </c>
      <c r="C94" s="102" t="e">
        <f>IF(Psychologia!#REF!&gt;0,Psychologia!#REF!," ")</f>
        <v>#REF!</v>
      </c>
      <c r="D94" s="102" t="e">
        <f>IF(Psychologia!#REF!&gt;0,Psychologia!#REF!," ")</f>
        <v>#REF!</v>
      </c>
      <c r="E94" s="101" t="e">
        <f>IF(Psychologia!#REF!&gt;0,Psychologia!#REF!," ")</f>
        <v>#REF!</v>
      </c>
      <c r="F94" s="23" t="e">
        <f>IF(Psychologia!#REF!&gt;0,Psychologia!#REF!," ")</f>
        <v>#REF!</v>
      </c>
      <c r="G94" s="23" t="e">
        <f>IF(Psychologia!#REF!&gt;0,Psychologia!#REF!," ")</f>
        <v>#REF!</v>
      </c>
      <c r="H94" s="96" t="e">
        <f>IF(Psychologia!#REF!&gt;0,Psychologia!#REF!," ")</f>
        <v>#REF!</v>
      </c>
      <c r="I94" s="96" t="e">
        <f>IF(Psychologia!#REF!&gt;0,Psychologia!#REF!," ")</f>
        <v>#REF!</v>
      </c>
      <c r="J94" s="269" t="e">
        <f>Psychologia!#REF!+Psychologia!#REF!</f>
        <v>#REF!</v>
      </c>
      <c r="K94" s="270" t="e">
        <f>Psychologia!#REF!+Psychologia!#REF!</f>
        <v>#REF!</v>
      </c>
      <c r="L94" s="271" t="e">
        <f>Psychologia!#REF!+Psychologia!#REF!</f>
        <v>#REF!</v>
      </c>
      <c r="M94" s="272" t="e">
        <f>Psychologia!#REF!+Psychologia!#REF!+Psychologia!#REF!+Psychologia!#REF!</f>
        <v>#REF!</v>
      </c>
      <c r="N94" s="273" t="e">
        <f>Psychologia!#REF!+Psychologia!#REF!</f>
        <v>#REF!</v>
      </c>
      <c r="O94" s="274" t="e">
        <f>Psychologia!#REF!+Psychologia!#REF!</f>
        <v>#REF!</v>
      </c>
      <c r="P94" s="275" t="e">
        <f>IF(Psychologia!#REF!&gt;0,Psychologia!#REF!," ")</f>
        <v>#REF!</v>
      </c>
      <c r="Q94" s="286">
        <f t="shared" si="20"/>
        <v>0</v>
      </c>
      <c r="R94" s="287">
        <f t="shared" si="21"/>
        <v>0</v>
      </c>
      <c r="S94" s="291">
        <f t="shared" si="22"/>
        <v>0</v>
      </c>
      <c r="T94" s="106"/>
      <c r="U94" s="105"/>
      <c r="V94" s="105"/>
      <c r="W94" s="105"/>
      <c r="X94" s="105"/>
      <c r="Y94" s="105"/>
      <c r="Z94" s="105"/>
      <c r="AA94" s="105"/>
      <c r="AB94" s="105"/>
      <c r="AC94" s="105"/>
      <c r="AD94" s="105"/>
      <c r="AE94" s="105"/>
      <c r="AF94" s="106"/>
      <c r="AG94" s="105"/>
      <c r="AH94" s="105"/>
      <c r="AI94" s="105"/>
      <c r="AJ94" s="105"/>
      <c r="AK94" s="105"/>
      <c r="AL94" s="105"/>
      <c r="AM94" s="105"/>
      <c r="AN94" s="105"/>
      <c r="AO94" s="105"/>
      <c r="AP94" s="105"/>
      <c r="AQ94" s="105"/>
      <c r="AR94" s="105"/>
      <c r="AS94" s="105"/>
      <c r="AT94" s="105"/>
      <c r="AU94" s="105"/>
      <c r="AV94" s="105"/>
      <c r="AW94" s="105"/>
      <c r="AX94" s="105"/>
      <c r="AY94" s="105"/>
      <c r="AZ94" s="105"/>
      <c r="BA94" s="105"/>
      <c r="BB94" s="105"/>
      <c r="BC94" s="105"/>
      <c r="BD94" s="245"/>
      <c r="BE94" s="245"/>
      <c r="BF94" s="245"/>
      <c r="BG94" s="245"/>
      <c r="BH94" s="115"/>
      <c r="BI94" s="110"/>
      <c r="BJ94" s="110"/>
      <c r="BK94" s="246"/>
      <c r="BL94" s="246"/>
      <c r="BM94" s="246"/>
      <c r="BN94" s="246"/>
      <c r="BO94" s="246"/>
      <c r="BP94" s="116"/>
      <c r="CE94" s="93"/>
      <c r="CF94" s="93"/>
      <c r="CG94" s="93"/>
      <c r="CH94" s="35"/>
    </row>
    <row r="95" spans="1:86" s="33" customFormat="1" ht="32.25" customHeight="1" x14ac:dyDescent="0.25">
      <c r="A95" s="35" t="e">
        <f>Psychologia!#REF!</f>
        <v>#REF!</v>
      </c>
      <c r="B95" s="101" t="e">
        <f>IF(Psychologia!#REF!&gt;0,Psychologia!#REF!," ")</f>
        <v>#REF!</v>
      </c>
      <c r="C95" s="102" t="e">
        <f>IF(Psychologia!#REF!&gt;0,Psychologia!#REF!," ")</f>
        <v>#REF!</v>
      </c>
      <c r="D95" s="102" t="e">
        <f>IF(Psychologia!#REF!&gt;0,Psychologia!#REF!," ")</f>
        <v>#REF!</v>
      </c>
      <c r="E95" s="101" t="e">
        <f>IF(Psychologia!#REF!&gt;0,Psychologia!#REF!," ")</f>
        <v>#REF!</v>
      </c>
      <c r="F95" s="23" t="e">
        <f>IF(Psychologia!#REF!&gt;0,Psychologia!#REF!," ")</f>
        <v>#REF!</v>
      </c>
      <c r="G95" s="23" t="e">
        <f>IF(Psychologia!#REF!&gt;0,Psychologia!#REF!," ")</f>
        <v>#REF!</v>
      </c>
      <c r="H95" s="96" t="e">
        <f>IF(Psychologia!#REF!&gt;0,Psychologia!#REF!," ")</f>
        <v>#REF!</v>
      </c>
      <c r="I95" s="96" t="e">
        <f>IF(Psychologia!#REF!&gt;0,Psychologia!#REF!," ")</f>
        <v>#REF!</v>
      </c>
      <c r="J95" s="269" t="e">
        <f>Psychologia!#REF!+Psychologia!#REF!</f>
        <v>#REF!</v>
      </c>
      <c r="K95" s="270" t="e">
        <f>Psychologia!#REF!+Psychologia!#REF!</f>
        <v>#REF!</v>
      </c>
      <c r="L95" s="271" t="e">
        <f>Psychologia!#REF!+Psychologia!#REF!</f>
        <v>#REF!</v>
      </c>
      <c r="M95" s="272" t="e">
        <f>Psychologia!#REF!+Psychologia!#REF!+Psychologia!#REF!+Psychologia!#REF!</f>
        <v>#REF!</v>
      </c>
      <c r="N95" s="273" t="e">
        <f>Psychologia!#REF!+Psychologia!#REF!</f>
        <v>#REF!</v>
      </c>
      <c r="O95" s="274" t="e">
        <f>Psychologia!#REF!+Psychologia!#REF!</f>
        <v>#REF!</v>
      </c>
      <c r="P95" s="275" t="e">
        <f>IF(Psychologia!#REF!&gt;0,Psychologia!#REF!," ")</f>
        <v>#REF!</v>
      </c>
      <c r="Q95" s="286">
        <f t="shared" si="20"/>
        <v>0</v>
      </c>
      <c r="R95" s="287">
        <f t="shared" si="21"/>
        <v>0</v>
      </c>
      <c r="S95" s="291">
        <f t="shared" si="22"/>
        <v>0</v>
      </c>
      <c r="T95" s="106"/>
      <c r="U95" s="105"/>
      <c r="V95" s="105"/>
      <c r="W95" s="105"/>
      <c r="X95" s="105"/>
      <c r="Y95" s="105"/>
      <c r="Z95" s="105"/>
      <c r="AA95" s="105"/>
      <c r="AB95" s="105"/>
      <c r="AC95" s="105"/>
      <c r="AD95" s="105"/>
      <c r="AE95" s="105"/>
      <c r="AF95" s="106"/>
      <c r="AG95" s="105"/>
      <c r="AH95" s="105"/>
      <c r="AI95" s="105"/>
      <c r="AJ95" s="105"/>
      <c r="AK95" s="105"/>
      <c r="AL95" s="105"/>
      <c r="AM95" s="105"/>
      <c r="AN95" s="105"/>
      <c r="AO95" s="105"/>
      <c r="AP95" s="105"/>
      <c r="AQ95" s="105"/>
      <c r="AR95" s="105"/>
      <c r="AS95" s="105"/>
      <c r="AT95" s="105"/>
      <c r="AU95" s="105"/>
      <c r="AV95" s="105"/>
      <c r="AW95" s="105"/>
      <c r="AX95" s="105"/>
      <c r="AY95" s="105"/>
      <c r="AZ95" s="105"/>
      <c r="BA95" s="105"/>
      <c r="BB95" s="105"/>
      <c r="BC95" s="105"/>
      <c r="BD95" s="245"/>
      <c r="BE95" s="245"/>
      <c r="BF95" s="245"/>
      <c r="BG95" s="245"/>
      <c r="BH95" s="115"/>
      <c r="BI95" s="110"/>
      <c r="BJ95" s="110"/>
      <c r="BK95" s="246"/>
      <c r="BL95" s="246"/>
      <c r="BM95" s="246"/>
      <c r="BN95" s="246"/>
      <c r="BO95" s="246"/>
      <c r="BP95" s="116"/>
      <c r="CE95" s="93"/>
      <c r="CF95" s="93"/>
      <c r="CG95" s="93"/>
      <c r="CH95" s="35"/>
    </row>
    <row r="96" spans="1:86" s="33" customFormat="1" ht="42.75" customHeight="1" x14ac:dyDescent="0.25">
      <c r="A96" s="35" t="e">
        <f>Psychologia!#REF!</f>
        <v>#REF!</v>
      </c>
      <c r="B96" s="101" t="e">
        <f>IF(Psychologia!#REF!&gt;0,Psychologia!#REF!," ")</f>
        <v>#REF!</v>
      </c>
      <c r="C96" s="102" t="e">
        <f>IF(Psychologia!#REF!&gt;0,Psychologia!#REF!," ")</f>
        <v>#REF!</v>
      </c>
      <c r="D96" s="102" t="e">
        <f>IF(Psychologia!#REF!&gt;0,Psychologia!#REF!," ")</f>
        <v>#REF!</v>
      </c>
      <c r="E96" s="101" t="e">
        <f>IF(Psychologia!#REF!&gt;0,Psychologia!#REF!," ")</f>
        <v>#REF!</v>
      </c>
      <c r="F96" s="23" t="e">
        <f>IF(Psychologia!#REF!&gt;0,Psychologia!#REF!," ")</f>
        <v>#REF!</v>
      </c>
      <c r="G96" s="23" t="e">
        <f>IF(Psychologia!#REF!&gt;0,Psychologia!#REF!," ")</f>
        <v>#REF!</v>
      </c>
      <c r="H96" s="96" t="e">
        <f>IF(Psychologia!#REF!&gt;0,Psychologia!#REF!," ")</f>
        <v>#REF!</v>
      </c>
      <c r="I96" s="96" t="e">
        <f>IF(Psychologia!#REF!&gt;0,Psychologia!#REF!," ")</f>
        <v>#REF!</v>
      </c>
      <c r="J96" s="269" t="e">
        <f>Psychologia!#REF!+Psychologia!#REF!</f>
        <v>#REF!</v>
      </c>
      <c r="K96" s="270" t="e">
        <f>Psychologia!#REF!+Psychologia!#REF!</f>
        <v>#REF!</v>
      </c>
      <c r="L96" s="271" t="e">
        <f>Psychologia!#REF!+Psychologia!#REF!</f>
        <v>#REF!</v>
      </c>
      <c r="M96" s="272" t="e">
        <f>Psychologia!#REF!+Psychologia!#REF!+Psychologia!#REF!+Psychologia!#REF!</f>
        <v>#REF!</v>
      </c>
      <c r="N96" s="273" t="e">
        <f>Psychologia!#REF!+Psychologia!#REF!</f>
        <v>#REF!</v>
      </c>
      <c r="O96" s="274" t="e">
        <f>Psychologia!#REF!+Psychologia!#REF!</f>
        <v>#REF!</v>
      </c>
      <c r="P96" s="275" t="e">
        <f>IF(Psychologia!#REF!&gt;0,Psychologia!#REF!," ")</f>
        <v>#REF!</v>
      </c>
      <c r="Q96" s="286">
        <f t="shared" si="20"/>
        <v>0</v>
      </c>
      <c r="R96" s="287">
        <f t="shared" si="21"/>
        <v>0</v>
      </c>
      <c r="S96" s="291">
        <f t="shared" si="22"/>
        <v>0</v>
      </c>
      <c r="T96" s="106"/>
      <c r="U96" s="105"/>
      <c r="V96" s="105"/>
      <c r="W96" s="105"/>
      <c r="X96" s="105"/>
      <c r="Y96" s="105"/>
      <c r="Z96" s="105"/>
      <c r="AA96" s="105"/>
      <c r="AB96" s="105"/>
      <c r="AC96" s="105"/>
      <c r="AD96" s="105"/>
      <c r="AE96" s="105"/>
      <c r="AF96" s="106"/>
      <c r="AG96" s="105"/>
      <c r="AH96" s="105"/>
      <c r="AI96" s="105"/>
      <c r="AJ96" s="105"/>
      <c r="AK96" s="105"/>
      <c r="AL96" s="105"/>
      <c r="AM96" s="105"/>
      <c r="AN96" s="105"/>
      <c r="AO96" s="105"/>
      <c r="AP96" s="105"/>
      <c r="AQ96" s="105"/>
      <c r="AR96" s="105"/>
      <c r="AS96" s="105"/>
      <c r="AT96" s="105"/>
      <c r="AU96" s="105"/>
      <c r="AV96" s="105"/>
      <c r="AW96" s="105"/>
      <c r="AX96" s="105"/>
      <c r="AY96" s="105"/>
      <c r="AZ96" s="105"/>
      <c r="BA96" s="105"/>
      <c r="BB96" s="105"/>
      <c r="BC96" s="105"/>
      <c r="BD96" s="245"/>
      <c r="BE96" s="245"/>
      <c r="BF96" s="245"/>
      <c r="BG96" s="245"/>
      <c r="BH96" s="115"/>
      <c r="BI96" s="110"/>
      <c r="BJ96" s="110"/>
      <c r="BK96" s="246"/>
      <c r="BL96" s="246"/>
      <c r="BM96" s="246"/>
      <c r="BN96" s="246"/>
      <c r="BO96" s="246"/>
      <c r="BP96" s="116"/>
      <c r="CE96" s="93"/>
      <c r="CF96" s="93"/>
      <c r="CG96" s="93"/>
      <c r="CH96" s="35"/>
    </row>
    <row r="97" spans="1:86" s="33" customFormat="1" ht="32.25" customHeight="1" x14ac:dyDescent="0.25">
      <c r="A97" s="613">
        <f>Psychologia!A94</f>
        <v>72</v>
      </c>
      <c r="B97" s="614" t="e">
        <f>IF(Psychologia!#REF!&gt;0,Psychologia!#REF!," ")</f>
        <v>#REF!</v>
      </c>
      <c r="C97" s="615" t="str">
        <f>IF(Psychologia!B94&gt;0,Psychologia!B94," ")</f>
        <v>2026/2027</v>
      </c>
      <c r="D97" s="615" t="str">
        <f>IF(Psychologia!C94&gt;0,Psychologia!C94," ")</f>
        <v>PK</v>
      </c>
      <c r="E97" s="614">
        <f>IF(Psychologia!D94&gt;0,Psychologia!D94," ")</f>
        <v>4</v>
      </c>
      <c r="F97" s="616" t="str">
        <f>IF(Psychologia!E94&gt;0,Psychologia!E94," ")</f>
        <v>2029/2030</v>
      </c>
      <c r="G97" s="616" t="str">
        <f>IF(Psychologia!F94&gt;0,Psychologia!F94," ")</f>
        <v>POW</v>
      </c>
      <c r="H97" s="617" t="e">
        <f>IF(Psychologia!#REF!&gt;0,Psychologia!#REF!," ")</f>
        <v>#REF!</v>
      </c>
      <c r="I97" s="617" t="str">
        <f>IF(Psychologia!G94&gt;0,Psychologia!G94," ")</f>
        <v>Psychologia uzależnień</v>
      </c>
      <c r="J97" s="269">
        <f>Psychologia!U94+Psychologia!AQ94</f>
        <v>75</v>
      </c>
      <c r="K97" s="270">
        <f>Psychologia!AN94+Psychologia!BJ94</f>
        <v>30</v>
      </c>
      <c r="L97" s="271">
        <f>Psychologia!V94+Psychologia!AR94</f>
        <v>45</v>
      </c>
      <c r="M97" s="272">
        <f>Psychologia!X94+Psychologia!Z94+Psychologia!AT94+Psychologia!AV94</f>
        <v>10</v>
      </c>
      <c r="N97" s="273">
        <f>Psychologia!W94+Psychologia!AS94</f>
        <v>45</v>
      </c>
      <c r="O97" s="274">
        <f>Psychologia!T94+Psychologia!AP94</f>
        <v>3</v>
      </c>
      <c r="P97" s="275" t="str">
        <f>IF(Psychologia!R94&gt;0,Psychologia!R94," ")</f>
        <v>egz</v>
      </c>
      <c r="Q97" s="286">
        <f t="shared" si="20"/>
        <v>0</v>
      </c>
      <c r="R97" s="287">
        <f t="shared" si="21"/>
        <v>0</v>
      </c>
      <c r="S97" s="291">
        <f t="shared" si="22"/>
        <v>0</v>
      </c>
      <c r="T97" s="605"/>
      <c r="U97" s="606"/>
      <c r="V97" s="606"/>
      <c r="W97" s="606"/>
      <c r="X97" s="606"/>
      <c r="Y97" s="606"/>
      <c r="Z97" s="606"/>
      <c r="AA97" s="606"/>
      <c r="AB97" s="606"/>
      <c r="AC97" s="606"/>
      <c r="AD97" s="606"/>
      <c r="AE97" s="606"/>
      <c r="AF97" s="605"/>
      <c r="AG97" s="606"/>
      <c r="AH97" s="606"/>
      <c r="AI97" s="606"/>
      <c r="AJ97" s="606"/>
      <c r="AK97" s="606"/>
      <c r="AL97" s="606"/>
      <c r="AM97" s="606"/>
      <c r="AN97" s="606"/>
      <c r="AO97" s="606"/>
      <c r="AP97" s="606"/>
      <c r="AQ97" s="606"/>
      <c r="AR97" s="606"/>
      <c r="AS97" s="606"/>
      <c r="AT97" s="606"/>
      <c r="AU97" s="606"/>
      <c r="AV97" s="606"/>
      <c r="AW97" s="606"/>
      <c r="AX97" s="606"/>
      <c r="AY97" s="606"/>
      <c r="AZ97" s="606"/>
      <c r="BA97" s="606"/>
      <c r="BB97" s="606"/>
      <c r="BC97" s="606"/>
      <c r="BD97" s="607"/>
      <c r="BE97" s="607"/>
      <c r="BF97" s="607"/>
      <c r="BG97" s="607"/>
      <c r="BH97" s="608"/>
      <c r="BI97" s="609"/>
      <c r="BJ97" s="609"/>
      <c r="BK97" s="610"/>
      <c r="BL97" s="610"/>
      <c r="BM97" s="610"/>
      <c r="BN97" s="610"/>
      <c r="BO97" s="610"/>
      <c r="BP97" s="611"/>
      <c r="CE97" s="93"/>
      <c r="CF97" s="93"/>
      <c r="CG97" s="93"/>
      <c r="CH97" s="35"/>
    </row>
    <row r="98" spans="1:86" s="33" customFormat="1" ht="32.25" customHeight="1" x14ac:dyDescent="0.25">
      <c r="A98" s="35" t="e">
        <f>Psychologia!#REF!</f>
        <v>#REF!</v>
      </c>
      <c r="B98" s="101" t="e">
        <f>IF(Psychologia!#REF!&gt;0,Psychologia!#REF!," ")</f>
        <v>#REF!</v>
      </c>
      <c r="C98" s="102" t="e">
        <f>IF(Psychologia!#REF!&gt;0,Psychologia!#REF!," ")</f>
        <v>#REF!</v>
      </c>
      <c r="D98" s="102" t="e">
        <f>IF(Psychologia!#REF!&gt;0,Psychologia!#REF!," ")</f>
        <v>#REF!</v>
      </c>
      <c r="E98" s="101" t="e">
        <f>IF(Psychologia!#REF!&gt;0,Psychologia!#REF!," ")</f>
        <v>#REF!</v>
      </c>
      <c r="F98" s="23" t="e">
        <f>IF(Psychologia!#REF!&gt;0,Psychologia!#REF!," ")</f>
        <v>#REF!</v>
      </c>
      <c r="G98" s="23" t="e">
        <f>IF(Psychologia!#REF!&gt;0,Psychologia!#REF!," ")</f>
        <v>#REF!</v>
      </c>
      <c r="H98" s="96" t="e">
        <f>IF(Psychologia!#REF!&gt;0,Psychologia!#REF!," ")</f>
        <v>#REF!</v>
      </c>
      <c r="I98" s="96" t="e">
        <f>IF(Psychologia!#REF!&gt;0,Psychologia!#REF!," ")</f>
        <v>#REF!</v>
      </c>
      <c r="J98" s="269" t="e">
        <f>Psychologia!#REF!+Psychologia!#REF!</f>
        <v>#REF!</v>
      </c>
      <c r="K98" s="270" t="e">
        <f>Psychologia!#REF!+Psychologia!#REF!</f>
        <v>#REF!</v>
      </c>
      <c r="L98" s="271" t="e">
        <f>Psychologia!#REF!+Psychologia!#REF!</f>
        <v>#REF!</v>
      </c>
      <c r="M98" s="272" t="e">
        <f>Psychologia!#REF!+Psychologia!#REF!+Psychologia!#REF!+Psychologia!#REF!</f>
        <v>#REF!</v>
      </c>
      <c r="N98" s="273" t="e">
        <f>Psychologia!#REF!+Psychologia!#REF!</f>
        <v>#REF!</v>
      </c>
      <c r="O98" s="274" t="e">
        <f>Psychologia!#REF!+Psychologia!#REF!</f>
        <v>#REF!</v>
      </c>
      <c r="P98" s="275" t="e">
        <f>IF(Psychologia!#REF!&gt;0,Psychologia!#REF!," ")</f>
        <v>#REF!</v>
      </c>
      <c r="Q98" s="286">
        <f t="shared" si="20"/>
        <v>0</v>
      </c>
      <c r="R98" s="287">
        <f t="shared" si="21"/>
        <v>0</v>
      </c>
      <c r="S98" s="291">
        <f t="shared" si="22"/>
        <v>0</v>
      </c>
      <c r="T98" s="106"/>
      <c r="U98" s="105"/>
      <c r="V98" s="105"/>
      <c r="W98" s="105"/>
      <c r="X98" s="105"/>
      <c r="Y98" s="105"/>
      <c r="Z98" s="105"/>
      <c r="AA98" s="105"/>
      <c r="AB98" s="105"/>
      <c r="AC98" s="105"/>
      <c r="AD98" s="105"/>
      <c r="AE98" s="105"/>
      <c r="AF98" s="106"/>
      <c r="AG98" s="105"/>
      <c r="AH98" s="105"/>
      <c r="AI98" s="105"/>
      <c r="AJ98" s="105"/>
      <c r="AK98" s="105"/>
      <c r="AL98" s="105"/>
      <c r="AM98" s="105"/>
      <c r="AN98" s="105"/>
      <c r="AO98" s="105"/>
      <c r="AP98" s="105"/>
      <c r="AQ98" s="105"/>
      <c r="AR98" s="105"/>
      <c r="AS98" s="105"/>
      <c r="AT98" s="105"/>
      <c r="AU98" s="105"/>
      <c r="AV98" s="105"/>
      <c r="AW98" s="105"/>
      <c r="AX98" s="105"/>
      <c r="AY98" s="105"/>
      <c r="AZ98" s="105"/>
      <c r="BA98" s="105"/>
      <c r="BB98" s="105"/>
      <c r="BC98" s="105"/>
      <c r="BD98" s="245"/>
      <c r="BE98" s="245"/>
      <c r="BF98" s="245"/>
      <c r="BG98" s="245"/>
      <c r="BH98" s="115"/>
      <c r="BI98" s="110"/>
      <c r="BJ98" s="110"/>
      <c r="BK98" s="246"/>
      <c r="BL98" s="246"/>
      <c r="BM98" s="246"/>
      <c r="BN98" s="246"/>
      <c r="BO98" s="246"/>
      <c r="BP98" s="116"/>
      <c r="CE98" s="93"/>
      <c r="CF98" s="93"/>
      <c r="CG98" s="93"/>
      <c r="CH98" s="35"/>
    </row>
    <row r="99" spans="1:86" s="33" customFormat="1" ht="32.25" customHeight="1" x14ac:dyDescent="0.25">
      <c r="A99" s="613">
        <f>Psychologia!A95</f>
        <v>73</v>
      </c>
      <c r="B99" s="614" t="e">
        <f>IF(Psychologia!#REF!&gt;0,Psychologia!#REF!," ")</f>
        <v>#REF!</v>
      </c>
      <c r="C99" s="615" t="str">
        <f>IF(Psychologia!B95&gt;0,Psychologia!B95," ")</f>
        <v>2026/2027</v>
      </c>
      <c r="D99" s="615" t="str">
        <f>IF(Psychologia!C95&gt;0,Psychologia!C95," ")</f>
        <v>PK</v>
      </c>
      <c r="E99" s="614">
        <f>IF(Psychologia!D95&gt;0,Psychologia!D95," ")</f>
        <v>4</v>
      </c>
      <c r="F99" s="616" t="str">
        <f>IF(Psychologia!E95&gt;0,Psychologia!E95," ")</f>
        <v>2029/2030</v>
      </c>
      <c r="G99" s="616" t="str">
        <f>IF(Psychologia!F95&gt;0,Psychologia!F95," ")</f>
        <v>POW</v>
      </c>
      <c r="H99" s="617" t="e">
        <f>IF(Psychologia!#REF!&gt;0,Psychologia!#REF!," ")</f>
        <v>#REF!</v>
      </c>
      <c r="I99" s="617" t="str">
        <f>IF(Psychologia!G95&gt;0,Psychologia!G95," ")</f>
        <v>Psychologiczna diagnoza kliniczna dorosłych</v>
      </c>
      <c r="J99" s="269">
        <f>Psychologia!U95+Psychologia!AQ95</f>
        <v>150</v>
      </c>
      <c r="K99" s="270">
        <f>Psychologia!AN95+Psychologia!BJ95</f>
        <v>75</v>
      </c>
      <c r="L99" s="271">
        <f>Psychologia!V95+Psychologia!AR95</f>
        <v>75</v>
      </c>
      <c r="M99" s="272">
        <f>Psychologia!X95+Psychologia!Z95+Psychologia!AT95+Psychologia!AV95</f>
        <v>10</v>
      </c>
      <c r="N99" s="273">
        <f>Psychologia!W95+Psychologia!AS95</f>
        <v>75</v>
      </c>
      <c r="O99" s="274">
        <f>Psychologia!T95+Psychologia!AP95</f>
        <v>6</v>
      </c>
      <c r="P99" s="275" t="str">
        <f>IF(Psychologia!R95&gt;0,Psychologia!R95," ")</f>
        <v>egz</v>
      </c>
      <c r="Q99" s="286">
        <f t="shared" si="20"/>
        <v>0</v>
      </c>
      <c r="R99" s="287">
        <f t="shared" si="21"/>
        <v>0</v>
      </c>
      <c r="S99" s="291">
        <f t="shared" si="22"/>
        <v>0</v>
      </c>
      <c r="T99" s="605"/>
      <c r="U99" s="606"/>
      <c r="V99" s="606"/>
      <c r="W99" s="606"/>
      <c r="X99" s="606"/>
      <c r="Y99" s="606"/>
      <c r="Z99" s="606"/>
      <c r="AA99" s="606"/>
      <c r="AB99" s="606"/>
      <c r="AC99" s="606"/>
      <c r="AD99" s="606"/>
      <c r="AE99" s="606"/>
      <c r="AF99" s="605"/>
      <c r="AG99" s="606"/>
      <c r="AH99" s="606"/>
      <c r="AI99" s="606"/>
      <c r="AJ99" s="606"/>
      <c r="AK99" s="606"/>
      <c r="AL99" s="606"/>
      <c r="AM99" s="606"/>
      <c r="AN99" s="606"/>
      <c r="AO99" s="606"/>
      <c r="AP99" s="606"/>
      <c r="AQ99" s="606"/>
      <c r="AR99" s="606"/>
      <c r="AS99" s="606"/>
      <c r="AT99" s="606"/>
      <c r="AU99" s="606"/>
      <c r="AV99" s="606"/>
      <c r="AW99" s="606"/>
      <c r="AX99" s="606"/>
      <c r="AY99" s="606"/>
      <c r="AZ99" s="606"/>
      <c r="BA99" s="606"/>
      <c r="BB99" s="606"/>
      <c r="BC99" s="606"/>
      <c r="BD99" s="607"/>
      <c r="BE99" s="607"/>
      <c r="BF99" s="607"/>
      <c r="BG99" s="607"/>
      <c r="BH99" s="608"/>
      <c r="BI99" s="609"/>
      <c r="BJ99" s="609"/>
      <c r="BK99" s="610"/>
      <c r="BL99" s="610"/>
      <c r="BM99" s="610"/>
      <c r="BN99" s="610"/>
      <c r="BO99" s="610"/>
      <c r="BP99" s="611"/>
      <c r="CE99" s="93"/>
      <c r="CF99" s="93"/>
      <c r="CG99" s="93"/>
      <c r="CH99" s="35"/>
    </row>
    <row r="100" spans="1:86" s="33" customFormat="1" ht="32.25" customHeight="1" x14ac:dyDescent="0.25">
      <c r="A100" s="613">
        <f>Psychologia!A96</f>
        <v>74</v>
      </c>
      <c r="B100" s="614" t="e">
        <f>IF(Psychologia!#REF!&gt;0,Psychologia!#REF!," ")</f>
        <v>#REF!</v>
      </c>
      <c r="C100" s="615" t="str">
        <f>IF(Psychologia!B96&gt;0,Psychologia!B96," ")</f>
        <v>2026/2027</v>
      </c>
      <c r="D100" s="615" t="str">
        <f>IF(Psychologia!C96&gt;0,Psychologia!C96," ")</f>
        <v>PK</v>
      </c>
      <c r="E100" s="614">
        <f>IF(Psychologia!D96&gt;0,Psychologia!D96," ")</f>
        <v>4</v>
      </c>
      <c r="F100" s="616" t="str">
        <f>IF(Psychologia!E96&gt;0,Psychologia!E96," ")</f>
        <v>2029/2030</v>
      </c>
      <c r="G100" s="616" t="str">
        <f>IF(Psychologia!F96&gt;0,Psychologia!F96," ")</f>
        <v>POW</v>
      </c>
      <c r="H100" s="617" t="e">
        <f>IF(Psychologia!#REF!&gt;0,Psychologia!#REF!," ")</f>
        <v>#REF!</v>
      </c>
      <c r="I100" s="617" t="str">
        <f>IF(Psychologia!G96&gt;0,Psychologia!G96," ")</f>
        <v>Psychologiczna diagnoza dzieci i młodzieży z elementami psychoterapii</v>
      </c>
      <c r="J100" s="269">
        <f>Psychologia!U96+Psychologia!AQ96</f>
        <v>100</v>
      </c>
      <c r="K100" s="270">
        <f>Psychologia!AN96+Psychologia!BJ96</f>
        <v>40</v>
      </c>
      <c r="L100" s="271">
        <f>Psychologia!V96+Psychologia!AR96</f>
        <v>60</v>
      </c>
      <c r="M100" s="272">
        <f>Psychologia!X96+Psychologia!Z96+Psychologia!AT96+Psychologia!AV96</f>
        <v>10</v>
      </c>
      <c r="N100" s="273">
        <f>Psychologia!W96+Psychologia!AS96</f>
        <v>60</v>
      </c>
      <c r="O100" s="274">
        <f>Psychologia!T96+Psychologia!AP96</f>
        <v>4</v>
      </c>
      <c r="P100" s="275" t="str">
        <f>IF(Psychologia!R96&gt;0,Psychologia!R96," ")</f>
        <v>egz</v>
      </c>
      <c r="Q100" s="286">
        <f t="shared" si="20"/>
        <v>0</v>
      </c>
      <c r="R100" s="287">
        <f t="shared" si="21"/>
        <v>0</v>
      </c>
      <c r="S100" s="291">
        <f t="shared" si="22"/>
        <v>0</v>
      </c>
      <c r="T100" s="605"/>
      <c r="U100" s="606"/>
      <c r="V100" s="606"/>
      <c r="W100" s="606"/>
      <c r="X100" s="606"/>
      <c r="Y100" s="606"/>
      <c r="Z100" s="606"/>
      <c r="AA100" s="606"/>
      <c r="AB100" s="606"/>
      <c r="AC100" s="606"/>
      <c r="AD100" s="606"/>
      <c r="AE100" s="606"/>
      <c r="AF100" s="605"/>
      <c r="AG100" s="606"/>
      <c r="AH100" s="606"/>
      <c r="AI100" s="606"/>
      <c r="AJ100" s="606"/>
      <c r="AK100" s="606"/>
      <c r="AL100" s="606"/>
      <c r="AM100" s="606"/>
      <c r="AN100" s="606"/>
      <c r="AO100" s="606"/>
      <c r="AP100" s="606"/>
      <c r="AQ100" s="606"/>
      <c r="AR100" s="606"/>
      <c r="AS100" s="606"/>
      <c r="AT100" s="606"/>
      <c r="AU100" s="606"/>
      <c r="AV100" s="606"/>
      <c r="AW100" s="606"/>
      <c r="AX100" s="606"/>
      <c r="AY100" s="606"/>
      <c r="AZ100" s="606"/>
      <c r="BA100" s="606"/>
      <c r="BB100" s="606"/>
      <c r="BC100" s="606"/>
      <c r="BD100" s="607"/>
      <c r="BE100" s="607"/>
      <c r="BF100" s="607"/>
      <c r="BG100" s="607"/>
      <c r="BH100" s="608"/>
      <c r="BI100" s="609"/>
      <c r="BJ100" s="609"/>
      <c r="BK100" s="610"/>
      <c r="BL100" s="610"/>
      <c r="BM100" s="610"/>
      <c r="BN100" s="610"/>
      <c r="BO100" s="610"/>
      <c r="BP100" s="611"/>
      <c r="CE100" s="93"/>
      <c r="CF100" s="93"/>
      <c r="CG100" s="93"/>
      <c r="CH100" s="35"/>
    </row>
    <row r="101" spans="1:86" s="33" customFormat="1" ht="32.25" customHeight="1" x14ac:dyDescent="0.25">
      <c r="A101" s="35" t="e">
        <f>Psychologia!#REF!</f>
        <v>#REF!</v>
      </c>
      <c r="B101" s="101" t="e">
        <f>IF(Psychologia!#REF!&gt;0,Psychologia!#REF!," ")</f>
        <v>#REF!</v>
      </c>
      <c r="C101" s="102" t="e">
        <f>IF(Psychologia!#REF!&gt;0,Psychologia!#REF!," ")</f>
        <v>#REF!</v>
      </c>
      <c r="D101" s="102" t="e">
        <f>IF(Psychologia!#REF!&gt;0,Psychologia!#REF!," ")</f>
        <v>#REF!</v>
      </c>
      <c r="E101" s="101" t="e">
        <f>IF(Psychologia!#REF!&gt;0,Psychologia!#REF!," ")</f>
        <v>#REF!</v>
      </c>
      <c r="F101" s="23" t="e">
        <f>IF(Psychologia!#REF!&gt;0,Psychologia!#REF!," ")</f>
        <v>#REF!</v>
      </c>
      <c r="G101" s="23" t="e">
        <f>IF(Psychologia!#REF!&gt;0,Psychologia!#REF!," ")</f>
        <v>#REF!</v>
      </c>
      <c r="H101" s="96" t="e">
        <f>IF(Psychologia!#REF!&gt;0,Psychologia!#REF!," ")</f>
        <v>#REF!</v>
      </c>
      <c r="I101" s="96" t="e">
        <f>IF(Psychologia!#REF!&gt;0,Psychologia!#REF!," ")</f>
        <v>#REF!</v>
      </c>
      <c r="J101" s="269" t="e">
        <f>Psychologia!#REF!+Psychologia!#REF!</f>
        <v>#REF!</v>
      </c>
      <c r="K101" s="270" t="e">
        <f>Psychologia!#REF!+Psychologia!#REF!</f>
        <v>#REF!</v>
      </c>
      <c r="L101" s="271" t="e">
        <f>Psychologia!#REF!+Psychologia!#REF!</f>
        <v>#REF!</v>
      </c>
      <c r="M101" s="272" t="e">
        <f>Psychologia!#REF!+Psychologia!#REF!+Psychologia!#REF!+Psychologia!#REF!</f>
        <v>#REF!</v>
      </c>
      <c r="N101" s="273" t="e">
        <f>Psychologia!#REF!+Psychologia!#REF!</f>
        <v>#REF!</v>
      </c>
      <c r="O101" s="274" t="e">
        <f>Psychologia!#REF!+Psychologia!#REF!</f>
        <v>#REF!</v>
      </c>
      <c r="P101" s="275" t="e">
        <f>IF(Psychologia!#REF!&gt;0,Psychologia!#REF!," ")</f>
        <v>#REF!</v>
      </c>
      <c r="Q101" s="286">
        <f t="shared" si="20"/>
        <v>0</v>
      </c>
      <c r="R101" s="287">
        <f t="shared" si="21"/>
        <v>0</v>
      </c>
      <c r="S101" s="291">
        <f t="shared" si="22"/>
        <v>0</v>
      </c>
      <c r="T101" s="106"/>
      <c r="U101" s="105"/>
      <c r="V101" s="105"/>
      <c r="W101" s="105"/>
      <c r="X101" s="105"/>
      <c r="Y101" s="105"/>
      <c r="Z101" s="105"/>
      <c r="AA101" s="105"/>
      <c r="AB101" s="105"/>
      <c r="AC101" s="105"/>
      <c r="AD101" s="105"/>
      <c r="AE101" s="105"/>
      <c r="AF101" s="106"/>
      <c r="AG101" s="105"/>
      <c r="AH101" s="105"/>
      <c r="AI101" s="105"/>
      <c r="AJ101" s="105"/>
      <c r="AK101" s="105"/>
      <c r="AL101" s="105"/>
      <c r="AM101" s="105"/>
      <c r="AN101" s="105"/>
      <c r="AO101" s="105"/>
      <c r="AP101" s="105"/>
      <c r="AQ101" s="105"/>
      <c r="AR101" s="105"/>
      <c r="AS101" s="105"/>
      <c r="AT101" s="105"/>
      <c r="AU101" s="105"/>
      <c r="AV101" s="105"/>
      <c r="AW101" s="105"/>
      <c r="AX101" s="105"/>
      <c r="AY101" s="105"/>
      <c r="AZ101" s="105"/>
      <c r="BA101" s="105"/>
      <c r="BB101" s="105"/>
      <c r="BC101" s="105"/>
      <c r="BD101" s="245"/>
      <c r="BE101" s="245"/>
      <c r="BF101" s="245"/>
      <c r="BG101" s="245"/>
      <c r="BH101" s="115"/>
      <c r="BI101" s="110"/>
      <c r="BJ101" s="110"/>
      <c r="BK101" s="246"/>
      <c r="BL101" s="246"/>
      <c r="BM101" s="246"/>
      <c r="BN101" s="246"/>
      <c r="BO101" s="246"/>
      <c r="BP101" s="116"/>
      <c r="CE101" s="93"/>
      <c r="CF101" s="93"/>
      <c r="CG101" s="93"/>
      <c r="CH101" s="35"/>
    </row>
    <row r="102" spans="1:86" s="33" customFormat="1" ht="32.25" customHeight="1" x14ac:dyDescent="0.25">
      <c r="A102" s="35">
        <f>Psychologia!A102</f>
        <v>80</v>
      </c>
      <c r="B102" s="101" t="e">
        <f>IF(Psychologia!#REF!&gt;0,Psychologia!#REF!," ")</f>
        <v>#REF!</v>
      </c>
      <c r="C102" s="102" t="str">
        <f>IF(Psychologia!B102&gt;0,Psychologia!B102," ")</f>
        <v>2026/2027</v>
      </c>
      <c r="D102" s="102" t="str">
        <f>IF(Psychologia!C102&gt;0,Psychologia!C102," ")</f>
        <v>PZ</v>
      </c>
      <c r="E102" s="101">
        <f>IF(Psychologia!D102&gt;0,Psychologia!D102," ")</f>
        <v>4</v>
      </c>
      <c r="F102" s="23" t="str">
        <f>IF(Psychologia!E102&gt;0,Psychologia!E102," ")</f>
        <v>2029/2030</v>
      </c>
      <c r="G102" s="23" t="str">
        <f>IF(Psychologia!F102&gt;0,Psychologia!F102," ")</f>
        <v>POW</v>
      </c>
      <c r="H102" s="96" t="e">
        <f>IF(Psychologia!#REF!&gt;0,Psychologia!#REF!," ")</f>
        <v>#REF!</v>
      </c>
      <c r="I102" s="96" t="str">
        <f>IF(Psychologia!G102&gt;0,Psychologia!G102," ")</f>
        <v>Promocja zdrowia</v>
      </c>
      <c r="J102" s="269">
        <f>Psychologia!U102+Psychologia!AQ102</f>
        <v>75</v>
      </c>
      <c r="K102" s="270">
        <f>Psychologia!AN102+Psychologia!BJ102</f>
        <v>30</v>
      </c>
      <c r="L102" s="271">
        <f>Psychologia!V102+Psychologia!AR102</f>
        <v>45</v>
      </c>
      <c r="M102" s="272">
        <f>Psychologia!X102+Psychologia!Z102+Psychologia!AT102+Psychologia!AV102</f>
        <v>5</v>
      </c>
      <c r="N102" s="273">
        <f>Psychologia!W102+Psychologia!AS102</f>
        <v>45</v>
      </c>
      <c r="O102" s="274">
        <f>Psychologia!T102+Psychologia!AP102</f>
        <v>3</v>
      </c>
      <c r="P102" s="275" t="str">
        <f>IF(Psychologia!R102&gt;0,Psychologia!R102," ")</f>
        <v>egz</v>
      </c>
      <c r="Q102" s="286">
        <f t="shared" si="20"/>
        <v>0</v>
      </c>
      <c r="R102" s="287">
        <f t="shared" ref="R102" si="23">SUM(AF102:BG102)</f>
        <v>0</v>
      </c>
      <c r="S102" s="291">
        <f t="shared" si="22"/>
        <v>0</v>
      </c>
      <c r="T102" s="106"/>
      <c r="U102" s="105"/>
      <c r="V102" s="105"/>
      <c r="W102" s="105"/>
      <c r="X102" s="105"/>
      <c r="Y102" s="105"/>
      <c r="Z102" s="105"/>
      <c r="AA102" s="105"/>
      <c r="AB102" s="105"/>
      <c r="AC102" s="105"/>
      <c r="AD102" s="105"/>
      <c r="AE102" s="105"/>
      <c r="AF102" s="106"/>
      <c r="AG102" s="105"/>
      <c r="AH102" s="105"/>
      <c r="AI102" s="105"/>
      <c r="AJ102" s="105"/>
      <c r="AK102" s="105"/>
      <c r="AL102" s="105"/>
      <c r="AM102" s="105"/>
      <c r="AN102" s="105"/>
      <c r="AO102" s="105"/>
      <c r="AP102" s="105"/>
      <c r="AQ102" s="105"/>
      <c r="AR102" s="105"/>
      <c r="AS102" s="105"/>
      <c r="AT102" s="105"/>
      <c r="AU102" s="105"/>
      <c r="AV102" s="105"/>
      <c r="AW102" s="105"/>
      <c r="AX102" s="105"/>
      <c r="AY102" s="105"/>
      <c r="AZ102" s="105"/>
      <c r="BA102" s="105"/>
      <c r="BB102" s="105"/>
      <c r="BC102" s="105"/>
      <c r="BD102" s="245"/>
      <c r="BE102" s="245"/>
      <c r="BF102" s="245"/>
      <c r="BG102" s="245"/>
      <c r="BH102" s="106"/>
      <c r="BI102" s="105"/>
      <c r="BJ102" s="105"/>
      <c r="BK102" s="245"/>
      <c r="BL102" s="245"/>
      <c r="BM102" s="245"/>
      <c r="BN102" s="245"/>
      <c r="BO102" s="245"/>
      <c r="BP102" s="107"/>
      <c r="CE102" s="93"/>
      <c r="CF102" s="93"/>
      <c r="CG102" s="93"/>
      <c r="CH102" s="35"/>
    </row>
    <row r="103" spans="1:86" s="33" customFormat="1" ht="32.25" customHeight="1" thickBot="1" x14ac:dyDescent="0.3">
      <c r="A103" s="44">
        <f>Psychologia!A103</f>
        <v>81</v>
      </c>
      <c r="B103" s="307" t="e">
        <f>IF(Psychologia!#REF!&gt;0,Psychologia!#REF!," ")</f>
        <v>#REF!</v>
      </c>
      <c r="C103" s="258" t="str">
        <f>IF(Psychologia!B103&gt;0,Psychologia!B103," ")</f>
        <v>2026/2027</v>
      </c>
      <c r="D103" s="258" t="str">
        <f>IF(Psychologia!C103&gt;0,Psychologia!C103," ")</f>
        <v>PZ</v>
      </c>
      <c r="E103" s="307">
        <f>IF(Psychologia!D103&gt;0,Psychologia!D103," ")</f>
        <v>4</v>
      </c>
      <c r="F103" s="44" t="str">
        <f>IF(Psychologia!E103&gt;0,Psychologia!E103," ")</f>
        <v>2029/2030</v>
      </c>
      <c r="G103" s="44" t="str">
        <f>IF(Psychologia!F103&gt;0,Psychologia!F103," ")</f>
        <v>POW</v>
      </c>
      <c r="H103" s="94" t="e">
        <f>IF(Psychologia!#REF!&gt;0,Psychologia!#REF!," ")</f>
        <v>#REF!</v>
      </c>
      <c r="I103" s="94" t="str">
        <f>IF(Psychologia!G103&gt;0,Psychologia!G103," ")</f>
        <v>Rehabilitacja psychologiczna</v>
      </c>
      <c r="J103" s="252">
        <f>Psychologia!U103+Psychologia!AQ103</f>
        <v>100</v>
      </c>
      <c r="K103" s="253">
        <f>Psychologia!AN103+Psychologia!BJ103</f>
        <v>30</v>
      </c>
      <c r="L103" s="254">
        <f>Psychologia!V103+Psychologia!AR103</f>
        <v>70</v>
      </c>
      <c r="M103" s="255">
        <f>Psychologia!X103+Psychologia!Z103+Psychologia!AT103+Psychologia!AV103</f>
        <v>10</v>
      </c>
      <c r="N103" s="256">
        <f>Psychologia!W103+Psychologia!AS103</f>
        <v>70</v>
      </c>
      <c r="O103" s="257">
        <f>Psychologia!T103+Psychologia!AP103</f>
        <v>4</v>
      </c>
      <c r="P103" s="258" t="str">
        <f>IF(Psychologia!R103&gt;0,Psychologia!R103," ")</f>
        <v>egz</v>
      </c>
      <c r="Q103" s="300">
        <f t="shared" si="20"/>
        <v>0</v>
      </c>
      <c r="R103" s="260">
        <f t="shared" si="21"/>
        <v>0</v>
      </c>
      <c r="S103" s="301">
        <f t="shared" si="22"/>
        <v>0</v>
      </c>
      <c r="T103" s="480"/>
      <c r="U103" s="590"/>
      <c r="V103" s="590"/>
      <c r="W103" s="590"/>
      <c r="X103" s="590"/>
      <c r="Y103" s="590"/>
      <c r="Z103" s="590"/>
      <c r="AA103" s="590"/>
      <c r="AB103" s="590"/>
      <c r="AC103" s="590"/>
      <c r="AD103" s="590"/>
      <c r="AE103" s="590"/>
      <c r="AF103" s="480"/>
      <c r="AG103" s="590"/>
      <c r="AH103" s="590"/>
      <c r="AI103" s="590"/>
      <c r="AJ103" s="590"/>
      <c r="AK103" s="590"/>
      <c r="AL103" s="590"/>
      <c r="AM103" s="590"/>
      <c r="AN103" s="590"/>
      <c r="AO103" s="590"/>
      <c r="AP103" s="590"/>
      <c r="AQ103" s="590"/>
      <c r="AR103" s="590"/>
      <c r="AS103" s="590"/>
      <c r="AT103" s="590"/>
      <c r="AU103" s="590"/>
      <c r="AV103" s="590"/>
      <c r="AW103" s="590"/>
      <c r="AX103" s="590"/>
      <c r="AY103" s="590"/>
      <c r="AZ103" s="590"/>
      <c r="BA103" s="590"/>
      <c r="BB103" s="590"/>
      <c r="BC103" s="590"/>
      <c r="BD103" s="591"/>
      <c r="BE103" s="591"/>
      <c r="BF103" s="591"/>
      <c r="BG103" s="591"/>
      <c r="BH103" s="480"/>
      <c r="BI103" s="590"/>
      <c r="BJ103" s="590"/>
      <c r="BK103" s="591"/>
      <c r="BL103" s="591"/>
      <c r="BM103" s="591"/>
      <c r="BN103" s="591"/>
      <c r="BO103" s="591"/>
      <c r="BP103" s="592"/>
      <c r="CE103" s="93"/>
      <c r="CF103" s="93"/>
      <c r="CG103" s="93"/>
      <c r="CH103" s="35"/>
    </row>
    <row r="104" spans="1:86" s="33" customFormat="1" ht="30" customHeight="1" thickBot="1" x14ac:dyDescent="0.3">
      <c r="A104" s="302"/>
      <c r="B104" s="303" t="e">
        <f>IF(Psychologia!#REF!&gt;0,Psychologia!#REF!," ")</f>
        <v>#REF!</v>
      </c>
      <c r="C104" s="304" t="str">
        <f>IF(Psychologia!B104&gt;0,Psychologia!B104," ")</f>
        <v xml:space="preserve"> </v>
      </c>
      <c r="D104" s="304" t="str">
        <f>IF(Psychologia!C104&gt;0,Psychologia!C104," ")</f>
        <v xml:space="preserve"> </v>
      </c>
      <c r="E104" s="303" t="str">
        <f>IF(Psychologia!D104&gt;0,Psychologia!D104," ")</f>
        <v xml:space="preserve"> </v>
      </c>
      <c r="F104" s="304" t="str">
        <f>IF(Psychologia!E104&gt;0,Psychologia!E104," ")</f>
        <v xml:space="preserve"> </v>
      </c>
      <c r="G104" s="304" t="str">
        <f>IF(Psychologia!F104&gt;0,Psychologia!F104," ")</f>
        <v xml:space="preserve"> </v>
      </c>
      <c r="H104" s="305" t="e">
        <f>IF(Psychologia!#REF!&gt;0,Psychologia!#REF!," ")</f>
        <v>#REF!</v>
      </c>
      <c r="I104" s="306" t="str">
        <f>IF(Psychologia!G104&gt;0,Psychologia!G104," ")</f>
        <v>sumy dla 4 roku</v>
      </c>
      <c r="J104" s="288">
        <f>Psychologia!U104+Psychologia!AQ104</f>
        <v>2095</v>
      </c>
      <c r="K104" s="289">
        <f>Psychologia!AN104+Psychologia!BJ104</f>
        <v>715</v>
      </c>
      <c r="L104" s="290">
        <f>SUM(Psychologia!L81:L103)</f>
        <v>1380</v>
      </c>
      <c r="M104" s="290" t="e">
        <f>SUM(M81:M103)</f>
        <v>#REF!</v>
      </c>
      <c r="N104" s="290">
        <f>SUM(Psychologia!M81:M103)</f>
        <v>1380</v>
      </c>
      <c r="O104" s="290">
        <f>SUM(Psychologia!N81:N103)</f>
        <v>83</v>
      </c>
      <c r="P104" s="290" t="str">
        <f>IF(Psychologia!R104&gt;0,Psychologia!R104," ")</f>
        <v xml:space="preserve"> </v>
      </c>
      <c r="Q104" s="290">
        <f>SUM(Q81:Q103)</f>
        <v>0</v>
      </c>
      <c r="R104" s="290">
        <f t="shared" ref="R104:AE104" si="24">SUM(R81:R103)</f>
        <v>0</v>
      </c>
      <c r="S104" s="290">
        <f t="shared" si="24"/>
        <v>0</v>
      </c>
      <c r="T104" s="304">
        <f t="shared" si="24"/>
        <v>0</v>
      </c>
      <c r="U104" s="290">
        <f t="shared" si="24"/>
        <v>0</v>
      </c>
      <c r="V104" s="290">
        <f t="shared" si="24"/>
        <v>0</v>
      </c>
      <c r="W104" s="290">
        <f t="shared" si="24"/>
        <v>0</v>
      </c>
      <c r="X104" s="290">
        <f t="shared" si="24"/>
        <v>0</v>
      </c>
      <c r="Y104" s="290">
        <f t="shared" si="24"/>
        <v>0</v>
      </c>
      <c r="Z104" s="290">
        <f t="shared" si="24"/>
        <v>0</v>
      </c>
      <c r="AA104" s="290">
        <f t="shared" si="24"/>
        <v>0</v>
      </c>
      <c r="AB104" s="290">
        <f t="shared" si="24"/>
        <v>0</v>
      </c>
      <c r="AC104" s="290">
        <f t="shared" si="24"/>
        <v>0</v>
      </c>
      <c r="AD104" s="290">
        <f t="shared" si="24"/>
        <v>0</v>
      </c>
      <c r="AE104" s="290">
        <f t="shared" si="24"/>
        <v>0</v>
      </c>
      <c r="AF104" s="290">
        <f t="shared" ref="AF104:BG104" si="25">SUM(AF81:AF103)</f>
        <v>0</v>
      </c>
      <c r="AG104" s="290">
        <f t="shared" si="25"/>
        <v>0</v>
      </c>
      <c r="AH104" s="290">
        <f t="shared" si="25"/>
        <v>0</v>
      </c>
      <c r="AI104" s="290">
        <f t="shared" si="25"/>
        <v>0</v>
      </c>
      <c r="AJ104" s="290">
        <f t="shared" si="25"/>
        <v>0</v>
      </c>
      <c r="AK104" s="290">
        <f t="shared" si="25"/>
        <v>0</v>
      </c>
      <c r="AL104" s="290">
        <f t="shared" si="25"/>
        <v>0</v>
      </c>
      <c r="AM104" s="290">
        <f t="shared" si="25"/>
        <v>0</v>
      </c>
      <c r="AN104" s="290">
        <f t="shared" si="25"/>
        <v>0</v>
      </c>
      <c r="AO104" s="290">
        <f t="shared" si="25"/>
        <v>0</v>
      </c>
      <c r="AP104" s="290">
        <f t="shared" si="25"/>
        <v>0</v>
      </c>
      <c r="AQ104" s="290">
        <f t="shared" si="25"/>
        <v>0</v>
      </c>
      <c r="AR104" s="290">
        <f t="shared" si="25"/>
        <v>0</v>
      </c>
      <c r="AS104" s="290">
        <f t="shared" si="25"/>
        <v>0</v>
      </c>
      <c r="AT104" s="290">
        <f t="shared" si="25"/>
        <v>0</v>
      </c>
      <c r="AU104" s="290">
        <f t="shared" si="25"/>
        <v>0</v>
      </c>
      <c r="AV104" s="290">
        <f t="shared" si="25"/>
        <v>0</v>
      </c>
      <c r="AW104" s="290">
        <f t="shared" si="25"/>
        <v>0</v>
      </c>
      <c r="AX104" s="290">
        <f t="shared" si="25"/>
        <v>0</v>
      </c>
      <c r="AY104" s="290">
        <f t="shared" si="25"/>
        <v>0</v>
      </c>
      <c r="AZ104" s="290">
        <f t="shared" si="25"/>
        <v>0</v>
      </c>
      <c r="BA104" s="290">
        <f t="shared" si="25"/>
        <v>0</v>
      </c>
      <c r="BB104" s="290">
        <f t="shared" si="25"/>
        <v>0</v>
      </c>
      <c r="BC104" s="290">
        <f t="shared" si="25"/>
        <v>0</v>
      </c>
      <c r="BD104" s="290">
        <f t="shared" si="25"/>
        <v>0</v>
      </c>
      <c r="BE104" s="290">
        <f t="shared" si="25"/>
        <v>0</v>
      </c>
      <c r="BF104" s="290">
        <f t="shared" si="25"/>
        <v>0</v>
      </c>
      <c r="BG104" s="382">
        <f t="shared" si="25"/>
        <v>0</v>
      </c>
      <c r="BH104" s="302">
        <f t="shared" ref="BH104:BN104" si="26">SUM(BH81:BH103)</f>
        <v>0</v>
      </c>
      <c r="BI104" s="290">
        <f t="shared" si="26"/>
        <v>0</v>
      </c>
      <c r="BJ104" s="290">
        <f t="shared" si="26"/>
        <v>0</v>
      </c>
      <c r="BK104" s="290">
        <f t="shared" si="26"/>
        <v>0</v>
      </c>
      <c r="BL104" s="290">
        <f t="shared" si="26"/>
        <v>0</v>
      </c>
      <c r="BM104" s="290">
        <f t="shared" si="26"/>
        <v>0</v>
      </c>
      <c r="BN104" s="290">
        <f t="shared" si="26"/>
        <v>0</v>
      </c>
      <c r="BO104" s="290">
        <f t="shared" ref="BO104:BP104" si="27">SUM(BO81:BO103)</f>
        <v>0</v>
      </c>
      <c r="BP104" s="388">
        <f t="shared" si="27"/>
        <v>0</v>
      </c>
      <c r="CE104" s="93"/>
      <c r="CF104" s="93"/>
      <c r="CG104" s="93"/>
      <c r="CH104" s="35"/>
    </row>
    <row r="105" spans="1:86" s="33" customFormat="1" ht="32.25" customHeight="1" x14ac:dyDescent="0.25">
      <c r="A105" s="35">
        <f>Psychologia!A105</f>
        <v>82</v>
      </c>
      <c r="B105" s="101" t="e">
        <f>IF(Psychologia!#REF!&gt;0,Psychologia!#REF!," ")</f>
        <v>#REF!</v>
      </c>
      <c r="C105" s="102" t="str">
        <f>IF(Psychologia!B105&gt;0,Psychologia!B105," ")</f>
        <v>2026/2027</v>
      </c>
      <c r="D105" s="102" t="str">
        <f>IF(Psychologia!C105&gt;0,Psychologia!C105," ")</f>
        <v xml:space="preserve"> </v>
      </c>
      <c r="E105" s="101">
        <f>IF(Psychologia!D105&gt;0,Psychologia!D105," ")</f>
        <v>5</v>
      </c>
      <c r="F105" s="23" t="str">
        <f>IF(Psychologia!E105&gt;0,Psychologia!E105," ")</f>
        <v>2030/2031</v>
      </c>
      <c r="G105" s="23" t="str">
        <f>IF(Psychologia!F105&gt;0,Psychologia!F105," ")</f>
        <v>RPS</v>
      </c>
      <c r="H105" s="96" t="e">
        <f>IF(Psychologia!#REF!&gt;0,Psychologia!#REF!," ")</f>
        <v>#REF!</v>
      </c>
      <c r="I105" s="96" t="str">
        <f>IF(Psychologia!G105&gt;0,Psychologia!G105," ")</f>
        <v>Interwencja kryzysowa</v>
      </c>
      <c r="J105" s="269">
        <f>Psychologia!U105+Psychologia!AQ105</f>
        <v>150</v>
      </c>
      <c r="K105" s="270">
        <f>Psychologia!AN105+Psychologia!BJ105</f>
        <v>80</v>
      </c>
      <c r="L105" s="271">
        <f>Psychologia!V105+Psychologia!AR105</f>
        <v>70</v>
      </c>
      <c r="M105" s="272">
        <f>Psychologia!X105+Psychologia!Z105+Psychologia!AT105+Psychologia!AV105</f>
        <v>10</v>
      </c>
      <c r="N105" s="273">
        <f>Psychologia!W105+Psychologia!AS105</f>
        <v>70</v>
      </c>
      <c r="O105" s="274">
        <f>Psychologia!T105+Psychologia!AP105</f>
        <v>6</v>
      </c>
      <c r="P105" s="275" t="str">
        <f>IF(Psychologia!R105&gt;0,Psychologia!R105," ")</f>
        <v>zal/o</v>
      </c>
      <c r="Q105" s="286">
        <f t="shared" ref="Q105:Q121" si="28">SUM(T105:AE105)</f>
        <v>0</v>
      </c>
      <c r="R105" s="287">
        <f t="shared" ref="R105:R121" si="29">SUM(AF105:BG105)</f>
        <v>0</v>
      </c>
      <c r="S105" s="291">
        <f t="shared" ref="S105:S121" si="30">SUM(BH105:BP105)</f>
        <v>0</v>
      </c>
      <c r="T105" s="104"/>
      <c r="U105" s="103"/>
      <c r="V105" s="103"/>
      <c r="W105" s="103"/>
      <c r="X105" s="103"/>
      <c r="Y105" s="103"/>
      <c r="Z105" s="103"/>
      <c r="AA105" s="103"/>
      <c r="AB105" s="103"/>
      <c r="AC105" s="103"/>
      <c r="AD105" s="103"/>
      <c r="AE105" s="103"/>
      <c r="AF105" s="104"/>
      <c r="AG105" s="103"/>
      <c r="AH105" s="103"/>
      <c r="AI105" s="103"/>
      <c r="AJ105" s="103"/>
      <c r="AK105" s="103"/>
      <c r="AL105" s="103"/>
      <c r="AM105" s="103"/>
      <c r="AN105" s="103"/>
      <c r="AO105" s="103"/>
      <c r="AP105" s="103"/>
      <c r="AQ105" s="103"/>
      <c r="AR105" s="103"/>
      <c r="AS105" s="103"/>
      <c r="AT105" s="103"/>
      <c r="AU105" s="103"/>
      <c r="AV105" s="103"/>
      <c r="AW105" s="103"/>
      <c r="AX105" s="103"/>
      <c r="AY105" s="103"/>
      <c r="AZ105" s="103"/>
      <c r="BA105" s="103"/>
      <c r="BB105" s="103"/>
      <c r="BC105" s="103"/>
      <c r="BD105" s="244"/>
      <c r="BE105" s="244"/>
      <c r="BF105" s="244"/>
      <c r="BG105" s="244"/>
      <c r="BH105" s="370"/>
      <c r="BI105" s="369"/>
      <c r="BJ105" s="369"/>
      <c r="BK105" s="371"/>
      <c r="BL105" s="371"/>
      <c r="BM105" s="371"/>
      <c r="BN105" s="371"/>
      <c r="BO105" s="371"/>
      <c r="BP105" s="372"/>
      <c r="CE105" s="93"/>
      <c r="CF105" s="93"/>
      <c r="CG105" s="93"/>
      <c r="CH105" s="35"/>
    </row>
    <row r="106" spans="1:86" s="33" customFormat="1" ht="78.75" x14ac:dyDescent="0.25">
      <c r="A106" s="35">
        <f>Psychologia!A106</f>
        <v>83</v>
      </c>
      <c r="B106" s="101" t="e">
        <f>IF(Psychologia!#REF!&gt;0,Psychologia!#REF!," ")</f>
        <v>#REF!</v>
      </c>
      <c r="C106" s="102" t="str">
        <f>IF(Psychologia!B106&gt;0,Psychologia!B106," ")</f>
        <v>2026/2027</v>
      </c>
      <c r="D106" s="102" t="str">
        <f>IF(Psychologia!C106&gt;0,Psychologia!C106," ")</f>
        <v xml:space="preserve"> </v>
      </c>
      <c r="E106" s="101">
        <f>IF(Psychologia!D106&gt;0,Psychologia!D106," ")</f>
        <v>5</v>
      </c>
      <c r="F106" s="23" t="str">
        <f>IF(Psychologia!E106&gt;0,Psychologia!E106," ")</f>
        <v>2030/2031</v>
      </c>
      <c r="G106" s="23" t="str">
        <f>IF(Psychologia!F106&gt;0,Psychologia!F106," ")</f>
        <v>POW</v>
      </c>
      <c r="H106" s="96" t="e">
        <f>IF(Psychologia!#REF!&gt;0,Psychologia!#REF!," ")</f>
        <v>#REF!</v>
      </c>
      <c r="I106" s="368" t="str">
        <f>IF(Psychologia!G106&gt;0,Psychologia!G106," ")</f>
        <v>Przedmiot fakultatywny 10: Zachowania suicydalne – diagnoza i terapia / PK: ADHD – diagnoza i terapia; 
PZ: Fizjoprofilaktyka</v>
      </c>
      <c r="J106" s="269">
        <f>Psychologia!U106+Psychologia!AQ106</f>
        <v>100</v>
      </c>
      <c r="K106" s="270">
        <f>Psychologia!AN106+Psychologia!BJ106</f>
        <v>40</v>
      </c>
      <c r="L106" s="271">
        <f>Psychologia!V106+Psychologia!AR106</f>
        <v>60</v>
      </c>
      <c r="M106" s="272">
        <f>Psychologia!X106+Psychologia!Z106+Psychologia!AT106+Psychologia!AV106</f>
        <v>10</v>
      </c>
      <c r="N106" s="273">
        <f>Psychologia!W106+Psychologia!AS106</f>
        <v>60</v>
      </c>
      <c r="O106" s="274">
        <f>Psychologia!T106+Psychologia!AP106</f>
        <v>4</v>
      </c>
      <c r="P106" s="275" t="str">
        <f>IF(Psychologia!R106&gt;0,Psychologia!R106," ")</f>
        <v>zal/o</v>
      </c>
      <c r="Q106" s="286">
        <f t="shared" si="28"/>
        <v>0</v>
      </c>
      <c r="R106" s="287">
        <f t="shared" si="29"/>
        <v>0</v>
      </c>
      <c r="S106" s="291">
        <f t="shared" si="30"/>
        <v>0</v>
      </c>
      <c r="T106" s="106"/>
      <c r="U106" s="105"/>
      <c r="V106" s="105"/>
      <c r="W106" s="105"/>
      <c r="X106" s="105"/>
      <c r="Y106" s="105"/>
      <c r="Z106" s="105"/>
      <c r="AA106" s="105"/>
      <c r="AB106" s="105"/>
      <c r="AC106" s="105"/>
      <c r="AD106" s="105"/>
      <c r="AE106" s="105"/>
      <c r="AF106" s="106"/>
      <c r="AG106" s="105"/>
      <c r="AH106" s="105"/>
      <c r="AI106" s="105"/>
      <c r="AJ106" s="105"/>
      <c r="AK106" s="105"/>
      <c r="AL106" s="105"/>
      <c r="AM106" s="105"/>
      <c r="AN106" s="105"/>
      <c r="AO106" s="105"/>
      <c r="AP106" s="105"/>
      <c r="AQ106" s="105"/>
      <c r="AR106" s="105"/>
      <c r="AS106" s="105"/>
      <c r="AT106" s="105"/>
      <c r="AU106" s="105"/>
      <c r="AV106" s="105"/>
      <c r="AW106" s="105"/>
      <c r="AX106" s="105"/>
      <c r="AY106" s="105"/>
      <c r="AZ106" s="105"/>
      <c r="BA106" s="105"/>
      <c r="BB106" s="105"/>
      <c r="BC106" s="105"/>
      <c r="BD106" s="245"/>
      <c r="BE106" s="245"/>
      <c r="BF106" s="245"/>
      <c r="BG106" s="245"/>
      <c r="BH106" s="115"/>
      <c r="BI106" s="110"/>
      <c r="BJ106" s="110"/>
      <c r="BK106" s="246"/>
      <c r="BL106" s="246"/>
      <c r="BM106" s="246"/>
      <c r="BN106" s="246"/>
      <c r="BO106" s="246"/>
      <c r="BP106" s="116"/>
      <c r="CE106" s="93"/>
      <c r="CF106" s="93"/>
      <c r="CG106" s="93"/>
      <c r="CH106" s="35"/>
    </row>
    <row r="107" spans="1:86" s="33" customFormat="1" ht="32.25" customHeight="1" x14ac:dyDescent="0.25">
      <c r="A107" s="613" t="e">
        <f>Psychologia!#REF!</f>
        <v>#REF!</v>
      </c>
      <c r="B107" s="614" t="e">
        <f>IF(Psychologia!#REF!&gt;0,Psychologia!#REF!," ")</f>
        <v>#REF!</v>
      </c>
      <c r="C107" s="615" t="e">
        <f>IF(Psychologia!#REF!&gt;0,Psychologia!#REF!," ")</f>
        <v>#REF!</v>
      </c>
      <c r="D107" s="615" t="e">
        <f>IF(Psychologia!#REF!&gt;0,Psychologia!#REF!," ")</f>
        <v>#REF!</v>
      </c>
      <c r="E107" s="614" t="e">
        <f>IF(Psychologia!#REF!&gt;0,Psychologia!#REF!," ")</f>
        <v>#REF!</v>
      </c>
      <c r="F107" s="616" t="e">
        <f>IF(Psychologia!#REF!&gt;0,Psychologia!#REF!," ")</f>
        <v>#REF!</v>
      </c>
      <c r="G107" s="616" t="e">
        <f>IF(Psychologia!#REF!&gt;0,Psychologia!#REF!," ")</f>
        <v>#REF!</v>
      </c>
      <c r="H107" s="617" t="e">
        <f>IF(Psychologia!#REF!&gt;0,Psychologia!#REF!," ")</f>
        <v>#REF!</v>
      </c>
      <c r="I107" s="617" t="e">
        <f>IF(Psychologia!#REF!&gt;0,Psychologia!#REF!," ")</f>
        <v>#REF!</v>
      </c>
      <c r="J107" s="269" t="e">
        <f>Psychologia!#REF!+Psychologia!#REF!</f>
        <v>#REF!</v>
      </c>
      <c r="K107" s="270" t="e">
        <f>Psychologia!#REF!+Psychologia!#REF!</f>
        <v>#REF!</v>
      </c>
      <c r="L107" s="271" t="e">
        <f>Psychologia!#REF!+Psychologia!#REF!</f>
        <v>#REF!</v>
      </c>
      <c r="M107" s="272" t="e">
        <f>Psychologia!#REF!+Psychologia!#REF!+Psychologia!#REF!+Psychologia!#REF!</f>
        <v>#REF!</v>
      </c>
      <c r="N107" s="273" t="e">
        <f>Psychologia!#REF!+Psychologia!#REF!</f>
        <v>#REF!</v>
      </c>
      <c r="O107" s="274" t="e">
        <f>Psychologia!#REF!+Psychologia!#REF!</f>
        <v>#REF!</v>
      </c>
      <c r="P107" s="275" t="e">
        <f>IF(Psychologia!#REF!&gt;0,Psychologia!#REF!," ")</f>
        <v>#REF!</v>
      </c>
      <c r="Q107" s="286">
        <f t="shared" si="28"/>
        <v>0</v>
      </c>
      <c r="R107" s="287">
        <f t="shared" si="29"/>
        <v>0</v>
      </c>
      <c r="S107" s="291">
        <f t="shared" si="30"/>
        <v>0</v>
      </c>
      <c r="T107" s="605"/>
      <c r="U107" s="606"/>
      <c r="V107" s="606"/>
      <c r="W107" s="606"/>
      <c r="X107" s="606"/>
      <c r="Y107" s="606"/>
      <c r="Z107" s="606"/>
      <c r="AA107" s="606"/>
      <c r="AB107" s="606"/>
      <c r="AC107" s="606"/>
      <c r="AD107" s="606"/>
      <c r="AE107" s="606"/>
      <c r="AF107" s="605"/>
      <c r="AG107" s="606"/>
      <c r="AH107" s="606"/>
      <c r="AI107" s="606"/>
      <c r="AJ107" s="606"/>
      <c r="AK107" s="606"/>
      <c r="AL107" s="606"/>
      <c r="AM107" s="606"/>
      <c r="AN107" s="606"/>
      <c r="AO107" s="606"/>
      <c r="AP107" s="606"/>
      <c r="AQ107" s="606"/>
      <c r="AR107" s="606"/>
      <c r="AS107" s="606"/>
      <c r="AT107" s="606"/>
      <c r="AU107" s="606"/>
      <c r="AV107" s="606"/>
      <c r="AW107" s="606"/>
      <c r="AX107" s="606"/>
      <c r="AY107" s="606"/>
      <c r="AZ107" s="606"/>
      <c r="BA107" s="606"/>
      <c r="BB107" s="606"/>
      <c r="BC107" s="606"/>
      <c r="BD107" s="607"/>
      <c r="BE107" s="607"/>
      <c r="BF107" s="607"/>
      <c r="BG107" s="607"/>
      <c r="BH107" s="608"/>
      <c r="BI107" s="609"/>
      <c r="BJ107" s="609"/>
      <c r="BK107" s="610"/>
      <c r="BL107" s="610"/>
      <c r="BM107" s="610"/>
      <c r="BN107" s="610"/>
      <c r="BO107" s="610"/>
      <c r="BP107" s="611"/>
      <c r="CE107" s="93"/>
      <c r="CF107" s="93"/>
      <c r="CG107" s="93"/>
      <c r="CH107" s="35"/>
    </row>
    <row r="108" spans="1:86" s="33" customFormat="1" ht="32.25" customHeight="1" x14ac:dyDescent="0.25">
      <c r="A108" s="35" t="e">
        <f>Psychologia!#REF!</f>
        <v>#REF!</v>
      </c>
      <c r="B108" s="101" t="e">
        <f>IF(Psychologia!#REF!&gt;0,Psychologia!#REF!," ")</f>
        <v>#REF!</v>
      </c>
      <c r="C108" s="102" t="e">
        <f>IF(Psychologia!#REF!&gt;0,Psychologia!#REF!," ")</f>
        <v>#REF!</v>
      </c>
      <c r="D108" s="102" t="e">
        <f>IF(Psychologia!#REF!&gt;0,Psychologia!#REF!," ")</f>
        <v>#REF!</v>
      </c>
      <c r="E108" s="101" t="e">
        <f>IF(Psychologia!#REF!&gt;0,Psychologia!#REF!," ")</f>
        <v>#REF!</v>
      </c>
      <c r="F108" s="23" t="e">
        <f>IF(Psychologia!#REF!&gt;0,Psychologia!#REF!," ")</f>
        <v>#REF!</v>
      </c>
      <c r="G108" s="23" t="e">
        <f>IF(Psychologia!#REF!&gt;0,Psychologia!#REF!," ")</f>
        <v>#REF!</v>
      </c>
      <c r="H108" s="96" t="e">
        <f>IF(Psychologia!#REF!&gt;0,Psychologia!#REF!," ")</f>
        <v>#REF!</v>
      </c>
      <c r="I108" s="96" t="e">
        <f>IF(Psychologia!#REF!&gt;0,Psychologia!#REF!," ")</f>
        <v>#REF!</v>
      </c>
      <c r="J108" s="269" t="e">
        <f>Psychologia!#REF!+Psychologia!#REF!</f>
        <v>#REF!</v>
      </c>
      <c r="K108" s="270" t="e">
        <f>Psychologia!#REF!+Psychologia!#REF!</f>
        <v>#REF!</v>
      </c>
      <c r="L108" s="271" t="e">
        <f>Psychologia!#REF!+Psychologia!#REF!</f>
        <v>#REF!</v>
      </c>
      <c r="M108" s="272" t="e">
        <f>Psychologia!#REF!+Psychologia!#REF!+Psychologia!#REF!+Psychologia!#REF!</f>
        <v>#REF!</v>
      </c>
      <c r="N108" s="273" t="e">
        <f>Psychologia!#REF!+Psychologia!#REF!</f>
        <v>#REF!</v>
      </c>
      <c r="O108" s="274" t="e">
        <f>Psychologia!#REF!+Psychologia!#REF!</f>
        <v>#REF!</v>
      </c>
      <c r="P108" s="275" t="e">
        <f>IF(Psychologia!#REF!&gt;0,Psychologia!#REF!," ")</f>
        <v>#REF!</v>
      </c>
      <c r="Q108" s="286">
        <f t="shared" si="28"/>
        <v>0</v>
      </c>
      <c r="R108" s="287">
        <f t="shared" si="29"/>
        <v>0</v>
      </c>
      <c r="S108" s="291">
        <f t="shared" si="30"/>
        <v>0</v>
      </c>
      <c r="T108" s="106"/>
      <c r="U108" s="105"/>
      <c r="V108" s="105"/>
      <c r="W108" s="105"/>
      <c r="X108" s="105"/>
      <c r="Y108" s="105"/>
      <c r="Z108" s="105"/>
      <c r="AA108" s="105"/>
      <c r="AB108" s="105"/>
      <c r="AC108" s="105"/>
      <c r="AD108" s="105"/>
      <c r="AE108" s="105"/>
      <c r="AF108" s="106"/>
      <c r="AG108" s="105"/>
      <c r="AH108" s="105"/>
      <c r="AI108" s="105"/>
      <c r="AJ108" s="105"/>
      <c r="AK108" s="105"/>
      <c r="AL108" s="105"/>
      <c r="AM108" s="105"/>
      <c r="AN108" s="105"/>
      <c r="AO108" s="105"/>
      <c r="AP108" s="105"/>
      <c r="AQ108" s="105"/>
      <c r="AR108" s="105"/>
      <c r="AS108" s="105"/>
      <c r="AT108" s="105"/>
      <c r="AU108" s="105"/>
      <c r="AV108" s="105"/>
      <c r="AW108" s="105"/>
      <c r="AX108" s="105"/>
      <c r="AY108" s="105"/>
      <c r="AZ108" s="105"/>
      <c r="BA108" s="105"/>
      <c r="BB108" s="105"/>
      <c r="BC108" s="105"/>
      <c r="BD108" s="245"/>
      <c r="BE108" s="245"/>
      <c r="BF108" s="245"/>
      <c r="BG108" s="245"/>
      <c r="BH108" s="115"/>
      <c r="BI108" s="110"/>
      <c r="BJ108" s="110"/>
      <c r="BK108" s="246"/>
      <c r="BL108" s="246"/>
      <c r="BM108" s="246"/>
      <c r="BN108" s="246"/>
      <c r="BO108" s="246"/>
      <c r="BP108" s="116"/>
      <c r="CE108" s="93"/>
      <c r="CF108" s="93"/>
      <c r="CG108" s="93"/>
      <c r="CH108" s="35"/>
    </row>
    <row r="109" spans="1:86" s="33" customFormat="1" ht="32.25" customHeight="1" x14ac:dyDescent="0.25">
      <c r="A109" s="613" t="e">
        <f>Psychologia!#REF!</f>
        <v>#REF!</v>
      </c>
      <c r="B109" s="614" t="e">
        <f>IF(Psychologia!#REF!&gt;0,Psychologia!#REF!," ")</f>
        <v>#REF!</v>
      </c>
      <c r="C109" s="615" t="e">
        <f>IF(Psychologia!#REF!&gt;0,Psychologia!#REF!," ")</f>
        <v>#REF!</v>
      </c>
      <c r="D109" s="615" t="e">
        <f>IF(Psychologia!#REF!&gt;0,Psychologia!#REF!," ")</f>
        <v>#REF!</v>
      </c>
      <c r="E109" s="614" t="e">
        <f>IF(Psychologia!#REF!&gt;0,Psychologia!#REF!," ")</f>
        <v>#REF!</v>
      </c>
      <c r="F109" s="616" t="e">
        <f>IF(Psychologia!#REF!&gt;0,Psychologia!#REF!," ")</f>
        <v>#REF!</v>
      </c>
      <c r="G109" s="616" t="e">
        <f>IF(Psychologia!#REF!&gt;0,Psychologia!#REF!," ")</f>
        <v>#REF!</v>
      </c>
      <c r="H109" s="617" t="e">
        <f>IF(Psychologia!#REF!&gt;0,Psychologia!#REF!," ")</f>
        <v>#REF!</v>
      </c>
      <c r="I109" s="617" t="e">
        <f>IF(Psychologia!#REF!&gt;0,Psychologia!#REF!," ")</f>
        <v>#REF!</v>
      </c>
      <c r="J109" s="269" t="e">
        <f>Psychologia!#REF!+Psychologia!#REF!</f>
        <v>#REF!</v>
      </c>
      <c r="K109" s="270" t="e">
        <f>Psychologia!#REF!+Psychologia!#REF!</f>
        <v>#REF!</v>
      </c>
      <c r="L109" s="271" t="e">
        <f>Psychologia!#REF!+Psychologia!#REF!</f>
        <v>#REF!</v>
      </c>
      <c r="M109" s="272" t="e">
        <f>Psychologia!#REF!+Psychologia!#REF!+Psychologia!#REF!+Psychologia!#REF!</f>
        <v>#REF!</v>
      </c>
      <c r="N109" s="273" t="e">
        <f>Psychologia!#REF!+Psychologia!#REF!</f>
        <v>#REF!</v>
      </c>
      <c r="O109" s="274" t="e">
        <f>Psychologia!#REF!+Psychologia!#REF!</f>
        <v>#REF!</v>
      </c>
      <c r="P109" s="275" t="e">
        <f>IF(Psychologia!#REF!&gt;0,Psychologia!#REF!," ")</f>
        <v>#REF!</v>
      </c>
      <c r="Q109" s="286">
        <f t="shared" si="28"/>
        <v>0</v>
      </c>
      <c r="R109" s="287">
        <f t="shared" si="29"/>
        <v>0</v>
      </c>
      <c r="S109" s="291">
        <f t="shared" si="30"/>
        <v>0</v>
      </c>
      <c r="T109" s="605"/>
      <c r="U109" s="606"/>
      <c r="V109" s="606"/>
      <c r="W109" s="606"/>
      <c r="X109" s="606"/>
      <c r="Y109" s="606"/>
      <c r="Z109" s="606"/>
      <c r="AA109" s="606"/>
      <c r="AB109" s="606"/>
      <c r="AC109" s="606"/>
      <c r="AD109" s="606"/>
      <c r="AE109" s="606"/>
      <c r="AF109" s="605"/>
      <c r="AG109" s="606"/>
      <c r="AH109" s="606"/>
      <c r="AI109" s="606"/>
      <c r="AJ109" s="606"/>
      <c r="AK109" s="606"/>
      <c r="AL109" s="606"/>
      <c r="AM109" s="606"/>
      <c r="AN109" s="606"/>
      <c r="AO109" s="606"/>
      <c r="AP109" s="606"/>
      <c r="AQ109" s="606"/>
      <c r="AR109" s="606"/>
      <c r="AS109" s="606"/>
      <c r="AT109" s="606"/>
      <c r="AU109" s="606"/>
      <c r="AV109" s="606"/>
      <c r="AW109" s="606"/>
      <c r="AX109" s="606"/>
      <c r="AY109" s="606"/>
      <c r="AZ109" s="606"/>
      <c r="BA109" s="606"/>
      <c r="BB109" s="606"/>
      <c r="BC109" s="606"/>
      <c r="BD109" s="607"/>
      <c r="BE109" s="607"/>
      <c r="BF109" s="607"/>
      <c r="BG109" s="607"/>
      <c r="BH109" s="608"/>
      <c r="BI109" s="609"/>
      <c r="BJ109" s="609"/>
      <c r="BK109" s="610"/>
      <c r="BL109" s="610"/>
      <c r="BM109" s="610"/>
      <c r="BN109" s="610"/>
      <c r="BO109" s="610"/>
      <c r="BP109" s="611"/>
      <c r="CE109" s="93"/>
      <c r="CF109" s="93"/>
      <c r="CG109" s="93"/>
      <c r="CH109" s="35"/>
    </row>
    <row r="110" spans="1:86" s="33" customFormat="1" ht="32.25" customHeight="1" x14ac:dyDescent="0.25">
      <c r="A110" s="613" t="e">
        <f>Psychologia!#REF!</f>
        <v>#REF!</v>
      </c>
      <c r="B110" s="614" t="e">
        <f>IF(Psychologia!#REF!&gt;0,Psychologia!#REF!," ")</f>
        <v>#REF!</v>
      </c>
      <c r="C110" s="615" t="e">
        <f>IF(Psychologia!#REF!&gt;0,Psychologia!#REF!," ")</f>
        <v>#REF!</v>
      </c>
      <c r="D110" s="615" t="e">
        <f>IF(Psychologia!#REF!&gt;0,Psychologia!#REF!," ")</f>
        <v>#REF!</v>
      </c>
      <c r="E110" s="614" t="e">
        <f>IF(Psychologia!#REF!&gt;0,Psychologia!#REF!," ")</f>
        <v>#REF!</v>
      </c>
      <c r="F110" s="616" t="e">
        <f>IF(Psychologia!#REF!&gt;0,Psychologia!#REF!," ")</f>
        <v>#REF!</v>
      </c>
      <c r="G110" s="616" t="e">
        <f>IF(Psychologia!#REF!&gt;0,Psychologia!#REF!," ")</f>
        <v>#REF!</v>
      </c>
      <c r="H110" s="617" t="e">
        <f>IF(Psychologia!#REF!&gt;0,Psychologia!#REF!," ")</f>
        <v>#REF!</v>
      </c>
      <c r="I110" s="617" t="e">
        <f>IF(Psychologia!#REF!&gt;0,Psychologia!#REF!," ")</f>
        <v>#REF!</v>
      </c>
      <c r="J110" s="269" t="e">
        <f>Psychologia!#REF!+Psychologia!#REF!</f>
        <v>#REF!</v>
      </c>
      <c r="K110" s="270" t="e">
        <f>Psychologia!#REF!+Psychologia!#REF!</f>
        <v>#REF!</v>
      </c>
      <c r="L110" s="271" t="e">
        <f>Psychologia!#REF!+Psychologia!#REF!</f>
        <v>#REF!</v>
      </c>
      <c r="M110" s="272" t="e">
        <f>Psychologia!#REF!+Psychologia!#REF!+Psychologia!#REF!+Psychologia!#REF!</f>
        <v>#REF!</v>
      </c>
      <c r="N110" s="273" t="e">
        <f>Psychologia!#REF!+Psychologia!#REF!</f>
        <v>#REF!</v>
      </c>
      <c r="O110" s="274" t="e">
        <f>Psychologia!#REF!+Psychologia!#REF!</f>
        <v>#REF!</v>
      </c>
      <c r="P110" s="275" t="e">
        <f>IF(Psychologia!#REF!&gt;0,Psychologia!#REF!," ")</f>
        <v>#REF!</v>
      </c>
      <c r="Q110" s="286">
        <f t="shared" si="28"/>
        <v>0</v>
      </c>
      <c r="R110" s="287">
        <f t="shared" si="29"/>
        <v>0</v>
      </c>
      <c r="S110" s="291">
        <f t="shared" si="30"/>
        <v>0</v>
      </c>
      <c r="T110" s="605"/>
      <c r="U110" s="606"/>
      <c r="V110" s="606"/>
      <c r="W110" s="606"/>
      <c r="X110" s="606"/>
      <c r="Y110" s="606"/>
      <c r="Z110" s="606"/>
      <c r="AA110" s="606"/>
      <c r="AB110" s="606"/>
      <c r="AC110" s="606"/>
      <c r="AD110" s="606"/>
      <c r="AE110" s="606"/>
      <c r="AF110" s="605"/>
      <c r="AG110" s="606"/>
      <c r="AH110" s="606"/>
      <c r="AI110" s="606"/>
      <c r="AJ110" s="606"/>
      <c r="AK110" s="606"/>
      <c r="AL110" s="606"/>
      <c r="AM110" s="606"/>
      <c r="AN110" s="606"/>
      <c r="AO110" s="606"/>
      <c r="AP110" s="606"/>
      <c r="AQ110" s="606"/>
      <c r="AR110" s="606"/>
      <c r="AS110" s="606"/>
      <c r="AT110" s="606"/>
      <c r="AU110" s="606"/>
      <c r="AV110" s="606"/>
      <c r="AW110" s="606"/>
      <c r="AX110" s="606"/>
      <c r="AY110" s="606"/>
      <c r="AZ110" s="606"/>
      <c r="BA110" s="606"/>
      <c r="BB110" s="606"/>
      <c r="BC110" s="606"/>
      <c r="BD110" s="607"/>
      <c r="BE110" s="607"/>
      <c r="BF110" s="607"/>
      <c r="BG110" s="607"/>
      <c r="BH110" s="608"/>
      <c r="BI110" s="609"/>
      <c r="BJ110" s="609"/>
      <c r="BK110" s="610"/>
      <c r="BL110" s="610"/>
      <c r="BM110" s="610"/>
      <c r="BN110" s="610"/>
      <c r="BO110" s="610"/>
      <c r="BP110" s="611"/>
      <c r="CE110" s="93"/>
      <c r="CF110" s="93"/>
      <c r="CG110" s="93"/>
      <c r="CH110" s="35"/>
    </row>
    <row r="111" spans="1:86" s="33" customFormat="1" ht="32.25" customHeight="1" x14ac:dyDescent="0.25">
      <c r="A111" s="35" t="e">
        <f>Psychologia!#REF!</f>
        <v>#REF!</v>
      </c>
      <c r="B111" s="101" t="e">
        <f>IF(Psychologia!#REF!&gt;0,Psychologia!#REF!," ")</f>
        <v>#REF!</v>
      </c>
      <c r="C111" s="102" t="e">
        <f>IF(Psychologia!#REF!&gt;0,Psychologia!#REF!," ")</f>
        <v>#REF!</v>
      </c>
      <c r="D111" s="102" t="e">
        <f>IF(Psychologia!#REF!&gt;0,Psychologia!#REF!," ")</f>
        <v>#REF!</v>
      </c>
      <c r="E111" s="101" t="e">
        <f>IF(Psychologia!#REF!&gt;0,Psychologia!#REF!," ")</f>
        <v>#REF!</v>
      </c>
      <c r="F111" s="23" t="e">
        <f>IF(Psychologia!#REF!&gt;0,Psychologia!#REF!," ")</f>
        <v>#REF!</v>
      </c>
      <c r="G111" s="23" t="e">
        <f>IF(Psychologia!#REF!&gt;0,Psychologia!#REF!," ")</f>
        <v>#REF!</v>
      </c>
      <c r="H111" s="96" t="e">
        <f>IF(Psychologia!#REF!&gt;0,Psychologia!#REF!," ")</f>
        <v>#REF!</v>
      </c>
      <c r="I111" s="96" t="e">
        <f>IF(Psychologia!#REF!&gt;0,Psychologia!#REF!," ")</f>
        <v>#REF!</v>
      </c>
      <c r="J111" s="269" t="e">
        <f>Psychologia!#REF!+Psychologia!#REF!</f>
        <v>#REF!</v>
      </c>
      <c r="K111" s="270" t="e">
        <f>Psychologia!#REF!+Psychologia!#REF!</f>
        <v>#REF!</v>
      </c>
      <c r="L111" s="271" t="e">
        <f>Psychologia!#REF!+Psychologia!#REF!</f>
        <v>#REF!</v>
      </c>
      <c r="M111" s="272" t="e">
        <f>Psychologia!#REF!+Psychologia!#REF!+Psychologia!#REF!+Psychologia!#REF!</f>
        <v>#REF!</v>
      </c>
      <c r="N111" s="273" t="e">
        <f>Psychologia!#REF!+Psychologia!#REF!</f>
        <v>#REF!</v>
      </c>
      <c r="O111" s="274" t="e">
        <f>Psychologia!#REF!+Psychologia!#REF!</f>
        <v>#REF!</v>
      </c>
      <c r="P111" s="275" t="e">
        <f>IF(Psychologia!#REF!&gt;0,Psychologia!#REF!," ")</f>
        <v>#REF!</v>
      </c>
      <c r="Q111" s="286">
        <f t="shared" si="28"/>
        <v>0</v>
      </c>
      <c r="R111" s="287">
        <f t="shared" si="29"/>
        <v>0</v>
      </c>
      <c r="S111" s="291">
        <f t="shared" si="30"/>
        <v>0</v>
      </c>
      <c r="T111" s="106"/>
      <c r="U111" s="105"/>
      <c r="V111" s="105"/>
      <c r="W111" s="105"/>
      <c r="X111" s="105"/>
      <c r="Y111" s="105"/>
      <c r="Z111" s="105"/>
      <c r="AA111" s="105"/>
      <c r="AB111" s="105"/>
      <c r="AC111" s="105"/>
      <c r="AD111" s="105"/>
      <c r="AE111" s="105"/>
      <c r="AF111" s="106"/>
      <c r="AG111" s="105"/>
      <c r="AH111" s="105"/>
      <c r="AI111" s="105"/>
      <c r="AJ111" s="105"/>
      <c r="AK111" s="105"/>
      <c r="AL111" s="105"/>
      <c r="AM111" s="105"/>
      <c r="AN111" s="105"/>
      <c r="AO111" s="105"/>
      <c r="AP111" s="105"/>
      <c r="AQ111" s="105"/>
      <c r="AR111" s="105"/>
      <c r="AS111" s="105"/>
      <c r="AT111" s="105"/>
      <c r="AU111" s="105"/>
      <c r="AV111" s="105"/>
      <c r="AW111" s="105"/>
      <c r="AX111" s="105"/>
      <c r="AY111" s="105"/>
      <c r="AZ111" s="105"/>
      <c r="BA111" s="105"/>
      <c r="BB111" s="105"/>
      <c r="BC111" s="105"/>
      <c r="BD111" s="245"/>
      <c r="BE111" s="245"/>
      <c r="BF111" s="245"/>
      <c r="BG111" s="245"/>
      <c r="BH111" s="115"/>
      <c r="BI111" s="110"/>
      <c r="BJ111" s="110"/>
      <c r="BK111" s="246"/>
      <c r="BL111" s="246"/>
      <c r="BM111" s="246"/>
      <c r="BN111" s="246"/>
      <c r="BO111" s="246"/>
      <c r="BP111" s="116"/>
      <c r="CE111" s="93"/>
      <c r="CF111" s="93"/>
      <c r="CG111" s="93"/>
      <c r="CH111" s="35"/>
    </row>
    <row r="112" spans="1:86" s="33" customFormat="1" ht="32.25" customHeight="1" x14ac:dyDescent="0.25">
      <c r="A112" s="35" t="e">
        <f>Psychologia!#REF!</f>
        <v>#REF!</v>
      </c>
      <c r="B112" s="101" t="e">
        <f>IF(Psychologia!#REF!&gt;0,Psychologia!#REF!," ")</f>
        <v>#REF!</v>
      </c>
      <c r="C112" s="102" t="e">
        <f>IF(Psychologia!#REF!&gt;0,Psychologia!#REF!," ")</f>
        <v>#REF!</v>
      </c>
      <c r="D112" s="102" t="e">
        <f>IF(Psychologia!#REF!&gt;0,Psychologia!#REF!," ")</f>
        <v>#REF!</v>
      </c>
      <c r="E112" s="101" t="e">
        <f>IF(Psychologia!#REF!&gt;0,Psychologia!#REF!," ")</f>
        <v>#REF!</v>
      </c>
      <c r="F112" s="23" t="e">
        <f>IF(Psychologia!#REF!&gt;0,Psychologia!#REF!," ")</f>
        <v>#REF!</v>
      </c>
      <c r="G112" s="23" t="e">
        <f>IF(Psychologia!#REF!&gt;0,Psychologia!#REF!," ")</f>
        <v>#REF!</v>
      </c>
      <c r="H112" s="96" t="e">
        <f>IF(Psychologia!#REF!&gt;0,Psychologia!#REF!," ")</f>
        <v>#REF!</v>
      </c>
      <c r="I112" s="96" t="e">
        <f>IF(Psychologia!#REF!&gt;0,Psychologia!#REF!," ")</f>
        <v>#REF!</v>
      </c>
      <c r="J112" s="269" t="e">
        <f>Psychologia!#REF!+Psychologia!#REF!</f>
        <v>#REF!</v>
      </c>
      <c r="K112" s="270" t="e">
        <f>Psychologia!#REF!+Psychologia!#REF!</f>
        <v>#REF!</v>
      </c>
      <c r="L112" s="271" t="e">
        <f>Psychologia!#REF!+Psychologia!#REF!</f>
        <v>#REF!</v>
      </c>
      <c r="M112" s="272" t="e">
        <f>Psychologia!#REF!+Psychologia!#REF!+Psychologia!#REF!+Psychologia!#REF!</f>
        <v>#REF!</v>
      </c>
      <c r="N112" s="273" t="e">
        <f>Psychologia!#REF!+Psychologia!#REF!</f>
        <v>#REF!</v>
      </c>
      <c r="O112" s="274" t="e">
        <f>Psychologia!#REF!+Psychologia!#REF!</f>
        <v>#REF!</v>
      </c>
      <c r="P112" s="275" t="e">
        <f>IF(Psychologia!#REF!&gt;0,Psychologia!#REF!," ")</f>
        <v>#REF!</v>
      </c>
      <c r="Q112" s="286">
        <f t="shared" si="28"/>
        <v>0</v>
      </c>
      <c r="R112" s="287">
        <f t="shared" si="29"/>
        <v>0</v>
      </c>
      <c r="S112" s="291">
        <f t="shared" si="30"/>
        <v>0</v>
      </c>
      <c r="T112" s="106"/>
      <c r="U112" s="105"/>
      <c r="V112" s="105"/>
      <c r="W112" s="105"/>
      <c r="X112" s="105"/>
      <c r="Y112" s="105"/>
      <c r="Z112" s="105"/>
      <c r="AA112" s="105"/>
      <c r="AB112" s="105"/>
      <c r="AC112" s="105"/>
      <c r="AD112" s="105"/>
      <c r="AE112" s="105"/>
      <c r="AF112" s="106"/>
      <c r="AG112" s="105"/>
      <c r="AH112" s="105"/>
      <c r="AI112" s="105"/>
      <c r="AJ112" s="105"/>
      <c r="AK112" s="105"/>
      <c r="AL112" s="105"/>
      <c r="AM112" s="105"/>
      <c r="AN112" s="105"/>
      <c r="AO112" s="105"/>
      <c r="AP112" s="105"/>
      <c r="AQ112" s="105"/>
      <c r="AR112" s="105"/>
      <c r="AS112" s="105"/>
      <c r="AT112" s="105"/>
      <c r="AU112" s="105"/>
      <c r="AV112" s="105"/>
      <c r="AW112" s="105"/>
      <c r="AX112" s="105"/>
      <c r="AY112" s="105"/>
      <c r="AZ112" s="105"/>
      <c r="BA112" s="105"/>
      <c r="BB112" s="105"/>
      <c r="BC112" s="105"/>
      <c r="BD112" s="245"/>
      <c r="BE112" s="245"/>
      <c r="BF112" s="245"/>
      <c r="BG112" s="245"/>
      <c r="BH112" s="115"/>
      <c r="BI112" s="110"/>
      <c r="BJ112" s="110"/>
      <c r="BK112" s="246"/>
      <c r="BL112" s="246"/>
      <c r="BM112" s="246"/>
      <c r="BN112" s="246"/>
      <c r="BO112" s="246"/>
      <c r="BP112" s="116"/>
      <c r="CE112" s="93"/>
      <c r="CF112" s="93"/>
      <c r="CG112" s="93"/>
      <c r="CH112" s="35"/>
    </row>
    <row r="113" spans="1:86" s="33" customFormat="1" ht="32.25" customHeight="1" x14ac:dyDescent="0.25">
      <c r="A113" s="35" t="e">
        <f>Psychologia!#REF!</f>
        <v>#REF!</v>
      </c>
      <c r="B113" s="101" t="e">
        <f>IF(Psychologia!#REF!&gt;0,Psychologia!#REF!," ")</f>
        <v>#REF!</v>
      </c>
      <c r="C113" s="102" t="e">
        <f>IF(Psychologia!#REF!&gt;0,Psychologia!#REF!," ")</f>
        <v>#REF!</v>
      </c>
      <c r="D113" s="102" t="e">
        <f>IF(Psychologia!#REF!&gt;0,Psychologia!#REF!," ")</f>
        <v>#REF!</v>
      </c>
      <c r="E113" s="101" t="e">
        <f>IF(Psychologia!#REF!&gt;0,Psychologia!#REF!," ")</f>
        <v>#REF!</v>
      </c>
      <c r="F113" s="23" t="e">
        <f>IF(Psychologia!#REF!&gt;0,Psychologia!#REF!," ")</f>
        <v>#REF!</v>
      </c>
      <c r="G113" s="23" t="e">
        <f>IF(Psychologia!#REF!&gt;0,Psychologia!#REF!," ")</f>
        <v>#REF!</v>
      </c>
      <c r="H113" s="96" t="e">
        <f>IF(Psychologia!#REF!&gt;0,Psychologia!#REF!," ")</f>
        <v>#REF!</v>
      </c>
      <c r="I113" s="96" t="e">
        <f>IF(Psychologia!#REF!&gt;0,Psychologia!#REF!," ")</f>
        <v>#REF!</v>
      </c>
      <c r="J113" s="269" t="e">
        <f>Psychologia!#REF!+Psychologia!#REF!</f>
        <v>#REF!</v>
      </c>
      <c r="K113" s="270" t="e">
        <f>Psychologia!#REF!+Psychologia!#REF!</f>
        <v>#REF!</v>
      </c>
      <c r="L113" s="271" t="e">
        <f>Psychologia!#REF!+Psychologia!#REF!</f>
        <v>#REF!</v>
      </c>
      <c r="M113" s="272" t="e">
        <f>Psychologia!#REF!+Psychologia!#REF!+Psychologia!#REF!+Psychologia!#REF!</f>
        <v>#REF!</v>
      </c>
      <c r="N113" s="273" t="e">
        <f>Psychologia!#REF!+Psychologia!#REF!</f>
        <v>#REF!</v>
      </c>
      <c r="O113" s="274" t="e">
        <f>Psychologia!#REF!+Psychologia!#REF!</f>
        <v>#REF!</v>
      </c>
      <c r="P113" s="275" t="e">
        <f>IF(Psychologia!#REF!&gt;0,Psychologia!#REF!," ")</f>
        <v>#REF!</v>
      </c>
      <c r="Q113" s="286">
        <f t="shared" si="28"/>
        <v>0</v>
      </c>
      <c r="R113" s="287">
        <f t="shared" si="29"/>
        <v>0</v>
      </c>
      <c r="S113" s="291">
        <f t="shared" si="30"/>
        <v>0</v>
      </c>
      <c r="T113" s="106"/>
      <c r="U113" s="105"/>
      <c r="V113" s="105"/>
      <c r="W113" s="105"/>
      <c r="X113" s="105"/>
      <c r="Y113" s="105"/>
      <c r="Z113" s="105"/>
      <c r="AA113" s="105"/>
      <c r="AB113" s="105"/>
      <c r="AC113" s="105"/>
      <c r="AD113" s="105"/>
      <c r="AE113" s="105"/>
      <c r="AF113" s="106"/>
      <c r="AG113" s="105"/>
      <c r="AH113" s="105"/>
      <c r="AI113" s="105"/>
      <c r="AJ113" s="105"/>
      <c r="AK113" s="105"/>
      <c r="AL113" s="105"/>
      <c r="AM113" s="105"/>
      <c r="AN113" s="105"/>
      <c r="AO113" s="105"/>
      <c r="AP113" s="105"/>
      <c r="AQ113" s="105"/>
      <c r="AR113" s="105"/>
      <c r="AS113" s="105"/>
      <c r="AT113" s="105"/>
      <c r="AU113" s="105"/>
      <c r="AV113" s="105"/>
      <c r="AW113" s="105"/>
      <c r="AX113" s="105"/>
      <c r="AY113" s="105"/>
      <c r="AZ113" s="105"/>
      <c r="BA113" s="105"/>
      <c r="BB113" s="105"/>
      <c r="BC113" s="105"/>
      <c r="BD113" s="245"/>
      <c r="BE113" s="245"/>
      <c r="BF113" s="245"/>
      <c r="BG113" s="245"/>
      <c r="BH113" s="115"/>
      <c r="BI113" s="110"/>
      <c r="BJ113" s="110"/>
      <c r="BK113" s="246"/>
      <c r="BL113" s="246"/>
      <c r="BM113" s="246"/>
      <c r="BN113" s="246"/>
      <c r="BO113" s="246"/>
      <c r="BP113" s="116"/>
      <c r="CE113" s="93"/>
      <c r="CF113" s="93"/>
      <c r="CG113" s="93"/>
      <c r="CH113" s="35"/>
    </row>
    <row r="114" spans="1:86" s="33" customFormat="1" ht="32.25" customHeight="1" x14ac:dyDescent="0.25">
      <c r="A114" s="35" t="e">
        <f>Psychologia!#REF!</f>
        <v>#REF!</v>
      </c>
      <c r="B114" s="101" t="e">
        <f>IF(Psychologia!#REF!&gt;0,Psychologia!#REF!," ")</f>
        <v>#REF!</v>
      </c>
      <c r="C114" s="102" t="e">
        <f>IF(Psychologia!#REF!&gt;0,Psychologia!#REF!," ")</f>
        <v>#REF!</v>
      </c>
      <c r="D114" s="102" t="e">
        <f>IF(Psychologia!#REF!&gt;0,Psychologia!#REF!," ")</f>
        <v>#REF!</v>
      </c>
      <c r="E114" s="101" t="e">
        <f>IF(Psychologia!#REF!&gt;0,Psychologia!#REF!," ")</f>
        <v>#REF!</v>
      </c>
      <c r="F114" s="23" t="e">
        <f>IF(Psychologia!#REF!&gt;0,Psychologia!#REF!," ")</f>
        <v>#REF!</v>
      </c>
      <c r="G114" s="23" t="e">
        <f>IF(Psychologia!#REF!&gt;0,Psychologia!#REF!," ")</f>
        <v>#REF!</v>
      </c>
      <c r="H114" s="96" t="e">
        <f>IF(Psychologia!#REF!&gt;0,Psychologia!#REF!," ")</f>
        <v>#REF!</v>
      </c>
      <c r="I114" s="96" t="e">
        <f>IF(Psychologia!#REF!&gt;0,Psychologia!#REF!," ")</f>
        <v>#REF!</v>
      </c>
      <c r="J114" s="269" t="e">
        <f>Psychologia!#REF!+Psychologia!#REF!</f>
        <v>#REF!</v>
      </c>
      <c r="K114" s="270" t="e">
        <f>Psychologia!#REF!+Psychologia!#REF!</f>
        <v>#REF!</v>
      </c>
      <c r="L114" s="271" t="e">
        <f>Psychologia!#REF!+Psychologia!#REF!</f>
        <v>#REF!</v>
      </c>
      <c r="M114" s="272" t="e">
        <f>Psychologia!#REF!+Psychologia!#REF!+Psychologia!#REF!+Psychologia!#REF!</f>
        <v>#REF!</v>
      </c>
      <c r="N114" s="273" t="e">
        <f>Psychologia!#REF!+Psychologia!#REF!</f>
        <v>#REF!</v>
      </c>
      <c r="O114" s="274" t="e">
        <f>Psychologia!#REF!+Psychologia!#REF!</f>
        <v>#REF!</v>
      </c>
      <c r="P114" s="275" t="e">
        <f>IF(Psychologia!#REF!&gt;0,Psychologia!#REF!," ")</f>
        <v>#REF!</v>
      </c>
      <c r="Q114" s="286">
        <f t="shared" si="28"/>
        <v>0</v>
      </c>
      <c r="R114" s="287">
        <f t="shared" si="29"/>
        <v>0</v>
      </c>
      <c r="S114" s="291">
        <f t="shared" si="30"/>
        <v>0</v>
      </c>
      <c r="T114" s="106"/>
      <c r="U114" s="105"/>
      <c r="V114" s="105"/>
      <c r="W114" s="105"/>
      <c r="X114" s="105"/>
      <c r="Y114" s="105"/>
      <c r="Z114" s="105"/>
      <c r="AA114" s="105"/>
      <c r="AB114" s="105"/>
      <c r="AC114" s="105"/>
      <c r="AD114" s="105"/>
      <c r="AE114" s="105"/>
      <c r="AF114" s="106"/>
      <c r="AG114" s="105"/>
      <c r="AH114" s="105"/>
      <c r="AI114" s="105"/>
      <c r="AJ114" s="105"/>
      <c r="AK114" s="105"/>
      <c r="AL114" s="105"/>
      <c r="AM114" s="105"/>
      <c r="AN114" s="105"/>
      <c r="AO114" s="105"/>
      <c r="AP114" s="105"/>
      <c r="AQ114" s="105"/>
      <c r="AR114" s="105"/>
      <c r="AS114" s="105"/>
      <c r="AT114" s="105"/>
      <c r="AU114" s="105"/>
      <c r="AV114" s="105"/>
      <c r="AW114" s="105"/>
      <c r="AX114" s="105"/>
      <c r="AY114" s="105"/>
      <c r="AZ114" s="105"/>
      <c r="BA114" s="105"/>
      <c r="BB114" s="105"/>
      <c r="BC114" s="105"/>
      <c r="BD114" s="245"/>
      <c r="BE114" s="245"/>
      <c r="BF114" s="245"/>
      <c r="BG114" s="245"/>
      <c r="BH114" s="115"/>
      <c r="BI114" s="110"/>
      <c r="BJ114" s="110"/>
      <c r="BK114" s="246"/>
      <c r="BL114" s="246"/>
      <c r="BM114" s="246"/>
      <c r="BN114" s="246"/>
      <c r="BO114" s="246"/>
      <c r="BP114" s="116"/>
      <c r="CE114" s="93"/>
      <c r="CF114" s="93"/>
      <c r="CG114" s="93"/>
      <c r="CH114" s="35"/>
    </row>
    <row r="115" spans="1:86" s="33" customFormat="1" ht="32.25" customHeight="1" x14ac:dyDescent="0.25">
      <c r="A115" s="613" t="e">
        <f>Psychologia!#REF!</f>
        <v>#REF!</v>
      </c>
      <c r="B115" s="614" t="e">
        <f>IF(Psychologia!#REF!&gt;0,Psychologia!#REF!," ")</f>
        <v>#REF!</v>
      </c>
      <c r="C115" s="615" t="e">
        <f>IF(Psychologia!#REF!&gt;0,Psychologia!#REF!," ")</f>
        <v>#REF!</v>
      </c>
      <c r="D115" s="615" t="e">
        <f>IF(Psychologia!#REF!&gt;0,Psychologia!#REF!," ")</f>
        <v>#REF!</v>
      </c>
      <c r="E115" s="614" t="e">
        <f>IF(Psychologia!#REF!&gt;0,Psychologia!#REF!," ")</f>
        <v>#REF!</v>
      </c>
      <c r="F115" s="616" t="e">
        <f>IF(Psychologia!#REF!&gt;0,Psychologia!#REF!," ")</f>
        <v>#REF!</v>
      </c>
      <c r="G115" s="616" t="e">
        <f>IF(Psychologia!#REF!&gt;0,Psychologia!#REF!," ")</f>
        <v>#REF!</v>
      </c>
      <c r="H115" s="617" t="e">
        <f>IF(Psychologia!#REF!&gt;0,Psychologia!#REF!," ")</f>
        <v>#REF!</v>
      </c>
      <c r="I115" s="617" t="e">
        <f>IF(Psychologia!#REF!&gt;0,Psychologia!#REF!," ")</f>
        <v>#REF!</v>
      </c>
      <c r="J115" s="269" t="e">
        <f>Psychologia!#REF!+Psychologia!#REF!</f>
        <v>#REF!</v>
      </c>
      <c r="K115" s="270" t="e">
        <f>Psychologia!#REF!+Psychologia!#REF!</f>
        <v>#REF!</v>
      </c>
      <c r="L115" s="271" t="e">
        <f>Psychologia!#REF!+Psychologia!#REF!</f>
        <v>#REF!</v>
      </c>
      <c r="M115" s="272" t="e">
        <f>Psychologia!#REF!+Psychologia!#REF!+Psychologia!#REF!+Psychologia!#REF!</f>
        <v>#REF!</v>
      </c>
      <c r="N115" s="273" t="e">
        <f>Psychologia!#REF!+Psychologia!#REF!</f>
        <v>#REF!</v>
      </c>
      <c r="O115" s="274" t="e">
        <f>Psychologia!#REF!+Psychologia!#REF!</f>
        <v>#REF!</v>
      </c>
      <c r="P115" s="275" t="e">
        <f>IF(Psychologia!#REF!&gt;0,Psychologia!#REF!," ")</f>
        <v>#REF!</v>
      </c>
      <c r="Q115" s="286">
        <f t="shared" si="28"/>
        <v>0</v>
      </c>
      <c r="R115" s="287">
        <f t="shared" si="29"/>
        <v>0</v>
      </c>
      <c r="S115" s="291">
        <f t="shared" si="30"/>
        <v>0</v>
      </c>
      <c r="T115" s="605"/>
      <c r="U115" s="606"/>
      <c r="V115" s="606"/>
      <c r="W115" s="606"/>
      <c r="X115" s="606"/>
      <c r="Y115" s="606"/>
      <c r="Z115" s="606"/>
      <c r="AA115" s="606"/>
      <c r="AB115" s="606"/>
      <c r="AC115" s="606"/>
      <c r="AD115" s="606"/>
      <c r="AE115" s="606"/>
      <c r="AF115" s="605"/>
      <c r="AG115" s="606"/>
      <c r="AH115" s="606"/>
      <c r="AI115" s="606"/>
      <c r="AJ115" s="606"/>
      <c r="AK115" s="606"/>
      <c r="AL115" s="606"/>
      <c r="AM115" s="606"/>
      <c r="AN115" s="606"/>
      <c r="AO115" s="606"/>
      <c r="AP115" s="606"/>
      <c r="AQ115" s="606"/>
      <c r="AR115" s="606"/>
      <c r="AS115" s="606"/>
      <c r="AT115" s="606"/>
      <c r="AU115" s="606"/>
      <c r="AV115" s="606"/>
      <c r="AW115" s="606"/>
      <c r="AX115" s="606"/>
      <c r="AY115" s="606"/>
      <c r="AZ115" s="606"/>
      <c r="BA115" s="606"/>
      <c r="BB115" s="606"/>
      <c r="BC115" s="606"/>
      <c r="BD115" s="607"/>
      <c r="BE115" s="607"/>
      <c r="BF115" s="607"/>
      <c r="BG115" s="607"/>
      <c r="BH115" s="608"/>
      <c r="BI115" s="609"/>
      <c r="BJ115" s="609"/>
      <c r="BK115" s="610"/>
      <c r="BL115" s="610"/>
      <c r="BM115" s="610"/>
      <c r="BN115" s="610"/>
      <c r="BO115" s="610"/>
      <c r="BP115" s="611"/>
      <c r="CE115" s="93"/>
      <c r="CF115" s="93"/>
      <c r="CG115" s="93"/>
      <c r="CH115" s="35"/>
    </row>
    <row r="116" spans="1:86" s="33" customFormat="1" ht="32.25" customHeight="1" x14ac:dyDescent="0.25">
      <c r="A116" s="613" t="e">
        <f>Psychologia!#REF!</f>
        <v>#REF!</v>
      </c>
      <c r="B116" s="614" t="e">
        <f>IF(Psychologia!#REF!&gt;0,Psychologia!#REF!," ")</f>
        <v>#REF!</v>
      </c>
      <c r="C116" s="615" t="e">
        <f>IF(Psychologia!#REF!&gt;0,Psychologia!#REF!," ")</f>
        <v>#REF!</v>
      </c>
      <c r="D116" s="615" t="e">
        <f>IF(Psychologia!#REF!&gt;0,Psychologia!#REF!," ")</f>
        <v>#REF!</v>
      </c>
      <c r="E116" s="614" t="e">
        <f>IF(Psychologia!#REF!&gt;0,Psychologia!#REF!," ")</f>
        <v>#REF!</v>
      </c>
      <c r="F116" s="616" t="e">
        <f>IF(Psychologia!#REF!&gt;0,Psychologia!#REF!," ")</f>
        <v>#REF!</v>
      </c>
      <c r="G116" s="616" t="e">
        <f>IF(Psychologia!#REF!&gt;0,Psychologia!#REF!," ")</f>
        <v>#REF!</v>
      </c>
      <c r="H116" s="617" t="e">
        <f>IF(Psychologia!#REF!&gt;0,Psychologia!#REF!," ")</f>
        <v>#REF!</v>
      </c>
      <c r="I116" s="617" t="e">
        <f>IF(Psychologia!#REF!&gt;0,Psychologia!#REF!," ")</f>
        <v>#REF!</v>
      </c>
      <c r="J116" s="269" t="e">
        <f>Psychologia!#REF!+Psychologia!#REF!</f>
        <v>#REF!</v>
      </c>
      <c r="K116" s="270" t="e">
        <f>Psychologia!#REF!+Psychologia!#REF!</f>
        <v>#REF!</v>
      </c>
      <c r="L116" s="271" t="e">
        <f>Psychologia!#REF!+Psychologia!#REF!</f>
        <v>#REF!</v>
      </c>
      <c r="M116" s="272" t="e">
        <f>Psychologia!#REF!+Psychologia!#REF!+Psychologia!#REF!+Psychologia!#REF!</f>
        <v>#REF!</v>
      </c>
      <c r="N116" s="273" t="e">
        <f>Psychologia!#REF!+Psychologia!#REF!</f>
        <v>#REF!</v>
      </c>
      <c r="O116" s="274" t="e">
        <f>Psychologia!#REF!+Psychologia!#REF!</f>
        <v>#REF!</v>
      </c>
      <c r="P116" s="275" t="e">
        <f>IF(Psychologia!#REF!&gt;0,Psychologia!#REF!," ")</f>
        <v>#REF!</v>
      </c>
      <c r="Q116" s="286">
        <f t="shared" si="28"/>
        <v>0</v>
      </c>
      <c r="R116" s="287">
        <f t="shared" si="29"/>
        <v>0</v>
      </c>
      <c r="S116" s="291">
        <f t="shared" si="30"/>
        <v>0</v>
      </c>
      <c r="T116" s="605"/>
      <c r="U116" s="606"/>
      <c r="V116" s="606"/>
      <c r="W116" s="606"/>
      <c r="X116" s="606"/>
      <c r="Y116" s="606"/>
      <c r="Z116" s="606"/>
      <c r="AA116" s="606"/>
      <c r="AB116" s="606"/>
      <c r="AC116" s="606"/>
      <c r="AD116" s="606"/>
      <c r="AE116" s="606"/>
      <c r="AF116" s="605"/>
      <c r="AG116" s="606"/>
      <c r="AH116" s="606"/>
      <c r="AI116" s="606"/>
      <c r="AJ116" s="606"/>
      <c r="AK116" s="606"/>
      <c r="AL116" s="606"/>
      <c r="AM116" s="606"/>
      <c r="AN116" s="606"/>
      <c r="AO116" s="606"/>
      <c r="AP116" s="606"/>
      <c r="AQ116" s="606"/>
      <c r="AR116" s="606"/>
      <c r="AS116" s="606"/>
      <c r="AT116" s="606"/>
      <c r="AU116" s="606"/>
      <c r="AV116" s="606"/>
      <c r="AW116" s="606"/>
      <c r="AX116" s="606"/>
      <c r="AY116" s="606"/>
      <c r="AZ116" s="606"/>
      <c r="BA116" s="606"/>
      <c r="BB116" s="606"/>
      <c r="BC116" s="606"/>
      <c r="BD116" s="607"/>
      <c r="BE116" s="607"/>
      <c r="BF116" s="607"/>
      <c r="BG116" s="607"/>
      <c r="BH116" s="608"/>
      <c r="BI116" s="609"/>
      <c r="BJ116" s="609"/>
      <c r="BK116" s="610"/>
      <c r="BL116" s="610"/>
      <c r="BM116" s="610"/>
      <c r="BN116" s="610"/>
      <c r="BO116" s="610"/>
      <c r="BP116" s="611"/>
      <c r="CE116" s="93"/>
      <c r="CF116" s="93"/>
      <c r="CG116" s="93"/>
      <c r="CH116" s="35"/>
    </row>
    <row r="117" spans="1:86" s="33" customFormat="1" ht="32.25" customHeight="1" x14ac:dyDescent="0.25">
      <c r="A117" s="613" t="e">
        <f>Psychologia!#REF!</f>
        <v>#REF!</v>
      </c>
      <c r="B117" s="614" t="e">
        <f>IF(Psychologia!#REF!&gt;0,Psychologia!#REF!," ")</f>
        <v>#REF!</v>
      </c>
      <c r="C117" s="615" t="e">
        <f>IF(Psychologia!#REF!&gt;0,Psychologia!#REF!," ")</f>
        <v>#REF!</v>
      </c>
      <c r="D117" s="615" t="e">
        <f>IF(Psychologia!#REF!&gt;0,Psychologia!#REF!," ")</f>
        <v>#REF!</v>
      </c>
      <c r="E117" s="614" t="e">
        <f>IF(Psychologia!#REF!&gt;0,Psychologia!#REF!," ")</f>
        <v>#REF!</v>
      </c>
      <c r="F117" s="616" t="e">
        <f>IF(Psychologia!#REF!&gt;0,Psychologia!#REF!," ")</f>
        <v>#REF!</v>
      </c>
      <c r="G117" s="616" t="e">
        <f>IF(Psychologia!#REF!&gt;0,Psychologia!#REF!," ")</f>
        <v>#REF!</v>
      </c>
      <c r="H117" s="617" t="e">
        <f>IF(Psychologia!#REF!&gt;0,Psychologia!#REF!," ")</f>
        <v>#REF!</v>
      </c>
      <c r="I117" s="617" t="e">
        <f>IF(Psychologia!#REF!&gt;0,Psychologia!#REF!," ")</f>
        <v>#REF!</v>
      </c>
      <c r="J117" s="269" t="e">
        <f>Psychologia!#REF!+Psychologia!#REF!</f>
        <v>#REF!</v>
      </c>
      <c r="K117" s="270" t="e">
        <f>Psychologia!#REF!+Psychologia!#REF!</f>
        <v>#REF!</v>
      </c>
      <c r="L117" s="271" t="e">
        <f>Psychologia!#REF!+Psychologia!#REF!</f>
        <v>#REF!</v>
      </c>
      <c r="M117" s="272" t="e">
        <f>Psychologia!#REF!+Psychologia!#REF!+Psychologia!#REF!+Psychologia!#REF!</f>
        <v>#REF!</v>
      </c>
      <c r="N117" s="273" t="e">
        <f>Psychologia!#REF!+Psychologia!#REF!</f>
        <v>#REF!</v>
      </c>
      <c r="O117" s="274" t="e">
        <f>Psychologia!#REF!+Psychologia!#REF!</f>
        <v>#REF!</v>
      </c>
      <c r="P117" s="275" t="e">
        <f>IF(Psychologia!#REF!&gt;0,Psychologia!#REF!," ")</f>
        <v>#REF!</v>
      </c>
      <c r="Q117" s="286">
        <f t="shared" si="28"/>
        <v>0</v>
      </c>
      <c r="R117" s="287">
        <f t="shared" si="29"/>
        <v>0</v>
      </c>
      <c r="S117" s="291">
        <f t="shared" si="30"/>
        <v>0</v>
      </c>
      <c r="T117" s="605"/>
      <c r="U117" s="606"/>
      <c r="V117" s="606"/>
      <c r="W117" s="606"/>
      <c r="X117" s="606"/>
      <c r="Y117" s="606"/>
      <c r="Z117" s="606"/>
      <c r="AA117" s="606"/>
      <c r="AB117" s="606"/>
      <c r="AC117" s="606"/>
      <c r="AD117" s="606"/>
      <c r="AE117" s="606"/>
      <c r="AF117" s="605"/>
      <c r="AG117" s="606"/>
      <c r="AH117" s="606"/>
      <c r="AI117" s="606"/>
      <c r="AJ117" s="606"/>
      <c r="AK117" s="606"/>
      <c r="AL117" s="606"/>
      <c r="AM117" s="606"/>
      <c r="AN117" s="606"/>
      <c r="AO117" s="606"/>
      <c r="AP117" s="606"/>
      <c r="AQ117" s="606"/>
      <c r="AR117" s="606"/>
      <c r="AS117" s="606"/>
      <c r="AT117" s="606"/>
      <c r="AU117" s="606"/>
      <c r="AV117" s="606"/>
      <c r="AW117" s="606"/>
      <c r="AX117" s="606"/>
      <c r="AY117" s="606"/>
      <c r="AZ117" s="606"/>
      <c r="BA117" s="606"/>
      <c r="BB117" s="606"/>
      <c r="BC117" s="606"/>
      <c r="BD117" s="607"/>
      <c r="BE117" s="607"/>
      <c r="BF117" s="607"/>
      <c r="BG117" s="607"/>
      <c r="BH117" s="605"/>
      <c r="BI117" s="606"/>
      <c r="BJ117" s="606"/>
      <c r="BK117" s="607"/>
      <c r="BL117" s="607"/>
      <c r="BM117" s="607"/>
      <c r="BN117" s="607"/>
      <c r="BO117" s="607"/>
      <c r="BP117" s="612"/>
      <c r="CE117" s="93"/>
      <c r="CF117" s="93"/>
      <c r="CG117" s="93"/>
      <c r="CH117" s="35"/>
    </row>
    <row r="118" spans="1:86" s="33" customFormat="1" ht="32.25" customHeight="1" x14ac:dyDescent="0.25">
      <c r="A118" s="35">
        <f>Psychologia!A107</f>
        <v>84</v>
      </c>
      <c r="B118" s="101" t="e">
        <f>IF(Psychologia!#REF!&gt;0,Psychologia!#REF!," ")</f>
        <v>#REF!</v>
      </c>
      <c r="C118" s="102" t="str">
        <f>IF(Psychologia!B107&gt;0,Psychologia!B107," ")</f>
        <v>2026/2027</v>
      </c>
      <c r="D118" s="102" t="str">
        <f>IF(Psychologia!C107&gt;0,Psychologia!C107," ")</f>
        <v xml:space="preserve"> </v>
      </c>
      <c r="E118" s="101">
        <f>IF(Psychologia!D107&gt;0,Psychologia!D107," ")</f>
        <v>5</v>
      </c>
      <c r="F118" s="23" t="str">
        <f>IF(Psychologia!E107&gt;0,Psychologia!E107," ")</f>
        <v>2030/2031</v>
      </c>
      <c r="G118" s="23" t="str">
        <f>IF(Psychologia!F107&gt;0,Psychologia!F107," ")</f>
        <v>RPS</v>
      </c>
      <c r="H118" s="96" t="e">
        <f>IF(Psychologia!#REF!&gt;0,Psychologia!#REF!," ")</f>
        <v>#REF!</v>
      </c>
      <c r="I118" s="96" t="str">
        <f>IF(Psychologia!G107&gt;0,Psychologia!G107," ")</f>
        <v>Seksuologia</v>
      </c>
      <c r="J118" s="269">
        <f>Psychologia!U107+Psychologia!AQ107</f>
        <v>125</v>
      </c>
      <c r="K118" s="270">
        <f>Psychologia!AN107+Psychologia!BJ107</f>
        <v>55</v>
      </c>
      <c r="L118" s="271">
        <f>Psychologia!V107+Psychologia!AR107</f>
        <v>70</v>
      </c>
      <c r="M118" s="272">
        <f>Psychologia!X107+Psychologia!Z107+Psychologia!AT107+Psychologia!AV107</f>
        <v>10</v>
      </c>
      <c r="N118" s="273">
        <f>Psychologia!W107+Psychologia!AS107</f>
        <v>70</v>
      </c>
      <c r="O118" s="274">
        <f>Psychologia!T107+Psychologia!AP107</f>
        <v>5</v>
      </c>
      <c r="P118" s="275" t="str">
        <f>IF(Psychologia!R107&gt;0,Psychologia!R107," ")</f>
        <v>zal/o</v>
      </c>
      <c r="Q118" s="286">
        <f t="shared" si="28"/>
        <v>0</v>
      </c>
      <c r="R118" s="287">
        <f t="shared" si="29"/>
        <v>0</v>
      </c>
      <c r="S118" s="291">
        <f t="shared" si="30"/>
        <v>0</v>
      </c>
      <c r="T118" s="106"/>
      <c r="U118" s="105"/>
      <c r="V118" s="105"/>
      <c r="W118" s="105"/>
      <c r="X118" s="105"/>
      <c r="Y118" s="105"/>
      <c r="Z118" s="105"/>
      <c r="AA118" s="105"/>
      <c r="AB118" s="105"/>
      <c r="AC118" s="105"/>
      <c r="AD118" s="105"/>
      <c r="AE118" s="105"/>
      <c r="AF118" s="106"/>
      <c r="AG118" s="105"/>
      <c r="AH118" s="105"/>
      <c r="AI118" s="105"/>
      <c r="AJ118" s="105"/>
      <c r="AK118" s="105"/>
      <c r="AL118" s="105"/>
      <c r="AM118" s="105"/>
      <c r="AN118" s="105"/>
      <c r="AO118" s="105"/>
      <c r="AP118" s="105"/>
      <c r="AQ118" s="105"/>
      <c r="AR118" s="105"/>
      <c r="AS118" s="105"/>
      <c r="AT118" s="105"/>
      <c r="AU118" s="105"/>
      <c r="AV118" s="105"/>
      <c r="AW118" s="105"/>
      <c r="AX118" s="105"/>
      <c r="AY118" s="105"/>
      <c r="AZ118" s="105"/>
      <c r="BA118" s="105"/>
      <c r="BB118" s="105"/>
      <c r="BC118" s="105"/>
      <c r="BD118" s="245"/>
      <c r="BE118" s="245"/>
      <c r="BF118" s="245"/>
      <c r="BG118" s="245"/>
      <c r="BH118" s="115"/>
      <c r="BI118" s="110"/>
      <c r="BJ118" s="110"/>
      <c r="BK118" s="246"/>
      <c r="BL118" s="246"/>
      <c r="BM118" s="246"/>
      <c r="BN118" s="246"/>
      <c r="BO118" s="246"/>
      <c r="BP118" s="116"/>
      <c r="CE118" s="93"/>
      <c r="CF118" s="93"/>
      <c r="CG118" s="93"/>
      <c r="CH118" s="35"/>
    </row>
    <row r="119" spans="1:86" s="33" customFormat="1" ht="32.25" customHeight="1" x14ac:dyDescent="0.25">
      <c r="A119" s="35">
        <f>Psychologia!A108</f>
        <v>85</v>
      </c>
      <c r="B119" s="101" t="e">
        <f>IF(Psychologia!#REF!&gt;0,Psychologia!#REF!," ")</f>
        <v>#REF!</v>
      </c>
      <c r="C119" s="102" t="str">
        <f>IF(Psychologia!B108&gt;0,Psychologia!B108," ")</f>
        <v>2026/2027</v>
      </c>
      <c r="D119" s="102" t="str">
        <f>IF(Psychologia!C108&gt;0,Psychologia!C108," ")</f>
        <v xml:space="preserve"> </v>
      </c>
      <c r="E119" s="101">
        <f>IF(Psychologia!D108&gt;0,Psychologia!D108," ")</f>
        <v>5</v>
      </c>
      <c r="F119" s="23" t="str">
        <f>IF(Psychologia!E108&gt;0,Psychologia!E108," ")</f>
        <v>2030/2031</v>
      </c>
      <c r="G119" s="23" t="str">
        <f>IF(Psychologia!F108&gt;0,Psychologia!F108," ")</f>
        <v>PSW</v>
      </c>
      <c r="H119" s="96" t="e">
        <f>IF(Psychologia!#REF!&gt;0,Psychologia!#REF!," ")</f>
        <v>#REF!</v>
      </c>
      <c r="I119" s="96" t="str">
        <f>IF(Psychologia!G108&gt;0,Psychologia!G108," ")</f>
        <v>Seminarium magisterskie III</v>
      </c>
      <c r="J119" s="269">
        <f>Psychologia!U108+Psychologia!AQ108</f>
        <v>150</v>
      </c>
      <c r="K119" s="270">
        <f>Psychologia!AN108+Psychologia!BJ108</f>
        <v>110</v>
      </c>
      <c r="L119" s="271">
        <f>Psychologia!V108+Psychologia!AR108</f>
        <v>40</v>
      </c>
      <c r="M119" s="272">
        <f>Psychologia!X108+Psychologia!Z108+Psychologia!AT108+Psychologia!AV108</f>
        <v>40</v>
      </c>
      <c r="N119" s="273">
        <f>Psychologia!W108+Psychologia!AS108</f>
        <v>40</v>
      </c>
      <c r="O119" s="274">
        <f>Psychologia!T108+Psychologia!AP108</f>
        <v>6</v>
      </c>
      <c r="P119" s="275" t="str">
        <f>IF(Psychologia!R108&gt;0,Psychologia!R108," ")</f>
        <v>zal/o</v>
      </c>
      <c r="Q119" s="286">
        <f t="shared" si="28"/>
        <v>0</v>
      </c>
      <c r="R119" s="287">
        <f t="shared" ref="R119" si="31">SUM(AF119:BG119)</f>
        <v>0</v>
      </c>
      <c r="S119" s="291">
        <f t="shared" si="30"/>
        <v>0</v>
      </c>
      <c r="T119" s="106"/>
      <c r="U119" s="105"/>
      <c r="V119" s="105"/>
      <c r="W119" s="105"/>
      <c r="X119" s="105"/>
      <c r="Y119" s="105"/>
      <c r="Z119" s="105"/>
      <c r="AA119" s="105"/>
      <c r="AB119" s="105"/>
      <c r="AC119" s="105"/>
      <c r="AD119" s="105"/>
      <c r="AE119" s="105"/>
      <c r="AF119" s="106"/>
      <c r="AG119" s="105"/>
      <c r="AH119" s="105"/>
      <c r="AI119" s="105"/>
      <c r="AJ119" s="105"/>
      <c r="AK119" s="105"/>
      <c r="AL119" s="105"/>
      <c r="AM119" s="105"/>
      <c r="AN119" s="105"/>
      <c r="AO119" s="105"/>
      <c r="AP119" s="105"/>
      <c r="AQ119" s="105"/>
      <c r="AR119" s="105"/>
      <c r="AS119" s="105"/>
      <c r="AT119" s="105"/>
      <c r="AU119" s="105"/>
      <c r="AV119" s="105"/>
      <c r="AW119" s="105"/>
      <c r="AX119" s="105"/>
      <c r="AY119" s="105"/>
      <c r="AZ119" s="105"/>
      <c r="BA119" s="105"/>
      <c r="BB119" s="105"/>
      <c r="BC119" s="105"/>
      <c r="BD119" s="245"/>
      <c r="BE119" s="245"/>
      <c r="BF119" s="245"/>
      <c r="BG119" s="245"/>
      <c r="BH119" s="115"/>
      <c r="BI119" s="110"/>
      <c r="BJ119" s="110"/>
      <c r="BK119" s="246"/>
      <c r="BL119" s="246"/>
      <c r="BM119" s="246"/>
      <c r="BN119" s="246"/>
      <c r="BO119" s="246"/>
      <c r="BP119" s="116"/>
      <c r="CE119" s="93"/>
      <c r="CF119" s="93"/>
      <c r="CG119" s="93"/>
      <c r="CH119" s="35"/>
    </row>
    <row r="120" spans="1:86" s="33" customFormat="1" ht="32.25" customHeight="1" x14ac:dyDescent="0.25">
      <c r="A120" s="35">
        <f>Psychologia!A109</f>
        <v>86</v>
      </c>
      <c r="B120" s="101" t="e">
        <f>IF(Psychologia!#REF!&gt;0,Psychologia!#REF!," ")</f>
        <v>#REF!</v>
      </c>
      <c r="C120" s="102" t="str">
        <f>IF(Psychologia!B109&gt;0,Psychologia!B109," ")</f>
        <v>2026/2027</v>
      </c>
      <c r="D120" s="102" t="str">
        <f>IF(Psychologia!C109&gt;0,Psychologia!C109," ")</f>
        <v xml:space="preserve"> </v>
      </c>
      <c r="E120" s="101">
        <f>IF(Psychologia!D109&gt;0,Psychologia!D109," ")</f>
        <v>5</v>
      </c>
      <c r="F120" s="23" t="str">
        <f>IF(Psychologia!E109&gt;0,Psychologia!E109," ")</f>
        <v>2030/2031</v>
      </c>
      <c r="G120" s="23" t="str">
        <f>IF(Psychologia!F109&gt;0,Psychologia!F109," ")</f>
        <v>PSW</v>
      </c>
      <c r="H120" s="96" t="e">
        <f>IF(Psychologia!#REF!&gt;0,Psychologia!#REF!," ")</f>
        <v>#REF!</v>
      </c>
      <c r="I120" s="96" t="str">
        <f>IF(Psychologia!G109&gt;0,Psychologia!G109," ")</f>
        <v>Seminarium magisterskie IV</v>
      </c>
      <c r="J120" s="269">
        <f>Psychologia!U109+Psychologia!AQ109</f>
        <v>150</v>
      </c>
      <c r="K120" s="270">
        <f>Psychologia!AN109+Psychologia!BJ109</f>
        <v>110</v>
      </c>
      <c r="L120" s="271">
        <f>Psychologia!V109+Psychologia!AR109</f>
        <v>40</v>
      </c>
      <c r="M120" s="272">
        <f>Psychologia!X109+Psychologia!Z109+Psychologia!AT109+Psychologia!AV109</f>
        <v>40</v>
      </c>
      <c r="N120" s="273">
        <f>Psychologia!W109+Psychologia!AS109</f>
        <v>40</v>
      </c>
      <c r="O120" s="274">
        <f>Psychologia!T109+Psychologia!AP109</f>
        <v>6</v>
      </c>
      <c r="P120" s="275" t="str">
        <f>IF(Psychologia!R109&gt;0,Psychologia!R109," ")</f>
        <v>zal/o</v>
      </c>
      <c r="Q120" s="286">
        <f t="shared" si="28"/>
        <v>0</v>
      </c>
      <c r="R120" s="287">
        <f t="shared" si="29"/>
        <v>0</v>
      </c>
      <c r="S120" s="291">
        <f t="shared" si="30"/>
        <v>0</v>
      </c>
      <c r="T120" s="106"/>
      <c r="U120" s="105"/>
      <c r="V120" s="105"/>
      <c r="W120" s="105"/>
      <c r="X120" s="105"/>
      <c r="Y120" s="105"/>
      <c r="Z120" s="105"/>
      <c r="AA120" s="105"/>
      <c r="AB120" s="105"/>
      <c r="AC120" s="105"/>
      <c r="AD120" s="105"/>
      <c r="AE120" s="105"/>
      <c r="AF120" s="106"/>
      <c r="AG120" s="105"/>
      <c r="AH120" s="105"/>
      <c r="AI120" s="105"/>
      <c r="AJ120" s="105"/>
      <c r="AK120" s="105"/>
      <c r="AL120" s="105"/>
      <c r="AM120" s="105"/>
      <c r="AN120" s="105"/>
      <c r="AO120" s="105"/>
      <c r="AP120" s="105"/>
      <c r="AQ120" s="105"/>
      <c r="AR120" s="105"/>
      <c r="AS120" s="105"/>
      <c r="AT120" s="105"/>
      <c r="AU120" s="105"/>
      <c r="AV120" s="105"/>
      <c r="AW120" s="105"/>
      <c r="AX120" s="105"/>
      <c r="AY120" s="105"/>
      <c r="AZ120" s="105"/>
      <c r="BA120" s="105"/>
      <c r="BB120" s="105"/>
      <c r="BC120" s="105"/>
      <c r="BD120" s="245"/>
      <c r="BE120" s="245"/>
      <c r="BF120" s="245"/>
      <c r="BG120" s="245"/>
      <c r="BH120" s="115"/>
      <c r="BI120" s="110"/>
      <c r="BJ120" s="110"/>
      <c r="BK120" s="246"/>
      <c r="BL120" s="246"/>
      <c r="BM120" s="246"/>
      <c r="BN120" s="246"/>
      <c r="BO120" s="246"/>
      <c r="BP120" s="116"/>
      <c r="CE120" s="93"/>
      <c r="CF120" s="93"/>
      <c r="CG120" s="93"/>
      <c r="CH120" s="35"/>
    </row>
    <row r="121" spans="1:86" s="33" customFormat="1" ht="32.25" customHeight="1" x14ac:dyDescent="0.25">
      <c r="A121" s="35">
        <f>Psychologia!A121</f>
        <v>98</v>
      </c>
      <c r="B121" s="101" t="e">
        <f>IF(Psychologia!#REF!&gt;0,Psychologia!#REF!," ")</f>
        <v>#REF!</v>
      </c>
      <c r="C121" s="102" t="str">
        <f>IF(Psychologia!B121&gt;0,Psychologia!B121," ")</f>
        <v>2026/2027</v>
      </c>
      <c r="D121" s="102" t="str">
        <f>IF(Psychologia!C121&gt;0,Psychologia!C121," ")</f>
        <v>PZ</v>
      </c>
      <c r="E121" s="101">
        <f>IF(Psychologia!D121&gt;0,Psychologia!D121," ")</f>
        <v>5</v>
      </c>
      <c r="F121" s="23" t="str">
        <f>IF(Psychologia!E121&gt;0,Psychologia!E121," ")</f>
        <v>2030/2031</v>
      </c>
      <c r="G121" s="23" t="str">
        <f>IF(Psychologia!F121&gt;0,Psychologia!F121," ")</f>
        <v>POW</v>
      </c>
      <c r="H121" s="96" t="e">
        <f>IF(Psychologia!#REF!&gt;0,Psychologia!#REF!," ")</f>
        <v>#REF!</v>
      </c>
      <c r="I121" s="96" t="str">
        <f>IF(Psychologia!G121&gt;0,Psychologia!G121," ")</f>
        <v>Zdrowie publiczne w praktyce psychologa</v>
      </c>
      <c r="J121" s="269">
        <f>Psychologia!U121+Psychologia!AQ121</f>
        <v>150</v>
      </c>
      <c r="K121" s="270">
        <f>Psychologia!AN121+Psychologia!BJ121</f>
        <v>75</v>
      </c>
      <c r="L121" s="271">
        <f>Psychologia!V121+Psychologia!AR121</f>
        <v>75</v>
      </c>
      <c r="M121" s="272">
        <f>Psychologia!X121+Psychologia!Z121+Psychologia!AT121+Psychologia!AV121</f>
        <v>15</v>
      </c>
      <c r="N121" s="273">
        <f>Psychologia!W121+Psychologia!AS121</f>
        <v>75</v>
      </c>
      <c r="O121" s="274">
        <f>Psychologia!T121+Psychologia!AP121</f>
        <v>6</v>
      </c>
      <c r="P121" s="275" t="str">
        <f>IF(Psychologia!R121&gt;0,Psychologia!R121," ")</f>
        <v>egz</v>
      </c>
      <c r="Q121" s="286">
        <f t="shared" si="28"/>
        <v>0</v>
      </c>
      <c r="R121" s="287">
        <f t="shared" si="29"/>
        <v>0</v>
      </c>
      <c r="S121" s="291">
        <f t="shared" si="30"/>
        <v>0</v>
      </c>
      <c r="T121" s="106"/>
      <c r="U121" s="105"/>
      <c r="V121" s="105"/>
      <c r="W121" s="105"/>
      <c r="X121" s="105"/>
      <c r="Y121" s="105"/>
      <c r="Z121" s="105"/>
      <c r="AA121" s="105"/>
      <c r="AB121" s="105"/>
      <c r="AC121" s="105"/>
      <c r="AD121" s="105"/>
      <c r="AE121" s="105"/>
      <c r="AF121" s="106"/>
      <c r="AG121" s="105"/>
      <c r="AH121" s="105"/>
      <c r="AI121" s="105"/>
      <c r="AJ121" s="105"/>
      <c r="AK121" s="105"/>
      <c r="AL121" s="105"/>
      <c r="AM121" s="105"/>
      <c r="AN121" s="105"/>
      <c r="AO121" s="105"/>
      <c r="AP121" s="105"/>
      <c r="AQ121" s="105"/>
      <c r="AR121" s="105"/>
      <c r="AS121" s="105"/>
      <c r="AT121" s="105"/>
      <c r="AU121" s="105"/>
      <c r="AV121" s="105"/>
      <c r="AW121" s="105"/>
      <c r="AX121" s="105"/>
      <c r="AY121" s="105"/>
      <c r="AZ121" s="105"/>
      <c r="BA121" s="105"/>
      <c r="BB121" s="105"/>
      <c r="BC121" s="105"/>
      <c r="BD121" s="245"/>
      <c r="BE121" s="245"/>
      <c r="BF121" s="245"/>
      <c r="BG121" s="245"/>
      <c r="BH121" s="106"/>
      <c r="BI121" s="105"/>
      <c r="BJ121" s="105"/>
      <c r="BK121" s="245"/>
      <c r="BL121" s="245"/>
      <c r="BM121" s="245"/>
      <c r="BN121" s="245"/>
      <c r="BO121" s="245"/>
      <c r="BP121" s="107"/>
      <c r="CE121" s="93"/>
      <c r="CF121" s="93"/>
      <c r="CG121" s="93"/>
      <c r="CH121" s="35"/>
    </row>
    <row r="122" spans="1:86" s="33" customFormat="1" ht="30" customHeight="1" thickBot="1" x14ac:dyDescent="0.3">
      <c r="A122" s="295"/>
      <c r="B122" s="296" t="e">
        <f>IF(Psychologia!#REF!&gt;0,Psychologia!#REF!," ")</f>
        <v>#REF!</v>
      </c>
      <c r="C122" s="297" t="str">
        <f>IF(Psychologia!B122&gt;0,Psychologia!B122," ")</f>
        <v xml:space="preserve"> </v>
      </c>
      <c r="D122" s="297" t="str">
        <f>IF(Psychologia!C122&gt;0,Psychologia!C122," ")</f>
        <v xml:space="preserve"> </v>
      </c>
      <c r="E122" s="296" t="str">
        <f>IF(Psychologia!D122&gt;0,Psychologia!D122," ")</f>
        <v xml:space="preserve"> </v>
      </c>
      <c r="F122" s="297" t="str">
        <f>IF(Psychologia!E122&gt;0,Psychologia!E122," ")</f>
        <v xml:space="preserve"> </v>
      </c>
      <c r="G122" s="297" t="str">
        <f>IF(Psychologia!F122&gt;0,Psychologia!F122," ")</f>
        <v xml:space="preserve"> </v>
      </c>
      <c r="H122" s="298" t="e">
        <f>IF(Psychologia!#REF!&gt;0,Psychologia!#REF!," ")</f>
        <v>#REF!</v>
      </c>
      <c r="I122" s="299" t="str">
        <f>IF(Psychologia!G122&gt;0,Psychologia!G122," ")</f>
        <v>sumy dla 5 roku</v>
      </c>
      <c r="J122" s="292">
        <f>Psychologia!J122</f>
        <v>2325</v>
      </c>
      <c r="K122" s="293">
        <f>Psychologia!K122</f>
        <v>1315</v>
      </c>
      <c r="L122" s="293">
        <f>Psychologia!L122</f>
        <v>1010</v>
      </c>
      <c r="M122" s="293" t="e">
        <f>SUM(M105:M121)</f>
        <v>#REF!</v>
      </c>
      <c r="N122" s="293">
        <f>Psychologia!M122</f>
        <v>1010</v>
      </c>
      <c r="O122" s="293">
        <f>Psychologia!N122</f>
        <v>93</v>
      </c>
      <c r="P122" s="293"/>
      <c r="Q122" s="294">
        <f>SUM(Q105:Q121)</f>
        <v>0</v>
      </c>
      <c r="R122" s="294">
        <f t="shared" ref="R122:AE122" si="32">SUM(R105:R121)</f>
        <v>0</v>
      </c>
      <c r="S122" s="294">
        <f t="shared" si="32"/>
        <v>0</v>
      </c>
      <c r="T122" s="294">
        <f t="shared" si="32"/>
        <v>0</v>
      </c>
      <c r="U122" s="294">
        <f t="shared" si="32"/>
        <v>0</v>
      </c>
      <c r="V122" s="294">
        <f t="shared" si="32"/>
        <v>0</v>
      </c>
      <c r="W122" s="294">
        <f t="shared" si="32"/>
        <v>0</v>
      </c>
      <c r="X122" s="294">
        <f t="shared" si="32"/>
        <v>0</v>
      </c>
      <c r="Y122" s="294">
        <f t="shared" si="32"/>
        <v>0</v>
      </c>
      <c r="Z122" s="294">
        <f t="shared" si="32"/>
        <v>0</v>
      </c>
      <c r="AA122" s="294">
        <f t="shared" si="32"/>
        <v>0</v>
      </c>
      <c r="AB122" s="294">
        <f t="shared" si="32"/>
        <v>0</v>
      </c>
      <c r="AC122" s="294">
        <f t="shared" si="32"/>
        <v>0</v>
      </c>
      <c r="AD122" s="294">
        <f t="shared" si="32"/>
        <v>0</v>
      </c>
      <c r="AE122" s="294">
        <f t="shared" si="32"/>
        <v>0</v>
      </c>
      <c r="AF122" s="294">
        <f t="shared" ref="AF122:BN122" si="33">SUM(AF105:AF121)</f>
        <v>0</v>
      </c>
      <c r="AG122" s="294">
        <f t="shared" si="33"/>
        <v>0</v>
      </c>
      <c r="AH122" s="294">
        <f t="shared" si="33"/>
        <v>0</v>
      </c>
      <c r="AI122" s="294">
        <f t="shared" si="33"/>
        <v>0</v>
      </c>
      <c r="AJ122" s="294">
        <f t="shared" si="33"/>
        <v>0</v>
      </c>
      <c r="AK122" s="294">
        <f t="shared" si="33"/>
        <v>0</v>
      </c>
      <c r="AL122" s="294">
        <f t="shared" si="33"/>
        <v>0</v>
      </c>
      <c r="AM122" s="294">
        <f t="shared" si="33"/>
        <v>0</v>
      </c>
      <c r="AN122" s="294">
        <f t="shared" si="33"/>
        <v>0</v>
      </c>
      <c r="AO122" s="294">
        <f t="shared" si="33"/>
        <v>0</v>
      </c>
      <c r="AP122" s="294">
        <f t="shared" si="33"/>
        <v>0</v>
      </c>
      <c r="AQ122" s="294">
        <f t="shared" si="33"/>
        <v>0</v>
      </c>
      <c r="AR122" s="294">
        <f t="shared" si="33"/>
        <v>0</v>
      </c>
      <c r="AS122" s="294">
        <f t="shared" si="33"/>
        <v>0</v>
      </c>
      <c r="AT122" s="294">
        <f t="shared" si="33"/>
        <v>0</v>
      </c>
      <c r="AU122" s="294">
        <f t="shared" si="33"/>
        <v>0</v>
      </c>
      <c r="AV122" s="294">
        <f t="shared" si="33"/>
        <v>0</v>
      </c>
      <c r="AW122" s="294">
        <f t="shared" si="33"/>
        <v>0</v>
      </c>
      <c r="AX122" s="294">
        <f t="shared" si="33"/>
        <v>0</v>
      </c>
      <c r="AY122" s="294">
        <f t="shared" si="33"/>
        <v>0</v>
      </c>
      <c r="AZ122" s="294">
        <f t="shared" si="33"/>
        <v>0</v>
      </c>
      <c r="BA122" s="294">
        <f t="shared" si="33"/>
        <v>0</v>
      </c>
      <c r="BB122" s="294">
        <f t="shared" si="33"/>
        <v>0</v>
      </c>
      <c r="BC122" s="294">
        <f t="shared" si="33"/>
        <v>0</v>
      </c>
      <c r="BD122" s="294">
        <f t="shared" ref="BD122:BF122" si="34">SUM(BD105:BD121)</f>
        <v>0</v>
      </c>
      <c r="BE122" s="294">
        <f t="shared" si="34"/>
        <v>0</v>
      </c>
      <c r="BF122" s="294">
        <f t="shared" si="34"/>
        <v>0</v>
      </c>
      <c r="BG122" s="383">
        <f t="shared" si="33"/>
        <v>0</v>
      </c>
      <c r="BH122" s="295">
        <f t="shared" si="33"/>
        <v>0</v>
      </c>
      <c r="BI122" s="294">
        <f t="shared" si="33"/>
        <v>0</v>
      </c>
      <c r="BJ122" s="294">
        <f t="shared" si="33"/>
        <v>0</v>
      </c>
      <c r="BK122" s="294">
        <f t="shared" si="33"/>
        <v>0</v>
      </c>
      <c r="BL122" s="294">
        <f t="shared" si="33"/>
        <v>0</v>
      </c>
      <c r="BM122" s="294">
        <f t="shared" si="33"/>
        <v>0</v>
      </c>
      <c r="BN122" s="294">
        <f t="shared" si="33"/>
        <v>0</v>
      </c>
      <c r="BO122" s="294">
        <f t="shared" ref="BO122:BP122" si="35">SUM(BO105:BO121)</f>
        <v>0</v>
      </c>
      <c r="BP122" s="389">
        <f t="shared" si="35"/>
        <v>0</v>
      </c>
      <c r="CE122" s="93"/>
      <c r="CF122" s="93"/>
      <c r="CG122" s="93"/>
      <c r="CH122" s="35"/>
    </row>
    <row r="123" spans="1:86" s="15" customFormat="1" ht="21.75" customHeight="1" thickBot="1" x14ac:dyDescent="0.3">
      <c r="A123" s="111"/>
      <c r="B123" s="112"/>
      <c r="C123" s="112"/>
      <c r="D123" s="112"/>
      <c r="E123" s="112"/>
      <c r="F123" s="112"/>
      <c r="G123" s="112"/>
      <c r="H123" s="113"/>
      <c r="I123" s="128" t="s">
        <v>21</v>
      </c>
      <c r="J123" s="114" t="e">
        <f t="shared" ref="J123:T123" si="36">SUM(J20:J41,J43:J60,J62:J79,J81:J103,J105:J121)</f>
        <v>#REF!</v>
      </c>
      <c r="K123" s="114" t="e">
        <f t="shared" si="36"/>
        <v>#REF!</v>
      </c>
      <c r="L123" s="114" t="e">
        <f t="shared" si="36"/>
        <v>#REF!</v>
      </c>
      <c r="M123" s="114" t="e">
        <f t="shared" si="36"/>
        <v>#REF!</v>
      </c>
      <c r="N123" s="114" t="e">
        <f t="shared" si="36"/>
        <v>#REF!</v>
      </c>
      <c r="O123" s="114" t="e">
        <f t="shared" si="36"/>
        <v>#REF!</v>
      </c>
      <c r="P123" s="114" t="e">
        <f t="shared" si="36"/>
        <v>#REF!</v>
      </c>
      <c r="Q123" s="114">
        <f t="shared" si="36"/>
        <v>0</v>
      </c>
      <c r="R123" s="114">
        <f t="shared" si="36"/>
        <v>0</v>
      </c>
      <c r="S123" s="114">
        <f t="shared" si="36"/>
        <v>0</v>
      </c>
      <c r="T123" s="114">
        <f t="shared" si="36"/>
        <v>0</v>
      </c>
      <c r="U123" s="114">
        <f t="shared" ref="U123:BP123" si="37">SUM(U20:U41,U43:U60,U62:U79,U81:U103,U105:U121)</f>
        <v>0</v>
      </c>
      <c r="V123" s="114">
        <f t="shared" si="37"/>
        <v>0</v>
      </c>
      <c r="W123" s="114">
        <f t="shared" si="37"/>
        <v>0</v>
      </c>
      <c r="X123" s="114">
        <f t="shared" si="37"/>
        <v>0</v>
      </c>
      <c r="Y123" s="114">
        <f t="shared" si="37"/>
        <v>0</v>
      </c>
      <c r="Z123" s="114">
        <f t="shared" si="37"/>
        <v>0</v>
      </c>
      <c r="AA123" s="114">
        <f t="shared" si="37"/>
        <v>0</v>
      </c>
      <c r="AB123" s="114">
        <f t="shared" si="37"/>
        <v>0</v>
      </c>
      <c r="AC123" s="114">
        <f t="shared" si="37"/>
        <v>0</v>
      </c>
      <c r="AD123" s="114">
        <f t="shared" si="37"/>
        <v>0</v>
      </c>
      <c r="AE123" s="114">
        <f t="shared" si="37"/>
        <v>0</v>
      </c>
      <c r="AF123" s="114">
        <f t="shared" si="37"/>
        <v>0</v>
      </c>
      <c r="AG123" s="114">
        <f t="shared" si="37"/>
        <v>0</v>
      </c>
      <c r="AH123" s="114">
        <f t="shared" si="37"/>
        <v>0</v>
      </c>
      <c r="AI123" s="114">
        <f t="shared" si="37"/>
        <v>0</v>
      </c>
      <c r="AJ123" s="114">
        <f t="shared" si="37"/>
        <v>0</v>
      </c>
      <c r="AK123" s="114">
        <f t="shared" si="37"/>
        <v>0</v>
      </c>
      <c r="AL123" s="114">
        <f t="shared" si="37"/>
        <v>0</v>
      </c>
      <c r="AM123" s="114">
        <f t="shared" si="37"/>
        <v>0</v>
      </c>
      <c r="AN123" s="114">
        <f t="shared" si="37"/>
        <v>0</v>
      </c>
      <c r="AO123" s="114">
        <f t="shared" si="37"/>
        <v>0</v>
      </c>
      <c r="AP123" s="114">
        <f t="shared" si="37"/>
        <v>0</v>
      </c>
      <c r="AQ123" s="114">
        <f t="shared" si="37"/>
        <v>0</v>
      </c>
      <c r="AR123" s="114">
        <f t="shared" si="37"/>
        <v>0</v>
      </c>
      <c r="AS123" s="114">
        <f t="shared" si="37"/>
        <v>0</v>
      </c>
      <c r="AT123" s="114">
        <f t="shared" si="37"/>
        <v>0</v>
      </c>
      <c r="AU123" s="114">
        <f t="shared" si="37"/>
        <v>0</v>
      </c>
      <c r="AV123" s="114">
        <f t="shared" si="37"/>
        <v>0</v>
      </c>
      <c r="AW123" s="114">
        <f t="shared" si="37"/>
        <v>0</v>
      </c>
      <c r="AX123" s="114">
        <f t="shared" si="37"/>
        <v>0</v>
      </c>
      <c r="AY123" s="114">
        <f t="shared" si="37"/>
        <v>0</v>
      </c>
      <c r="AZ123" s="114">
        <f t="shared" si="37"/>
        <v>0</v>
      </c>
      <c r="BA123" s="114">
        <f t="shared" si="37"/>
        <v>0</v>
      </c>
      <c r="BB123" s="114">
        <f t="shared" si="37"/>
        <v>0</v>
      </c>
      <c r="BC123" s="114">
        <f t="shared" si="37"/>
        <v>0</v>
      </c>
      <c r="BD123" s="114">
        <f t="shared" ref="BD123:BF123" si="38">SUM(BD20:BD41,BD43:BD60,BD62:BD79,BD81:BD103,BD105:BD121)</f>
        <v>0</v>
      </c>
      <c r="BE123" s="114">
        <f t="shared" si="38"/>
        <v>0</v>
      </c>
      <c r="BF123" s="114">
        <f t="shared" si="38"/>
        <v>0</v>
      </c>
      <c r="BG123" s="114">
        <f t="shared" si="37"/>
        <v>0</v>
      </c>
      <c r="BH123" s="114">
        <f t="shared" si="37"/>
        <v>0</v>
      </c>
      <c r="BI123" s="114">
        <f t="shared" si="37"/>
        <v>0</v>
      </c>
      <c r="BJ123" s="114">
        <f t="shared" si="37"/>
        <v>0</v>
      </c>
      <c r="BK123" s="114">
        <f t="shared" si="37"/>
        <v>0</v>
      </c>
      <c r="BL123" s="114">
        <f t="shared" si="37"/>
        <v>0</v>
      </c>
      <c r="BM123" s="114">
        <f t="shared" si="37"/>
        <v>0</v>
      </c>
      <c r="BN123" s="114">
        <f t="shared" si="37"/>
        <v>0</v>
      </c>
      <c r="BO123" s="114">
        <f t="shared" si="37"/>
        <v>0</v>
      </c>
      <c r="BP123" s="114">
        <f t="shared" si="37"/>
        <v>0</v>
      </c>
      <c r="CE123" s="376"/>
      <c r="CF123" s="376"/>
      <c r="CG123" s="376"/>
      <c r="CH123" s="377"/>
    </row>
    <row r="124" spans="1:86" ht="15.75" x14ac:dyDescent="0.25">
      <c r="I124" s="71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  <c r="BB124" s="4"/>
      <c r="BC124" s="4"/>
      <c r="BD124" s="4"/>
      <c r="BE124" s="4"/>
      <c r="BF124" s="4"/>
      <c r="BG124" s="4"/>
      <c r="CD124" s="378" t="s">
        <v>487</v>
      </c>
      <c r="CE124" s="3">
        <f>SUM(CE20:CE123)</f>
        <v>0</v>
      </c>
      <c r="CF124" s="3">
        <f>SUM(CF20:CF123)</f>
        <v>0</v>
      </c>
      <c r="CG124" s="3">
        <f>SUM(CG20:CG123)</f>
        <v>0</v>
      </c>
      <c r="CH124" s="3">
        <f>SUM(CH20:CH123)</f>
        <v>0</v>
      </c>
    </row>
    <row r="125" spans="1:86" ht="15.75" x14ac:dyDescent="0.25">
      <c r="I125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  <c r="BB125" s="4"/>
      <c r="BC125" s="4"/>
      <c r="BD125" s="4"/>
      <c r="BE125" s="4"/>
      <c r="BF125" s="4"/>
      <c r="BG125" s="4"/>
      <c r="CD125" s="379" t="s">
        <v>516</v>
      </c>
      <c r="CE125" s="3">
        <f>CE124/300</f>
        <v>0</v>
      </c>
      <c r="CF125" s="3">
        <f t="shared" ref="CF125:CH125" si="39">CF124/300</f>
        <v>0</v>
      </c>
      <c r="CG125" s="3">
        <f t="shared" si="39"/>
        <v>0</v>
      </c>
      <c r="CH125" s="3">
        <f t="shared" si="39"/>
        <v>0</v>
      </c>
    </row>
    <row r="126" spans="1:86" x14ac:dyDescent="0.25">
      <c r="I126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  <c r="BB126" s="4"/>
      <c r="BC126" s="4"/>
      <c r="BD126" s="4"/>
      <c r="BE126" s="4"/>
      <c r="BF126" s="4"/>
      <c r="BG126" s="4"/>
    </row>
    <row r="127" spans="1:86" x14ac:dyDescent="0.25"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  <c r="BB127" s="4"/>
      <c r="BC127" s="4"/>
      <c r="BD127" s="4"/>
      <c r="BE127" s="4"/>
      <c r="BF127" s="4"/>
      <c r="BG127" s="4"/>
    </row>
    <row r="128" spans="1:86" x14ac:dyDescent="0.25"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  <c r="BB128" s="4"/>
      <c r="BC128" s="4"/>
      <c r="BD128" s="4"/>
      <c r="BE128" s="4"/>
      <c r="BF128" s="4"/>
      <c r="BG128" s="4"/>
    </row>
    <row r="129" spans="20:59" x14ac:dyDescent="0.25"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  <c r="BB129" s="4"/>
      <c r="BC129" s="4"/>
      <c r="BD129" s="4"/>
      <c r="BE129" s="4"/>
      <c r="BF129" s="4"/>
      <c r="BG129" s="4"/>
    </row>
    <row r="130" spans="20:59" x14ac:dyDescent="0.25"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  <c r="BB130" s="4"/>
      <c r="BC130" s="4"/>
      <c r="BD130" s="4"/>
      <c r="BE130" s="4"/>
      <c r="BF130" s="4"/>
      <c r="BG130" s="4"/>
    </row>
    <row r="131" spans="20:59" x14ac:dyDescent="0.25"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  <c r="BB131" s="4"/>
      <c r="BC131" s="4"/>
      <c r="BD131" s="4"/>
      <c r="BE131" s="4"/>
      <c r="BF131" s="4"/>
      <c r="BG131" s="4"/>
    </row>
  </sheetData>
  <mergeCells count="28">
    <mergeCell ref="AF18:BG18"/>
    <mergeCell ref="BH18:BP18"/>
    <mergeCell ref="J17:N17"/>
    <mergeCell ref="G2:I2"/>
    <mergeCell ref="G16:G18"/>
    <mergeCell ref="H16:H18"/>
    <mergeCell ref="I16:I18"/>
    <mergeCell ref="L18:L19"/>
    <mergeCell ref="M18:M19"/>
    <mergeCell ref="J18:J19"/>
    <mergeCell ref="N18:N19"/>
    <mergeCell ref="T18:AE18"/>
    <mergeCell ref="CE18:CH18"/>
    <mergeCell ref="F16:F18"/>
    <mergeCell ref="A16:A18"/>
    <mergeCell ref="B16:B18"/>
    <mergeCell ref="C16:C18"/>
    <mergeCell ref="D16:D18"/>
    <mergeCell ref="E16:E18"/>
    <mergeCell ref="BQ18:CC18"/>
    <mergeCell ref="O17:O19"/>
    <mergeCell ref="P17:P19"/>
    <mergeCell ref="Q18:Q19"/>
    <mergeCell ref="R18:R19"/>
    <mergeCell ref="S18:S19"/>
    <mergeCell ref="Q16:S17"/>
    <mergeCell ref="J16:P16"/>
    <mergeCell ref="K18:K19"/>
  </mergeCells>
  <phoneticPr fontId="8" type="noConversion"/>
  <conditionalFormatting sqref="O20:O41 O43:O60">
    <cfRule type="colorScale" priority="634">
      <colorScale>
        <cfvo type="num" val="&quot;*,*&quot;"/>
        <cfvo type="max"/>
        <color rgb="FFFF7128"/>
        <color rgb="FFFFEF9C"/>
      </colorScale>
    </cfRule>
  </conditionalFormatting>
  <conditionalFormatting sqref="O20:O60">
    <cfRule type="containsText" dxfId="12" priority="72" operator="containsText" text=",">
      <formula>NOT(ISERROR(SEARCH(",",O20)))</formula>
    </cfRule>
  </conditionalFormatting>
  <conditionalFormatting sqref="O42">
    <cfRule type="colorScale" priority="73">
      <colorScale>
        <cfvo type="num" val="&quot;*,*&quot;"/>
        <cfvo type="max"/>
        <color rgb="FFFF7128"/>
        <color rgb="FFFFEF9C"/>
      </colorScale>
    </cfRule>
  </conditionalFormatting>
  <conditionalFormatting sqref="O62:O79">
    <cfRule type="containsText" dxfId="11" priority="65" operator="containsText" text=",">
      <formula>NOT(ISERROR(SEARCH(",",O62)))</formula>
    </cfRule>
    <cfRule type="colorScale" priority="66">
      <colorScale>
        <cfvo type="num" val="&quot;*,*&quot;"/>
        <cfvo type="max"/>
        <color rgb="FFFF7128"/>
        <color rgb="FFFFEF9C"/>
      </colorScale>
    </cfRule>
  </conditionalFormatting>
  <conditionalFormatting sqref="O81:O103">
    <cfRule type="containsText" dxfId="10" priority="61" operator="containsText" text=",">
      <formula>NOT(ISERROR(SEARCH(",",O81)))</formula>
    </cfRule>
    <cfRule type="colorScale" priority="62">
      <colorScale>
        <cfvo type="num" val="&quot;*,*&quot;"/>
        <cfvo type="max"/>
        <color rgb="FFFF7128"/>
        <color rgb="FFFFEF9C"/>
      </colorScale>
    </cfRule>
  </conditionalFormatting>
  <conditionalFormatting sqref="O105:O118 O120:O121">
    <cfRule type="colorScale" priority="590">
      <colorScale>
        <cfvo type="num" val="&quot;*,*&quot;"/>
        <cfvo type="max"/>
        <color rgb="FFFF7128"/>
        <color rgb="FFFFEF9C"/>
      </colorScale>
    </cfRule>
  </conditionalFormatting>
  <conditionalFormatting sqref="O105:O121">
    <cfRule type="containsText" dxfId="9" priority="4" operator="containsText" text=",">
      <formula>NOT(ISERROR(SEARCH(",",O105)))</formula>
    </cfRule>
  </conditionalFormatting>
  <conditionalFormatting sqref="O119">
    <cfRule type="colorScale" priority="5">
      <colorScale>
        <cfvo type="num" val="&quot;*,*&quot;"/>
        <cfvo type="max"/>
        <color rgb="FFFF7128"/>
        <color rgb="FFFFEF9C"/>
      </colorScale>
    </cfRule>
  </conditionalFormatting>
  <conditionalFormatting sqref="T20:AE41 T43:AE60 T62:AE79 T81:AE103 T105:AE121">
    <cfRule type="cellIs" dxfId="8" priority="116" operator="equal">
      <formula>1</formula>
    </cfRule>
  </conditionalFormatting>
  <conditionalFormatting sqref="AF20:BG41">
    <cfRule type="cellIs" dxfId="7" priority="9" operator="equal">
      <formula>1</formula>
    </cfRule>
  </conditionalFormatting>
  <conditionalFormatting sqref="AF43:BG60">
    <cfRule type="cellIs" dxfId="6" priority="12" operator="equal">
      <formula>1</formula>
    </cfRule>
  </conditionalFormatting>
  <conditionalFormatting sqref="AF62:BG79">
    <cfRule type="cellIs" dxfId="5" priority="18" operator="equal">
      <formula>1</formula>
    </cfRule>
  </conditionalFormatting>
  <conditionalFormatting sqref="AF81:BG103">
    <cfRule type="cellIs" dxfId="4" priority="6" operator="equal">
      <formula>1</formula>
    </cfRule>
  </conditionalFormatting>
  <conditionalFormatting sqref="AF105:BG121">
    <cfRule type="cellIs" dxfId="3" priority="1" operator="equal">
      <formula>1</formula>
    </cfRule>
  </conditionalFormatting>
  <conditionalFormatting sqref="BH20:BP41 BH62:BP79 BH81:BP103">
    <cfRule type="cellIs" dxfId="2" priority="113" operator="equal">
      <formula>1</formula>
    </cfRule>
  </conditionalFormatting>
  <conditionalFormatting sqref="BH43:BP60">
    <cfRule type="cellIs" dxfId="1" priority="49" operator="equal">
      <formula>1</formula>
    </cfRule>
  </conditionalFormatting>
  <conditionalFormatting sqref="BH105:BP121">
    <cfRule type="cellIs" dxfId="0" priority="25" operator="equal">
      <formula>1</formula>
    </cfRule>
  </conditionalFormatting>
  <dataValidations xWindow="1102" yWindow="610" count="3">
    <dataValidation allowBlank="1" showInputMessage="1" showErrorMessage="1" errorTitle="WARTOŚĆ NIEPRAWIDŁOWA" error="Suma ECTS musi być liczbą całkowitą" promptTitle="suma ECTS" prompt="Suma ECTS musi być liczbą całkowitą" sqref="O20:O121" xr:uid="{C7B30FAE-B4D3-491F-AF6C-C0EC9F96C997}"/>
    <dataValidation allowBlank="1" showInputMessage="1" showErrorMessage="1" errorTitle="Wartość nieprawidłowa" error="Proszę wybrać formę zakończenia przedmiotu z listy" promptTitle="Forma zakończenia przedmiotu" prompt="Proszę wybrać formę zakończenia przedmiotu z listy" sqref="P20:P121" xr:uid="{D0ABFF8B-4C40-4D2D-9CDF-BC32924D516C}"/>
    <dataValidation type="custom" allowBlank="1" showInputMessage="1" showErrorMessage="1" errorTitle="Wartość nieprawidłowa" error="Jeśli efekt jest realizowany- proszę wprowadzić cyfrę 1" promptTitle="Wybór efektu" prompt="Jeśli efekt jest realizowany- proszę wprowadzić cyfrę 1" sqref="T20:BP41 T81:BP103 T43:BP60 T62:BP79 T105:BP121" xr:uid="{E2BC18E0-1DF7-4969-A9AE-F72195D82690}">
      <formula1>1</formula1>
    </dataValidation>
  </dataValidations>
  <pageMargins left="0.7" right="0.7" top="0.75" bottom="0.75" header="0.3" footer="0.3"/>
  <pageSetup paperSize="9" orientation="portrait" horizontalDpi="300" verticalDpi="300" r:id="rId1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1C212C-B84B-427B-ADFF-4EC3BD5DBB73}">
  <sheetPr codeName="Arkusz8"/>
  <dimension ref="A1:B139"/>
  <sheetViews>
    <sheetView topLeftCell="A121" workbookViewId="0">
      <selection activeCell="B144" sqref="B144"/>
    </sheetView>
  </sheetViews>
  <sheetFormatPr defaultColWidth="8.85546875" defaultRowHeight="15" x14ac:dyDescent="0.25"/>
  <cols>
    <col min="1" max="1" width="19.42578125" customWidth="1"/>
    <col min="2" max="2" width="96" style="4" customWidth="1"/>
  </cols>
  <sheetData>
    <row r="1" spans="1:2" ht="30" x14ac:dyDescent="0.25">
      <c r="A1" s="139" t="s">
        <v>375</v>
      </c>
      <c r="B1" s="140" t="s">
        <v>376</v>
      </c>
    </row>
    <row r="2" spans="1:2" x14ac:dyDescent="0.25">
      <c r="A2" s="130"/>
      <c r="B2" s="135" t="s">
        <v>377</v>
      </c>
    </row>
    <row r="3" spans="1:2" x14ac:dyDescent="0.25">
      <c r="A3" s="131" t="s">
        <v>105</v>
      </c>
      <c r="B3" s="136" t="s">
        <v>106</v>
      </c>
    </row>
    <row r="4" spans="1:2" x14ac:dyDescent="0.25">
      <c r="A4" s="131" t="s">
        <v>107</v>
      </c>
      <c r="B4" s="136" t="s">
        <v>108</v>
      </c>
    </row>
    <row r="5" spans="1:2" x14ac:dyDescent="0.25">
      <c r="A5" s="131" t="s">
        <v>109</v>
      </c>
      <c r="B5" s="136" t="s">
        <v>110</v>
      </c>
    </row>
    <row r="6" spans="1:2" x14ac:dyDescent="0.25">
      <c r="A6" s="131" t="s">
        <v>111</v>
      </c>
      <c r="B6" s="136" t="s">
        <v>112</v>
      </c>
    </row>
    <row r="7" spans="1:2" x14ac:dyDescent="0.25">
      <c r="A7" s="131" t="s">
        <v>113</v>
      </c>
      <c r="B7" s="136" t="s">
        <v>114</v>
      </c>
    </row>
    <row r="8" spans="1:2" x14ac:dyDescent="0.25">
      <c r="A8" s="131" t="s">
        <v>115</v>
      </c>
      <c r="B8" s="136" t="s">
        <v>116</v>
      </c>
    </row>
    <row r="9" spans="1:2" x14ac:dyDescent="0.25">
      <c r="A9" s="131" t="s">
        <v>117</v>
      </c>
      <c r="B9" s="136" t="s">
        <v>118</v>
      </c>
    </row>
    <row r="10" spans="1:2" ht="30" x14ac:dyDescent="0.25">
      <c r="A10" s="131" t="s">
        <v>119</v>
      </c>
      <c r="B10" s="136" t="s">
        <v>120</v>
      </c>
    </row>
    <row r="11" spans="1:2" x14ac:dyDescent="0.25">
      <c r="A11" s="131" t="s">
        <v>121</v>
      </c>
      <c r="B11" s="136" t="s">
        <v>122</v>
      </c>
    </row>
    <row r="12" spans="1:2" ht="30" x14ac:dyDescent="0.25">
      <c r="A12" s="131" t="s">
        <v>123</v>
      </c>
      <c r="B12" s="136" t="s">
        <v>124</v>
      </c>
    </row>
    <row r="13" spans="1:2" x14ac:dyDescent="0.25">
      <c r="A13" s="131" t="s">
        <v>125</v>
      </c>
      <c r="B13" s="136" t="s">
        <v>126</v>
      </c>
    </row>
    <row r="14" spans="1:2" x14ac:dyDescent="0.25">
      <c r="A14" s="131" t="s">
        <v>127</v>
      </c>
      <c r="B14" s="136" t="s">
        <v>128</v>
      </c>
    </row>
    <row r="15" spans="1:2" ht="30" x14ac:dyDescent="0.25">
      <c r="A15" s="131" t="s">
        <v>129</v>
      </c>
      <c r="B15" s="136" t="s">
        <v>130</v>
      </c>
    </row>
    <row r="16" spans="1:2" ht="30" x14ac:dyDescent="0.25">
      <c r="A16" s="131" t="s">
        <v>131</v>
      </c>
      <c r="B16" s="136" t="s">
        <v>132</v>
      </c>
    </row>
    <row r="17" spans="1:2" x14ac:dyDescent="0.25">
      <c r="A17" s="131" t="s">
        <v>133</v>
      </c>
      <c r="B17" s="136" t="s">
        <v>134</v>
      </c>
    </row>
    <row r="18" spans="1:2" x14ac:dyDescent="0.25">
      <c r="A18" s="131" t="s">
        <v>135</v>
      </c>
      <c r="B18" s="136" t="s">
        <v>136</v>
      </c>
    </row>
    <row r="19" spans="1:2" x14ac:dyDescent="0.25">
      <c r="A19" s="131" t="s">
        <v>137</v>
      </c>
      <c r="B19" s="136" t="s">
        <v>138</v>
      </c>
    </row>
    <row r="20" spans="1:2" ht="30" x14ac:dyDescent="0.25">
      <c r="A20" s="131" t="s">
        <v>139</v>
      </c>
      <c r="B20" s="136" t="s">
        <v>140</v>
      </c>
    </row>
    <row r="21" spans="1:2" x14ac:dyDescent="0.25">
      <c r="A21" s="131" t="s">
        <v>141</v>
      </c>
      <c r="B21" s="136" t="s">
        <v>142</v>
      </c>
    </row>
    <row r="22" spans="1:2" x14ac:dyDescent="0.25">
      <c r="A22" s="131" t="s">
        <v>143</v>
      </c>
      <c r="B22" s="136" t="s">
        <v>144</v>
      </c>
    </row>
    <row r="23" spans="1:2" x14ac:dyDescent="0.25">
      <c r="A23" s="131" t="s">
        <v>145</v>
      </c>
      <c r="B23" s="136" t="s">
        <v>146</v>
      </c>
    </row>
    <row r="24" spans="1:2" x14ac:dyDescent="0.25">
      <c r="A24" s="131" t="s">
        <v>147</v>
      </c>
      <c r="B24" s="136" t="s">
        <v>148</v>
      </c>
    </row>
    <row r="25" spans="1:2" x14ac:dyDescent="0.25">
      <c r="A25" s="131" t="s">
        <v>149</v>
      </c>
      <c r="B25" s="136" t="s">
        <v>150</v>
      </c>
    </row>
    <row r="26" spans="1:2" ht="30" x14ac:dyDescent="0.25">
      <c r="A26" s="131" t="s">
        <v>151</v>
      </c>
      <c r="B26" s="136" t="s">
        <v>152</v>
      </c>
    </row>
    <row r="27" spans="1:2" ht="30" x14ac:dyDescent="0.25">
      <c r="A27" s="131" t="s">
        <v>153</v>
      </c>
      <c r="B27" s="136" t="s">
        <v>154</v>
      </c>
    </row>
    <row r="28" spans="1:2" x14ac:dyDescent="0.25">
      <c r="A28" s="131" t="s">
        <v>155</v>
      </c>
      <c r="B28" s="136" t="s">
        <v>156</v>
      </c>
    </row>
    <row r="29" spans="1:2" ht="30" x14ac:dyDescent="0.25">
      <c r="A29" s="131" t="s">
        <v>157</v>
      </c>
      <c r="B29" s="136" t="s">
        <v>158</v>
      </c>
    </row>
    <row r="30" spans="1:2" x14ac:dyDescent="0.25">
      <c r="A30" s="131" t="s">
        <v>159</v>
      </c>
      <c r="B30" s="136" t="s">
        <v>160</v>
      </c>
    </row>
    <row r="31" spans="1:2" x14ac:dyDescent="0.25">
      <c r="A31" s="131" t="s">
        <v>161</v>
      </c>
      <c r="B31" s="136" t="s">
        <v>162</v>
      </c>
    </row>
    <row r="32" spans="1:2" x14ac:dyDescent="0.25">
      <c r="A32" s="131" t="s">
        <v>163</v>
      </c>
      <c r="B32" s="136" t="s">
        <v>164</v>
      </c>
    </row>
    <row r="33" spans="1:2" x14ac:dyDescent="0.25">
      <c r="A33" s="131" t="s">
        <v>165</v>
      </c>
      <c r="B33" s="136" t="s">
        <v>166</v>
      </c>
    </row>
    <row r="34" spans="1:2" x14ac:dyDescent="0.25">
      <c r="A34" s="131" t="s">
        <v>167</v>
      </c>
      <c r="B34" s="136" t="s">
        <v>168</v>
      </c>
    </row>
    <row r="35" spans="1:2" x14ac:dyDescent="0.25">
      <c r="A35" s="131" t="s">
        <v>169</v>
      </c>
      <c r="B35" s="136" t="s">
        <v>170</v>
      </c>
    </row>
    <row r="36" spans="1:2" x14ac:dyDescent="0.25">
      <c r="A36" s="131" t="s">
        <v>171</v>
      </c>
      <c r="B36" s="136" t="s">
        <v>172</v>
      </c>
    </row>
    <row r="37" spans="1:2" ht="30" x14ac:dyDescent="0.25">
      <c r="A37" s="131" t="s">
        <v>173</v>
      </c>
      <c r="B37" s="136" t="s">
        <v>174</v>
      </c>
    </row>
    <row r="38" spans="1:2" x14ac:dyDescent="0.25">
      <c r="A38" s="131" t="s">
        <v>175</v>
      </c>
      <c r="B38" s="136" t="s">
        <v>176</v>
      </c>
    </row>
    <row r="39" spans="1:2" x14ac:dyDescent="0.25">
      <c r="A39" s="131" t="s">
        <v>177</v>
      </c>
      <c r="B39" s="136" t="s">
        <v>178</v>
      </c>
    </row>
    <row r="40" spans="1:2" x14ac:dyDescent="0.25">
      <c r="A40" s="131" t="s">
        <v>179</v>
      </c>
      <c r="B40" s="136" t="s">
        <v>180</v>
      </c>
    </row>
    <row r="41" spans="1:2" x14ac:dyDescent="0.25">
      <c r="A41" s="131" t="s">
        <v>181</v>
      </c>
      <c r="B41" s="136" t="s">
        <v>182</v>
      </c>
    </row>
    <row r="42" spans="1:2" x14ac:dyDescent="0.25">
      <c r="A42" s="131" t="s">
        <v>183</v>
      </c>
      <c r="B42" s="136" t="s">
        <v>184</v>
      </c>
    </row>
    <row r="43" spans="1:2" ht="30" x14ac:dyDescent="0.25">
      <c r="A43" s="131" t="s">
        <v>185</v>
      </c>
      <c r="B43" s="136" t="s">
        <v>186</v>
      </c>
    </row>
    <row r="44" spans="1:2" x14ac:dyDescent="0.25">
      <c r="A44" s="131" t="s">
        <v>187</v>
      </c>
      <c r="B44" s="136" t="s">
        <v>188</v>
      </c>
    </row>
    <row r="45" spans="1:2" x14ac:dyDescent="0.25">
      <c r="A45" s="131" t="s">
        <v>189</v>
      </c>
      <c r="B45" s="136" t="s">
        <v>190</v>
      </c>
    </row>
    <row r="46" spans="1:2" x14ac:dyDescent="0.25">
      <c r="A46" s="131" t="s">
        <v>191</v>
      </c>
      <c r="B46" s="136" t="s">
        <v>192</v>
      </c>
    </row>
    <row r="47" spans="1:2" ht="30" x14ac:dyDescent="0.25">
      <c r="A47" s="131" t="s">
        <v>193</v>
      </c>
      <c r="B47" s="136" t="s">
        <v>194</v>
      </c>
    </row>
    <row r="48" spans="1:2" ht="30" x14ac:dyDescent="0.25">
      <c r="A48" s="131" t="s">
        <v>195</v>
      </c>
      <c r="B48" s="136" t="s">
        <v>196</v>
      </c>
    </row>
    <row r="49" spans="1:2" ht="30" x14ac:dyDescent="0.25">
      <c r="A49" s="131" t="s">
        <v>197</v>
      </c>
      <c r="B49" s="136" t="s">
        <v>198</v>
      </c>
    </row>
    <row r="50" spans="1:2" x14ac:dyDescent="0.25">
      <c r="A50" s="131" t="s">
        <v>199</v>
      </c>
      <c r="B50" s="136" t="s">
        <v>200</v>
      </c>
    </row>
    <row r="51" spans="1:2" ht="30" x14ac:dyDescent="0.25">
      <c r="A51" s="131" t="s">
        <v>201</v>
      </c>
      <c r="B51" s="136" t="s">
        <v>202</v>
      </c>
    </row>
    <row r="52" spans="1:2" x14ac:dyDescent="0.25">
      <c r="A52" s="131" t="s">
        <v>203</v>
      </c>
      <c r="B52" s="136" t="s">
        <v>204</v>
      </c>
    </row>
    <row r="53" spans="1:2" ht="30" x14ac:dyDescent="0.25">
      <c r="A53" s="131" t="s">
        <v>205</v>
      </c>
      <c r="B53" s="136" t="s">
        <v>206</v>
      </c>
    </row>
    <row r="54" spans="1:2" x14ac:dyDescent="0.25">
      <c r="A54" s="131" t="s">
        <v>207</v>
      </c>
      <c r="B54" s="136" t="s">
        <v>208</v>
      </c>
    </row>
    <row r="55" spans="1:2" x14ac:dyDescent="0.25">
      <c r="A55" s="131" t="s">
        <v>209</v>
      </c>
      <c r="B55" s="136" t="s">
        <v>210</v>
      </c>
    </row>
    <row r="56" spans="1:2" ht="30" x14ac:dyDescent="0.25">
      <c r="A56" s="131" t="s">
        <v>211</v>
      </c>
      <c r="B56" s="136" t="s">
        <v>212</v>
      </c>
    </row>
    <row r="57" spans="1:2" ht="30" x14ac:dyDescent="0.25">
      <c r="A57" s="131" t="s">
        <v>213</v>
      </c>
      <c r="B57" s="136" t="s">
        <v>214</v>
      </c>
    </row>
    <row r="58" spans="1:2" x14ac:dyDescent="0.25">
      <c r="A58" s="131" t="s">
        <v>215</v>
      </c>
      <c r="B58" s="136" t="s">
        <v>216</v>
      </c>
    </row>
    <row r="59" spans="1:2" x14ac:dyDescent="0.25">
      <c r="A59" s="131" t="s">
        <v>217</v>
      </c>
      <c r="B59" s="136" t="s">
        <v>218</v>
      </c>
    </row>
    <row r="60" spans="1:2" x14ac:dyDescent="0.25">
      <c r="A60" s="131" t="s">
        <v>219</v>
      </c>
      <c r="B60" s="136" t="s">
        <v>220</v>
      </c>
    </row>
    <row r="61" spans="1:2" x14ac:dyDescent="0.25">
      <c r="A61" s="131" t="s">
        <v>221</v>
      </c>
      <c r="B61" s="136" t="s">
        <v>222</v>
      </c>
    </row>
    <row r="62" spans="1:2" ht="30" x14ac:dyDescent="0.25">
      <c r="A62" s="131" t="s">
        <v>223</v>
      </c>
      <c r="B62" s="136" t="s">
        <v>224</v>
      </c>
    </row>
    <row r="63" spans="1:2" x14ac:dyDescent="0.25">
      <c r="A63" s="131" t="s">
        <v>225</v>
      </c>
      <c r="B63" s="136" t="s">
        <v>226</v>
      </c>
    </row>
    <row r="64" spans="1:2" ht="45" x14ac:dyDescent="0.25">
      <c r="A64" s="131" t="s">
        <v>227</v>
      </c>
      <c r="B64" s="136" t="s">
        <v>228</v>
      </c>
    </row>
    <row r="65" spans="1:2" x14ac:dyDescent="0.25">
      <c r="A65" s="131" t="s">
        <v>229</v>
      </c>
      <c r="B65" s="136" t="s">
        <v>230</v>
      </c>
    </row>
    <row r="66" spans="1:2" ht="30" x14ac:dyDescent="0.25">
      <c r="A66" s="131" t="s">
        <v>231</v>
      </c>
      <c r="B66" s="136" t="s">
        <v>232</v>
      </c>
    </row>
    <row r="67" spans="1:2" x14ac:dyDescent="0.25">
      <c r="A67" s="132"/>
      <c r="B67" s="137" t="s">
        <v>378</v>
      </c>
    </row>
    <row r="68" spans="1:2" x14ac:dyDescent="0.25">
      <c r="A68" s="133" t="s">
        <v>233</v>
      </c>
      <c r="B68" s="136" t="s">
        <v>234</v>
      </c>
    </row>
    <row r="69" spans="1:2" ht="30" x14ac:dyDescent="0.25">
      <c r="A69" s="133" t="s">
        <v>235</v>
      </c>
      <c r="B69" s="136" t="s">
        <v>236</v>
      </c>
    </row>
    <row r="70" spans="1:2" x14ac:dyDescent="0.25">
      <c r="A70" s="133" t="s">
        <v>237</v>
      </c>
      <c r="B70" s="136" t="s">
        <v>238</v>
      </c>
    </row>
    <row r="71" spans="1:2" ht="30" x14ac:dyDescent="0.25">
      <c r="A71" s="133" t="s">
        <v>239</v>
      </c>
      <c r="B71" s="136" t="s">
        <v>240</v>
      </c>
    </row>
    <row r="72" spans="1:2" x14ac:dyDescent="0.25">
      <c r="A72" s="133" t="s">
        <v>241</v>
      </c>
      <c r="B72" s="136" t="s">
        <v>242</v>
      </c>
    </row>
    <row r="73" spans="1:2" x14ac:dyDescent="0.25">
      <c r="A73" s="133" t="s">
        <v>243</v>
      </c>
      <c r="B73" s="136" t="s">
        <v>244</v>
      </c>
    </row>
    <row r="74" spans="1:2" x14ac:dyDescent="0.25">
      <c r="A74" s="133" t="s">
        <v>245</v>
      </c>
      <c r="B74" s="136" t="s">
        <v>246</v>
      </c>
    </row>
    <row r="75" spans="1:2" x14ac:dyDescent="0.25">
      <c r="A75" s="133" t="s">
        <v>247</v>
      </c>
      <c r="B75" s="136" t="s">
        <v>248</v>
      </c>
    </row>
    <row r="76" spans="1:2" x14ac:dyDescent="0.25">
      <c r="A76" s="133" t="s">
        <v>249</v>
      </c>
      <c r="B76" s="136" t="s">
        <v>250</v>
      </c>
    </row>
    <row r="77" spans="1:2" x14ac:dyDescent="0.25">
      <c r="A77" s="133" t="s">
        <v>251</v>
      </c>
      <c r="B77" s="136" t="s">
        <v>252</v>
      </c>
    </row>
    <row r="78" spans="1:2" ht="30" x14ac:dyDescent="0.25">
      <c r="A78" s="133" t="s">
        <v>253</v>
      </c>
      <c r="B78" s="136" t="s">
        <v>254</v>
      </c>
    </row>
    <row r="79" spans="1:2" x14ac:dyDescent="0.25">
      <c r="A79" s="133" t="s">
        <v>255</v>
      </c>
      <c r="B79" s="136" t="s">
        <v>256</v>
      </c>
    </row>
    <row r="80" spans="1:2" x14ac:dyDescent="0.25">
      <c r="A80" s="133" t="s">
        <v>257</v>
      </c>
      <c r="B80" s="136" t="s">
        <v>258</v>
      </c>
    </row>
    <row r="81" spans="1:2" ht="30" x14ac:dyDescent="0.25">
      <c r="A81" s="133" t="s">
        <v>259</v>
      </c>
      <c r="B81" s="136" t="s">
        <v>260</v>
      </c>
    </row>
    <row r="82" spans="1:2" x14ac:dyDescent="0.25">
      <c r="A82" s="133" t="s">
        <v>261</v>
      </c>
      <c r="B82" s="136" t="s">
        <v>262</v>
      </c>
    </row>
    <row r="83" spans="1:2" x14ac:dyDescent="0.25">
      <c r="A83" s="133" t="s">
        <v>263</v>
      </c>
      <c r="B83" s="136" t="s">
        <v>264</v>
      </c>
    </row>
    <row r="84" spans="1:2" x14ac:dyDescent="0.25">
      <c r="A84" s="133" t="s">
        <v>265</v>
      </c>
      <c r="B84" s="136" t="s">
        <v>266</v>
      </c>
    </row>
    <row r="85" spans="1:2" ht="30" x14ac:dyDescent="0.25">
      <c r="A85" s="133" t="s">
        <v>267</v>
      </c>
      <c r="B85" s="136" t="s">
        <v>268</v>
      </c>
    </row>
    <row r="86" spans="1:2" ht="30" x14ac:dyDescent="0.25">
      <c r="A86" s="133" t="s">
        <v>269</v>
      </c>
      <c r="B86" s="136" t="s">
        <v>270</v>
      </c>
    </row>
    <row r="87" spans="1:2" x14ac:dyDescent="0.25">
      <c r="A87" s="133" t="s">
        <v>271</v>
      </c>
      <c r="B87" s="136" t="s">
        <v>272</v>
      </c>
    </row>
    <row r="88" spans="1:2" ht="30" x14ac:dyDescent="0.25">
      <c r="A88" s="133" t="s">
        <v>273</v>
      </c>
      <c r="B88" s="136" t="s">
        <v>274</v>
      </c>
    </row>
    <row r="89" spans="1:2" ht="30" x14ac:dyDescent="0.25">
      <c r="A89" s="133" t="s">
        <v>275</v>
      </c>
      <c r="B89" s="136" t="s">
        <v>276</v>
      </c>
    </row>
    <row r="90" spans="1:2" x14ac:dyDescent="0.25">
      <c r="A90" s="133" t="s">
        <v>277</v>
      </c>
      <c r="B90" s="136" t="s">
        <v>278</v>
      </c>
    </row>
    <row r="91" spans="1:2" ht="30" x14ac:dyDescent="0.25">
      <c r="A91" s="133" t="s">
        <v>279</v>
      </c>
      <c r="B91" s="136" t="s">
        <v>280</v>
      </c>
    </row>
    <row r="92" spans="1:2" x14ac:dyDescent="0.25">
      <c r="A92" s="133" t="s">
        <v>281</v>
      </c>
      <c r="B92" s="136" t="s">
        <v>282</v>
      </c>
    </row>
    <row r="93" spans="1:2" ht="30" x14ac:dyDescent="0.25">
      <c r="A93" s="133" t="s">
        <v>283</v>
      </c>
      <c r="B93" s="136" t="s">
        <v>284</v>
      </c>
    </row>
    <row r="94" spans="1:2" x14ac:dyDescent="0.25">
      <c r="A94" s="133" t="s">
        <v>285</v>
      </c>
      <c r="B94" s="136" t="s">
        <v>286</v>
      </c>
    </row>
    <row r="95" spans="1:2" x14ac:dyDescent="0.25">
      <c r="A95" s="133" t="s">
        <v>287</v>
      </c>
      <c r="B95" s="136" t="s">
        <v>288</v>
      </c>
    </row>
    <row r="96" spans="1:2" ht="30" x14ac:dyDescent="0.25">
      <c r="A96" s="133" t="s">
        <v>289</v>
      </c>
      <c r="B96" s="136" t="s">
        <v>290</v>
      </c>
    </row>
    <row r="97" spans="1:2" ht="30" x14ac:dyDescent="0.25">
      <c r="A97" s="133" t="s">
        <v>291</v>
      </c>
      <c r="B97" s="136" t="s">
        <v>292</v>
      </c>
    </row>
    <row r="98" spans="1:2" ht="30" x14ac:dyDescent="0.25">
      <c r="A98" s="133" t="s">
        <v>293</v>
      </c>
      <c r="B98" s="136" t="s">
        <v>294</v>
      </c>
    </row>
    <row r="99" spans="1:2" x14ac:dyDescent="0.25">
      <c r="A99" s="133" t="s">
        <v>295</v>
      </c>
      <c r="B99" s="136" t="s">
        <v>296</v>
      </c>
    </row>
    <row r="100" spans="1:2" x14ac:dyDescent="0.25">
      <c r="A100" s="133" t="s">
        <v>297</v>
      </c>
      <c r="B100" s="136" t="s">
        <v>298</v>
      </c>
    </row>
    <row r="101" spans="1:2" x14ac:dyDescent="0.25">
      <c r="A101" s="133" t="s">
        <v>299</v>
      </c>
      <c r="B101" s="136" t="s">
        <v>300</v>
      </c>
    </row>
    <row r="102" spans="1:2" x14ac:dyDescent="0.25">
      <c r="A102" s="133" t="s">
        <v>301</v>
      </c>
      <c r="B102" s="136" t="s">
        <v>302</v>
      </c>
    </row>
    <row r="103" spans="1:2" x14ac:dyDescent="0.25">
      <c r="A103" s="133" t="s">
        <v>303</v>
      </c>
      <c r="B103" s="136" t="s">
        <v>304</v>
      </c>
    </row>
    <row r="104" spans="1:2" x14ac:dyDescent="0.25">
      <c r="A104" s="133" t="s">
        <v>305</v>
      </c>
      <c r="B104" s="136" t="s">
        <v>306</v>
      </c>
    </row>
    <row r="105" spans="1:2" x14ac:dyDescent="0.25">
      <c r="A105" s="133" t="s">
        <v>307</v>
      </c>
      <c r="B105" s="136" t="s">
        <v>308</v>
      </c>
    </row>
    <row r="106" spans="1:2" ht="30" x14ac:dyDescent="0.25">
      <c r="A106" s="133" t="s">
        <v>309</v>
      </c>
      <c r="B106" s="136" t="s">
        <v>310</v>
      </c>
    </row>
    <row r="107" spans="1:2" x14ac:dyDescent="0.25">
      <c r="A107" s="133" t="s">
        <v>311</v>
      </c>
      <c r="B107" s="136" t="s">
        <v>312</v>
      </c>
    </row>
    <row r="108" spans="1:2" ht="30" x14ac:dyDescent="0.25">
      <c r="A108" s="133" t="s">
        <v>313</v>
      </c>
      <c r="B108" s="136" t="s">
        <v>314</v>
      </c>
    </row>
    <row r="109" spans="1:2" ht="30" x14ac:dyDescent="0.25">
      <c r="A109" s="133" t="s">
        <v>315</v>
      </c>
      <c r="B109" s="136" t="s">
        <v>316</v>
      </c>
    </row>
    <row r="110" spans="1:2" x14ac:dyDescent="0.25">
      <c r="A110" s="133" t="s">
        <v>317</v>
      </c>
      <c r="B110" s="136" t="s">
        <v>318</v>
      </c>
    </row>
    <row r="111" spans="1:2" x14ac:dyDescent="0.25">
      <c r="A111" s="133" t="s">
        <v>319</v>
      </c>
      <c r="B111" s="136" t="s">
        <v>320</v>
      </c>
    </row>
    <row r="112" spans="1:2" x14ac:dyDescent="0.25">
      <c r="A112" s="133" t="s">
        <v>321</v>
      </c>
      <c r="B112" s="136" t="s">
        <v>322</v>
      </c>
    </row>
    <row r="113" spans="1:2" ht="30" x14ac:dyDescent="0.25">
      <c r="A113" s="133" t="s">
        <v>323</v>
      </c>
      <c r="B113" s="136" t="s">
        <v>324</v>
      </c>
    </row>
    <row r="114" spans="1:2" x14ac:dyDescent="0.25">
      <c r="A114" s="133" t="s">
        <v>325</v>
      </c>
      <c r="B114" s="136" t="s">
        <v>326</v>
      </c>
    </row>
    <row r="115" spans="1:2" x14ac:dyDescent="0.25">
      <c r="A115" s="133" t="s">
        <v>327</v>
      </c>
      <c r="B115" s="136" t="s">
        <v>328</v>
      </c>
    </row>
    <row r="116" spans="1:2" x14ac:dyDescent="0.25">
      <c r="A116" s="133" t="s">
        <v>329</v>
      </c>
      <c r="B116" s="136" t="s">
        <v>330</v>
      </c>
    </row>
    <row r="117" spans="1:2" ht="30" x14ac:dyDescent="0.25">
      <c r="A117" s="133" t="s">
        <v>331</v>
      </c>
      <c r="B117" s="136" t="s">
        <v>332</v>
      </c>
    </row>
    <row r="118" spans="1:2" x14ac:dyDescent="0.25">
      <c r="A118" s="133" t="s">
        <v>333</v>
      </c>
      <c r="B118" s="136" t="s">
        <v>334</v>
      </c>
    </row>
    <row r="119" spans="1:2" ht="30" x14ac:dyDescent="0.25">
      <c r="A119" s="133" t="s">
        <v>335</v>
      </c>
      <c r="B119" s="136" t="s">
        <v>336</v>
      </c>
    </row>
    <row r="120" spans="1:2" ht="30" x14ac:dyDescent="0.25">
      <c r="A120" s="133" t="s">
        <v>337</v>
      </c>
      <c r="B120" s="136" t="s">
        <v>338</v>
      </c>
    </row>
    <row r="121" spans="1:2" ht="30" x14ac:dyDescent="0.25">
      <c r="A121" s="133" t="s">
        <v>339</v>
      </c>
      <c r="B121" s="136" t="s">
        <v>340</v>
      </c>
    </row>
    <row r="122" spans="1:2" x14ac:dyDescent="0.25">
      <c r="A122" s="133" t="s">
        <v>341</v>
      </c>
      <c r="B122" s="136" t="s">
        <v>342</v>
      </c>
    </row>
    <row r="123" spans="1:2" x14ac:dyDescent="0.25">
      <c r="A123" s="133" t="s">
        <v>343</v>
      </c>
      <c r="B123" s="136" t="s">
        <v>344</v>
      </c>
    </row>
    <row r="124" spans="1:2" x14ac:dyDescent="0.25">
      <c r="A124" s="133" t="s">
        <v>345</v>
      </c>
      <c r="B124" s="136" t="s">
        <v>346</v>
      </c>
    </row>
    <row r="125" spans="1:2" ht="30" x14ac:dyDescent="0.25">
      <c r="A125" s="133" t="s">
        <v>347</v>
      </c>
      <c r="B125" s="136" t="s">
        <v>348</v>
      </c>
    </row>
    <row r="126" spans="1:2" ht="30" x14ac:dyDescent="0.25">
      <c r="A126" s="133" t="s">
        <v>349</v>
      </c>
      <c r="B126" s="136" t="s">
        <v>350</v>
      </c>
    </row>
    <row r="127" spans="1:2" ht="30" x14ac:dyDescent="0.25">
      <c r="A127" s="133" t="s">
        <v>351</v>
      </c>
      <c r="B127" s="136" t="s">
        <v>352</v>
      </c>
    </row>
    <row r="128" spans="1:2" ht="30" x14ac:dyDescent="0.25">
      <c r="A128" s="133" t="s">
        <v>353</v>
      </c>
      <c r="B128" s="136" t="s">
        <v>354</v>
      </c>
    </row>
    <row r="129" spans="1:2" x14ac:dyDescent="0.25">
      <c r="A129" s="133" t="s">
        <v>355</v>
      </c>
      <c r="B129" s="136" t="s">
        <v>356</v>
      </c>
    </row>
    <row r="130" spans="1:2" x14ac:dyDescent="0.25">
      <c r="A130" s="134"/>
      <c r="B130" s="138" t="s">
        <v>379</v>
      </c>
    </row>
    <row r="131" spans="1:2" x14ac:dyDescent="0.25">
      <c r="A131" s="133" t="s">
        <v>357</v>
      </c>
      <c r="B131" s="136" t="s">
        <v>358</v>
      </c>
    </row>
    <row r="132" spans="1:2" ht="30" x14ac:dyDescent="0.25">
      <c r="A132" s="133" t="s">
        <v>359</v>
      </c>
      <c r="B132" s="136" t="s">
        <v>360</v>
      </c>
    </row>
    <row r="133" spans="1:2" x14ac:dyDescent="0.25">
      <c r="A133" s="133" t="s">
        <v>361</v>
      </c>
      <c r="B133" s="136" t="s">
        <v>362</v>
      </c>
    </row>
    <row r="134" spans="1:2" ht="30" x14ac:dyDescent="0.25">
      <c r="A134" s="133" t="s">
        <v>363</v>
      </c>
      <c r="B134" s="136" t="s">
        <v>364</v>
      </c>
    </row>
    <row r="135" spans="1:2" ht="30" x14ac:dyDescent="0.25">
      <c r="A135" s="133" t="s">
        <v>365</v>
      </c>
      <c r="B135" s="136" t="s">
        <v>366</v>
      </c>
    </row>
    <row r="136" spans="1:2" x14ac:dyDescent="0.25">
      <c r="A136" s="133" t="s">
        <v>367</v>
      </c>
      <c r="B136" s="136" t="s">
        <v>368</v>
      </c>
    </row>
    <row r="137" spans="1:2" ht="30" x14ac:dyDescent="0.25">
      <c r="A137" s="133" t="s">
        <v>369</v>
      </c>
      <c r="B137" s="136" t="s">
        <v>370</v>
      </c>
    </row>
    <row r="138" spans="1:2" x14ac:dyDescent="0.25">
      <c r="A138" s="133" t="s">
        <v>371</v>
      </c>
      <c r="B138" s="136" t="s">
        <v>372</v>
      </c>
    </row>
    <row r="139" spans="1:2" x14ac:dyDescent="0.25">
      <c r="A139" s="141" t="s">
        <v>373</v>
      </c>
      <c r="B139" s="142" t="s">
        <v>374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8D6AD-EFE1-4061-9351-C43F846FEFA9}">
  <sheetPr codeName="Arkusz9" filterMode="1"/>
  <dimension ref="A1:AV388"/>
  <sheetViews>
    <sheetView topLeftCell="I220" workbookViewId="0">
      <pane ySplit="6" topLeftCell="A226" activePane="bottomLeft" state="frozen"/>
      <selection activeCell="M31" sqref="M31"/>
      <selection pane="bottomLeft" activeCell="O387" sqref="O387"/>
    </sheetView>
  </sheetViews>
  <sheetFormatPr defaultColWidth="8.85546875" defaultRowHeight="15" x14ac:dyDescent="0.25"/>
  <cols>
    <col min="1" max="1" width="13.28515625" style="345" customWidth="1"/>
    <col min="2" max="2" width="34.28515625" customWidth="1"/>
    <col min="10" max="10" width="21.42578125" customWidth="1"/>
    <col min="11" max="11" width="12.28515625" customWidth="1"/>
    <col min="12" max="12" width="38.42578125" customWidth="1"/>
    <col min="13" max="45" width="4.7109375" customWidth="1"/>
  </cols>
  <sheetData>
    <row r="1" spans="1:20" ht="15.75" thickBot="1" x14ac:dyDescent="0.3">
      <c r="A1" s="4" t="s">
        <v>495</v>
      </c>
      <c r="K1" t="s">
        <v>496</v>
      </c>
    </row>
    <row r="2" spans="1:20" ht="15" customHeight="1" x14ac:dyDescent="0.25">
      <c r="A2" s="346"/>
      <c r="B2" s="341"/>
      <c r="C2" s="899" t="s">
        <v>483</v>
      </c>
      <c r="D2" s="899" t="s">
        <v>484</v>
      </c>
      <c r="E2" s="899" t="s">
        <v>485</v>
      </c>
      <c r="F2" s="899" t="s">
        <v>486</v>
      </c>
      <c r="G2" s="342" t="s">
        <v>487</v>
      </c>
      <c r="H2" s="342" t="s">
        <v>489</v>
      </c>
      <c r="I2" s="340"/>
      <c r="K2" s="891" t="s">
        <v>490</v>
      </c>
      <c r="L2" s="350"/>
      <c r="M2" s="888" t="s">
        <v>483</v>
      </c>
      <c r="N2" s="888" t="s">
        <v>484</v>
      </c>
      <c r="O2" s="888" t="s">
        <v>485</v>
      </c>
      <c r="P2" s="888" t="s">
        <v>486</v>
      </c>
      <c r="Q2" s="356" t="s">
        <v>487</v>
      </c>
      <c r="R2" s="356" t="s">
        <v>489</v>
      </c>
      <c r="S2" s="357" t="s">
        <v>492</v>
      </c>
      <c r="T2" s="901"/>
    </row>
    <row r="3" spans="1:20" ht="39" thickBot="1" x14ac:dyDescent="0.3">
      <c r="A3" s="347" t="s">
        <v>490</v>
      </c>
      <c r="B3" s="343" t="s">
        <v>482</v>
      </c>
      <c r="C3" s="900"/>
      <c r="D3" s="900"/>
      <c r="E3" s="900"/>
      <c r="F3" s="900"/>
      <c r="G3" s="344" t="s">
        <v>488</v>
      </c>
      <c r="H3" s="344" t="s">
        <v>97</v>
      </c>
      <c r="I3" s="340"/>
      <c r="K3" s="892"/>
      <c r="L3" s="351" t="s">
        <v>482</v>
      </c>
      <c r="M3" s="889"/>
      <c r="N3" s="889"/>
      <c r="O3" s="889"/>
      <c r="P3" s="889"/>
      <c r="Q3" s="358" t="s">
        <v>488</v>
      </c>
      <c r="R3" s="358" t="s">
        <v>97</v>
      </c>
      <c r="S3" s="351" t="s">
        <v>493</v>
      </c>
      <c r="T3" s="901"/>
    </row>
    <row r="4" spans="1:20" ht="15.75" thickBot="1" x14ac:dyDescent="0.3">
      <c r="A4" s="349">
        <v>1</v>
      </c>
      <c r="B4" s="328" t="s">
        <v>422</v>
      </c>
      <c r="C4" s="329">
        <v>30</v>
      </c>
      <c r="D4" s="329"/>
      <c r="E4" s="329">
        <v>45</v>
      </c>
      <c r="F4" s="329"/>
      <c r="G4" s="330">
        <v>75</v>
      </c>
      <c r="H4" s="330">
        <v>4</v>
      </c>
      <c r="I4" s="340"/>
      <c r="K4" s="893"/>
      <c r="L4" s="352"/>
      <c r="M4" s="890"/>
      <c r="N4" s="890"/>
      <c r="O4" s="890"/>
      <c r="P4" s="890"/>
      <c r="Q4" s="359"/>
      <c r="R4" s="359"/>
      <c r="S4" s="360" t="s">
        <v>494</v>
      </c>
      <c r="T4" s="340"/>
    </row>
    <row r="5" spans="1:20" ht="26.25" thickBot="1" x14ac:dyDescent="0.3">
      <c r="A5" s="349">
        <v>2</v>
      </c>
      <c r="B5" s="331" t="s">
        <v>479</v>
      </c>
      <c r="C5" s="332">
        <v>10</v>
      </c>
      <c r="D5" s="332"/>
      <c r="E5" s="332">
        <v>10</v>
      </c>
      <c r="F5" s="332"/>
      <c r="G5" s="333">
        <v>20</v>
      </c>
      <c r="H5" s="333">
        <v>2</v>
      </c>
      <c r="K5" s="361">
        <v>1</v>
      </c>
      <c r="L5" s="353" t="s">
        <v>439</v>
      </c>
      <c r="M5" s="360">
        <v>20</v>
      </c>
      <c r="N5" s="360"/>
      <c r="O5" s="360">
        <v>40</v>
      </c>
      <c r="P5" s="360"/>
      <c r="Q5" s="362">
        <v>60</v>
      </c>
      <c r="R5" s="362">
        <v>6</v>
      </c>
      <c r="S5" s="363" t="s">
        <v>82</v>
      </c>
      <c r="T5" s="340"/>
    </row>
    <row r="6" spans="1:20" ht="27" thickBot="1" x14ac:dyDescent="0.3">
      <c r="A6" s="347" t="s">
        <v>491</v>
      </c>
      <c r="B6" s="334" t="s">
        <v>430</v>
      </c>
      <c r="C6" s="332">
        <v>10</v>
      </c>
      <c r="D6" s="332">
        <v>10</v>
      </c>
      <c r="E6" s="332">
        <v>40</v>
      </c>
      <c r="F6" s="332"/>
      <c r="G6" s="333">
        <v>60</v>
      </c>
      <c r="H6" s="333">
        <v>3</v>
      </c>
      <c r="K6" s="361">
        <v>2</v>
      </c>
      <c r="L6" s="353" t="s">
        <v>443</v>
      </c>
      <c r="M6" s="360">
        <v>30</v>
      </c>
      <c r="N6" s="360"/>
      <c r="O6" s="360">
        <v>30</v>
      </c>
      <c r="P6" s="360"/>
      <c r="Q6" s="362">
        <v>60</v>
      </c>
      <c r="R6" s="362">
        <v>5</v>
      </c>
      <c r="S6" s="363" t="s">
        <v>82</v>
      </c>
      <c r="T6" s="340"/>
    </row>
    <row r="7" spans="1:20" ht="27" thickBot="1" x14ac:dyDescent="0.3">
      <c r="A7" s="349" t="s">
        <v>491</v>
      </c>
      <c r="B7" s="334" t="s">
        <v>429</v>
      </c>
      <c r="C7" s="332">
        <v>15</v>
      </c>
      <c r="D7" s="332"/>
      <c r="E7" s="332">
        <v>20</v>
      </c>
      <c r="F7" s="332"/>
      <c r="G7" s="333">
        <v>35</v>
      </c>
      <c r="H7" s="333">
        <v>2</v>
      </c>
      <c r="K7" s="361" t="s">
        <v>491</v>
      </c>
      <c r="L7" s="354" t="s">
        <v>440</v>
      </c>
      <c r="M7" s="360">
        <v>20</v>
      </c>
      <c r="N7" s="360"/>
      <c r="O7" s="360">
        <v>35</v>
      </c>
      <c r="P7" s="360"/>
      <c r="Q7" s="362">
        <v>55</v>
      </c>
      <c r="R7" s="362">
        <v>5</v>
      </c>
      <c r="S7" s="363" t="s">
        <v>53</v>
      </c>
      <c r="T7" s="340"/>
    </row>
    <row r="8" spans="1:20" ht="27" thickBot="1" x14ac:dyDescent="0.3">
      <c r="A8" s="347" t="s">
        <v>491</v>
      </c>
      <c r="B8" s="334" t="s">
        <v>478</v>
      </c>
      <c r="C8" s="332">
        <v>15</v>
      </c>
      <c r="D8" s="332"/>
      <c r="E8" s="332">
        <v>30</v>
      </c>
      <c r="F8" s="332"/>
      <c r="G8" s="333">
        <v>45</v>
      </c>
      <c r="H8" s="333">
        <v>2</v>
      </c>
      <c r="K8" s="361" t="s">
        <v>491</v>
      </c>
      <c r="L8" s="354" t="s">
        <v>465</v>
      </c>
      <c r="M8" s="360">
        <v>30</v>
      </c>
      <c r="N8" s="360">
        <v>30</v>
      </c>
      <c r="O8" s="360">
        <v>30</v>
      </c>
      <c r="P8" s="360"/>
      <c r="Q8" s="362">
        <v>90</v>
      </c>
      <c r="R8" s="362">
        <v>7</v>
      </c>
      <c r="S8" s="363" t="s">
        <v>53</v>
      </c>
      <c r="T8" s="340"/>
    </row>
    <row r="9" spans="1:20" ht="27" thickBot="1" x14ac:dyDescent="0.3">
      <c r="A9" s="349" t="s">
        <v>491</v>
      </c>
      <c r="B9" s="334" t="s">
        <v>477</v>
      </c>
      <c r="C9" s="332">
        <v>30</v>
      </c>
      <c r="D9" s="332"/>
      <c r="E9" s="332">
        <v>20</v>
      </c>
      <c r="F9" s="332"/>
      <c r="G9" s="333">
        <v>50</v>
      </c>
      <c r="H9" s="333">
        <v>3</v>
      </c>
      <c r="K9" s="361" t="s">
        <v>491</v>
      </c>
      <c r="L9" s="354" t="s">
        <v>462</v>
      </c>
      <c r="M9" s="360">
        <v>20</v>
      </c>
      <c r="N9" s="360"/>
      <c r="O9" s="360">
        <v>30</v>
      </c>
      <c r="P9" s="360"/>
      <c r="Q9" s="362">
        <v>50</v>
      </c>
      <c r="R9" s="362">
        <v>5</v>
      </c>
      <c r="S9" s="363" t="s">
        <v>82</v>
      </c>
      <c r="T9" s="340"/>
    </row>
    <row r="10" spans="1:20" ht="27" thickBot="1" x14ac:dyDescent="0.3">
      <c r="A10" s="347" t="s">
        <v>491</v>
      </c>
      <c r="B10" s="334" t="s">
        <v>438</v>
      </c>
      <c r="C10" s="332">
        <v>15</v>
      </c>
      <c r="D10" s="332"/>
      <c r="E10" s="332">
        <v>30</v>
      </c>
      <c r="F10" s="332"/>
      <c r="G10" s="333">
        <v>45</v>
      </c>
      <c r="H10" s="333">
        <v>3</v>
      </c>
      <c r="K10" s="361" t="s">
        <v>491</v>
      </c>
      <c r="L10" s="354" t="s">
        <v>472</v>
      </c>
      <c r="M10" s="360">
        <v>20</v>
      </c>
      <c r="N10" s="360"/>
      <c r="O10" s="360">
        <v>35</v>
      </c>
      <c r="P10" s="360"/>
      <c r="Q10" s="362">
        <v>55</v>
      </c>
      <c r="R10" s="362">
        <v>4</v>
      </c>
      <c r="S10" s="363" t="s">
        <v>53</v>
      </c>
      <c r="T10" s="340"/>
    </row>
    <row r="11" spans="1:20" ht="27" thickBot="1" x14ac:dyDescent="0.3">
      <c r="A11" s="349" t="s">
        <v>491</v>
      </c>
      <c r="B11" s="334" t="s">
        <v>434</v>
      </c>
      <c r="C11" s="332">
        <v>15</v>
      </c>
      <c r="D11" s="332"/>
      <c r="E11" s="332">
        <v>60</v>
      </c>
      <c r="F11" s="332"/>
      <c r="G11" s="333">
        <v>75</v>
      </c>
      <c r="H11" s="333">
        <v>6</v>
      </c>
      <c r="K11" s="361" t="s">
        <v>491</v>
      </c>
      <c r="L11" s="354" t="s">
        <v>441</v>
      </c>
      <c r="M11" s="360">
        <v>20</v>
      </c>
      <c r="N11" s="360"/>
      <c r="O11" s="360">
        <v>35</v>
      </c>
      <c r="P11" s="360"/>
      <c r="Q11" s="362">
        <v>55</v>
      </c>
      <c r="R11" s="362">
        <v>5</v>
      </c>
      <c r="S11" s="363" t="s">
        <v>53</v>
      </c>
      <c r="T11" s="340"/>
    </row>
    <row r="12" spans="1:20" ht="27" thickBot="1" x14ac:dyDescent="0.3">
      <c r="A12" s="347" t="s">
        <v>491</v>
      </c>
      <c r="B12" s="334" t="s">
        <v>428</v>
      </c>
      <c r="C12" s="332"/>
      <c r="D12" s="332"/>
      <c r="E12" s="332">
        <v>60</v>
      </c>
      <c r="F12" s="332"/>
      <c r="G12" s="333">
        <v>60</v>
      </c>
      <c r="H12" s="333">
        <v>4</v>
      </c>
      <c r="K12" s="361" t="s">
        <v>491</v>
      </c>
      <c r="L12" s="354" t="s">
        <v>445</v>
      </c>
      <c r="M12" s="360">
        <v>30</v>
      </c>
      <c r="N12" s="360"/>
      <c r="O12" s="360">
        <v>30</v>
      </c>
      <c r="P12" s="360"/>
      <c r="Q12" s="362">
        <v>60</v>
      </c>
      <c r="R12" s="362">
        <v>7</v>
      </c>
      <c r="S12" s="363" t="s">
        <v>53</v>
      </c>
      <c r="T12" s="340"/>
    </row>
    <row r="13" spans="1:20" ht="27" thickBot="1" x14ac:dyDescent="0.3">
      <c r="A13" s="349" t="s">
        <v>475</v>
      </c>
      <c r="B13" s="335" t="s">
        <v>432</v>
      </c>
      <c r="C13" s="332"/>
      <c r="D13" s="332">
        <v>20</v>
      </c>
      <c r="E13" s="332">
        <v>15</v>
      </c>
      <c r="F13" s="332"/>
      <c r="G13" s="333">
        <v>35</v>
      </c>
      <c r="H13" s="333">
        <v>2</v>
      </c>
      <c r="K13" s="361" t="s">
        <v>475</v>
      </c>
      <c r="L13" s="355" t="s">
        <v>444</v>
      </c>
      <c r="M13" s="360">
        <v>10</v>
      </c>
      <c r="N13" s="360"/>
      <c r="O13" s="360">
        <v>20</v>
      </c>
      <c r="P13" s="360"/>
      <c r="Q13" s="362">
        <v>30</v>
      </c>
      <c r="R13" s="362">
        <v>5</v>
      </c>
      <c r="S13" s="363" t="s">
        <v>53</v>
      </c>
      <c r="T13" s="340"/>
    </row>
    <row r="14" spans="1:20" ht="27" thickBot="1" x14ac:dyDescent="0.3">
      <c r="A14" s="347" t="s">
        <v>475</v>
      </c>
      <c r="B14" s="335" t="s">
        <v>459</v>
      </c>
      <c r="C14" s="332">
        <v>5</v>
      </c>
      <c r="D14" s="332"/>
      <c r="E14" s="332">
        <v>40</v>
      </c>
      <c r="F14" s="332"/>
      <c r="G14" s="333">
        <v>45</v>
      </c>
      <c r="H14" s="333">
        <v>3</v>
      </c>
      <c r="K14" s="361" t="s">
        <v>475</v>
      </c>
      <c r="L14" s="355" t="s">
        <v>457</v>
      </c>
      <c r="M14" s="360">
        <v>15</v>
      </c>
      <c r="N14" s="360"/>
      <c r="O14" s="360">
        <v>30</v>
      </c>
      <c r="P14" s="360"/>
      <c r="Q14" s="362">
        <v>45</v>
      </c>
      <c r="R14" s="362">
        <v>5</v>
      </c>
      <c r="S14" s="363" t="s">
        <v>82</v>
      </c>
      <c r="T14" s="340"/>
    </row>
    <row r="15" spans="1:20" ht="27" thickBot="1" x14ac:dyDescent="0.3">
      <c r="A15" s="349" t="s">
        <v>475</v>
      </c>
      <c r="B15" s="335" t="s">
        <v>436</v>
      </c>
      <c r="C15" s="332">
        <v>15</v>
      </c>
      <c r="D15" s="332">
        <v>30</v>
      </c>
      <c r="E15" s="332"/>
      <c r="F15" s="332"/>
      <c r="G15" s="333">
        <v>45</v>
      </c>
      <c r="H15" s="333">
        <v>3</v>
      </c>
      <c r="K15" s="361" t="s">
        <v>475</v>
      </c>
      <c r="L15" s="355" t="s">
        <v>446</v>
      </c>
      <c r="M15" s="360">
        <v>15</v>
      </c>
      <c r="N15" s="360"/>
      <c r="O15" s="360">
        <v>60</v>
      </c>
      <c r="P15" s="360"/>
      <c r="Q15" s="362">
        <v>75</v>
      </c>
      <c r="R15" s="362">
        <v>6</v>
      </c>
      <c r="S15" s="363" t="s">
        <v>53</v>
      </c>
      <c r="T15" s="340"/>
    </row>
    <row r="16" spans="1:20" ht="27" thickBot="1" x14ac:dyDescent="0.3">
      <c r="A16" s="347" t="s">
        <v>475</v>
      </c>
      <c r="B16" s="335" t="s">
        <v>458</v>
      </c>
      <c r="C16" s="332">
        <v>30</v>
      </c>
      <c r="D16" s="332"/>
      <c r="E16" s="332">
        <v>30</v>
      </c>
      <c r="F16" s="332"/>
      <c r="G16" s="333">
        <v>60</v>
      </c>
      <c r="H16" s="333">
        <v>3</v>
      </c>
      <c r="K16" s="361" t="s">
        <v>475</v>
      </c>
      <c r="L16" s="355" t="s">
        <v>442</v>
      </c>
      <c r="M16" s="360">
        <v>30</v>
      </c>
      <c r="N16" s="360"/>
      <c r="O16" s="360">
        <v>40</v>
      </c>
      <c r="P16" s="360"/>
      <c r="Q16" s="362">
        <v>70</v>
      </c>
      <c r="R16" s="362">
        <v>6</v>
      </c>
      <c r="S16" s="363" t="s">
        <v>53</v>
      </c>
      <c r="T16" s="340"/>
    </row>
    <row r="17" spans="1:20" ht="27" thickBot="1" x14ac:dyDescent="0.3">
      <c r="A17" s="349" t="s">
        <v>475</v>
      </c>
      <c r="B17" s="335" t="s">
        <v>437</v>
      </c>
      <c r="C17" s="332">
        <v>20</v>
      </c>
      <c r="D17" s="332"/>
      <c r="E17" s="332">
        <v>30</v>
      </c>
      <c r="F17" s="332"/>
      <c r="G17" s="333">
        <v>50</v>
      </c>
      <c r="H17" s="333">
        <v>4</v>
      </c>
      <c r="K17" s="361" t="s">
        <v>475</v>
      </c>
      <c r="L17" s="355" t="s">
        <v>463</v>
      </c>
      <c r="M17" s="360">
        <v>30</v>
      </c>
      <c r="N17" s="360"/>
      <c r="O17" s="360">
        <v>40</v>
      </c>
      <c r="P17" s="360"/>
      <c r="Q17" s="362">
        <v>70</v>
      </c>
      <c r="R17" s="362">
        <v>6</v>
      </c>
      <c r="S17" s="363" t="s">
        <v>53</v>
      </c>
      <c r="T17" s="340"/>
    </row>
    <row r="18" spans="1:20" ht="27" thickBot="1" x14ac:dyDescent="0.3">
      <c r="A18" s="347" t="s">
        <v>475</v>
      </c>
      <c r="B18" s="335" t="s">
        <v>431</v>
      </c>
      <c r="C18" s="332">
        <v>30</v>
      </c>
      <c r="D18" s="332"/>
      <c r="E18" s="332">
        <v>40</v>
      </c>
      <c r="F18" s="332"/>
      <c r="G18" s="333">
        <v>70</v>
      </c>
      <c r="H18" s="333">
        <v>4</v>
      </c>
      <c r="K18" s="361" t="s">
        <v>475</v>
      </c>
      <c r="L18" s="355" t="s">
        <v>464</v>
      </c>
      <c r="M18" s="360">
        <v>30</v>
      </c>
      <c r="N18" s="360"/>
      <c r="O18" s="360">
        <v>40</v>
      </c>
      <c r="P18" s="360"/>
      <c r="Q18" s="362">
        <v>70</v>
      </c>
      <c r="R18" s="362">
        <v>5</v>
      </c>
      <c r="S18" s="363" t="s">
        <v>53</v>
      </c>
      <c r="T18" s="340"/>
    </row>
    <row r="19" spans="1:20" ht="27" thickBot="1" x14ac:dyDescent="0.3">
      <c r="A19" s="349" t="s">
        <v>475</v>
      </c>
      <c r="B19" s="335" t="s">
        <v>435</v>
      </c>
      <c r="C19" s="332">
        <v>15</v>
      </c>
      <c r="D19" s="332"/>
      <c r="E19" s="332">
        <v>55</v>
      </c>
      <c r="F19" s="332"/>
      <c r="G19" s="333">
        <v>70</v>
      </c>
      <c r="H19" s="333">
        <v>4</v>
      </c>
      <c r="K19" s="361">
        <v>9</v>
      </c>
      <c r="L19" s="353" t="s">
        <v>433</v>
      </c>
      <c r="M19" s="360"/>
      <c r="N19" s="360">
        <v>120</v>
      </c>
      <c r="O19" s="360"/>
      <c r="P19" s="360"/>
      <c r="Q19" s="362">
        <v>120</v>
      </c>
      <c r="R19" s="362">
        <v>12</v>
      </c>
      <c r="S19" s="363" t="s">
        <v>82</v>
      </c>
      <c r="T19" s="340"/>
    </row>
    <row r="20" spans="1:20" ht="26.25" thickBot="1" x14ac:dyDescent="0.3">
      <c r="A20" s="347">
        <v>10</v>
      </c>
      <c r="B20" s="331" t="s">
        <v>433</v>
      </c>
      <c r="C20" s="332"/>
      <c r="D20" s="332">
        <v>120</v>
      </c>
      <c r="E20" s="332"/>
      <c r="F20" s="332"/>
      <c r="G20" s="333">
        <v>120</v>
      </c>
      <c r="H20" s="333">
        <v>10</v>
      </c>
      <c r="K20" s="361">
        <v>10</v>
      </c>
      <c r="L20" s="353" t="s">
        <v>474</v>
      </c>
      <c r="M20" s="360">
        <v>20</v>
      </c>
      <c r="N20" s="360"/>
      <c r="O20" s="360">
        <v>40</v>
      </c>
      <c r="P20" s="360"/>
      <c r="Q20" s="362">
        <v>60</v>
      </c>
      <c r="R20" s="362">
        <v>4</v>
      </c>
      <c r="S20" s="363" t="s">
        <v>82</v>
      </c>
      <c r="T20" s="340"/>
    </row>
    <row r="21" spans="1:20" ht="15.75" customHeight="1" thickBot="1" x14ac:dyDescent="0.3">
      <c r="A21" s="349">
        <v>11</v>
      </c>
      <c r="B21" s="331" t="s">
        <v>460</v>
      </c>
      <c r="C21" s="332"/>
      <c r="D21" s="332"/>
      <c r="E21" s="332">
        <v>40</v>
      </c>
      <c r="F21" s="332"/>
      <c r="G21" s="333">
        <v>40</v>
      </c>
      <c r="H21" s="333">
        <v>2</v>
      </c>
      <c r="K21" s="902" t="s">
        <v>480</v>
      </c>
      <c r="L21" s="903"/>
      <c r="M21" s="366">
        <f>SUM(M5:M12,M19:M20)</f>
        <v>210</v>
      </c>
      <c r="N21" s="366">
        <f t="shared" ref="N21:R21" si="0">SUM(N5:N12,N19:N20)</f>
        <v>150</v>
      </c>
      <c r="O21" s="366">
        <f t="shared" si="0"/>
        <v>305</v>
      </c>
      <c r="P21" s="366">
        <f t="shared" si="0"/>
        <v>0</v>
      </c>
      <c r="Q21" s="366">
        <f t="shared" si="0"/>
        <v>665</v>
      </c>
      <c r="R21" s="366">
        <f t="shared" si="0"/>
        <v>60</v>
      </c>
      <c r="S21" s="367"/>
      <c r="T21" s="340"/>
    </row>
    <row r="22" spans="1:20" ht="15.75" thickBot="1" x14ac:dyDescent="0.3">
      <c r="A22" s="347">
        <v>12</v>
      </c>
      <c r="B22" s="331" t="s">
        <v>461</v>
      </c>
      <c r="C22" s="332">
        <v>20</v>
      </c>
      <c r="D22" s="332"/>
      <c r="E22" s="332">
        <v>40</v>
      </c>
      <c r="F22" s="332"/>
      <c r="G22" s="333">
        <v>60</v>
      </c>
      <c r="H22" s="333">
        <v>3</v>
      </c>
      <c r="K22" s="886" t="s">
        <v>481</v>
      </c>
      <c r="L22" s="887"/>
      <c r="M22" s="364">
        <f>SUM(M5:M6,M13:M20)</f>
        <v>200</v>
      </c>
      <c r="N22" s="364">
        <f t="shared" ref="N22:R22" si="1">SUM(N5:N6,N13:N20)</f>
        <v>120</v>
      </c>
      <c r="O22" s="364">
        <f t="shared" si="1"/>
        <v>340</v>
      </c>
      <c r="P22" s="364">
        <f t="shared" si="1"/>
        <v>0</v>
      </c>
      <c r="Q22" s="364">
        <f t="shared" si="1"/>
        <v>660</v>
      </c>
      <c r="R22" s="364">
        <f t="shared" si="1"/>
        <v>60</v>
      </c>
      <c r="S22" s="365"/>
      <c r="T22" s="340"/>
    </row>
    <row r="23" spans="1:20" ht="15.75" thickBot="1" x14ac:dyDescent="0.3">
      <c r="A23" s="349">
        <v>13</v>
      </c>
      <c r="B23" s="331" t="s">
        <v>473</v>
      </c>
      <c r="C23" s="332">
        <v>20</v>
      </c>
      <c r="D23" s="332"/>
      <c r="E23" s="332">
        <v>40</v>
      </c>
      <c r="F23" s="332"/>
      <c r="G23" s="333">
        <v>60</v>
      </c>
      <c r="H23" s="333">
        <v>4</v>
      </c>
    </row>
    <row r="24" spans="1:20" ht="15.75" thickBot="1" x14ac:dyDescent="0.3">
      <c r="A24" s="348">
        <v>14</v>
      </c>
      <c r="B24" s="331" t="s">
        <v>408</v>
      </c>
      <c r="C24" s="332"/>
      <c r="D24" s="332"/>
      <c r="E24" s="332"/>
      <c r="F24" s="332">
        <v>320</v>
      </c>
      <c r="G24" s="333">
        <v>320</v>
      </c>
      <c r="H24" s="333">
        <v>12</v>
      </c>
    </row>
    <row r="25" spans="1:20" ht="15.75" thickBot="1" x14ac:dyDescent="0.3">
      <c r="A25" s="349"/>
      <c r="B25" s="336" t="s">
        <v>480</v>
      </c>
      <c r="C25" s="337">
        <f>SUM(C4:C12,C20:C24)</f>
        <v>180</v>
      </c>
      <c r="D25" s="337">
        <f t="shared" ref="D25:H25" si="2">SUM(D4:D12,D20:D24)</f>
        <v>130</v>
      </c>
      <c r="E25" s="337">
        <f t="shared" si="2"/>
        <v>435</v>
      </c>
      <c r="F25" s="337">
        <f t="shared" si="2"/>
        <v>320</v>
      </c>
      <c r="G25" s="337">
        <f t="shared" si="2"/>
        <v>1065</v>
      </c>
      <c r="H25" s="337">
        <f t="shared" si="2"/>
        <v>60</v>
      </c>
    </row>
    <row r="26" spans="1:20" ht="15.75" thickBot="1" x14ac:dyDescent="0.3">
      <c r="A26" s="348"/>
      <c r="B26" s="338" t="s">
        <v>481</v>
      </c>
      <c r="C26" s="339">
        <f>SUM(C4:C5,C13:C24)</f>
        <v>195</v>
      </c>
      <c r="D26" s="339">
        <f t="shared" ref="D26:H26" si="3">SUM(D4:D5,D13:D24)</f>
        <v>170</v>
      </c>
      <c r="E26" s="339">
        <f>SUM(E4:E5,E13:E24)</f>
        <v>385</v>
      </c>
      <c r="F26" s="339">
        <f t="shared" si="3"/>
        <v>320</v>
      </c>
      <c r="G26" s="339">
        <f t="shared" si="3"/>
        <v>1070</v>
      </c>
      <c r="H26" s="339">
        <f t="shared" si="3"/>
        <v>60</v>
      </c>
    </row>
    <row r="40" spans="3:8" x14ac:dyDescent="0.25">
      <c r="C40">
        <v>244</v>
      </c>
      <c r="D40">
        <v>29</v>
      </c>
      <c r="G40" t="s">
        <v>483</v>
      </c>
      <c r="H40" t="s">
        <v>484</v>
      </c>
    </row>
    <row r="41" spans="3:8" x14ac:dyDescent="0.25">
      <c r="C41">
        <v>210</v>
      </c>
      <c r="D41">
        <v>32</v>
      </c>
    </row>
    <row r="42" spans="3:8" x14ac:dyDescent="0.25">
      <c r="C42">
        <v>210</v>
      </c>
      <c r="D42">
        <v>30</v>
      </c>
      <c r="G42">
        <v>15</v>
      </c>
      <c r="H42">
        <v>15</v>
      </c>
    </row>
    <row r="43" spans="3:8" x14ac:dyDescent="0.25">
      <c r="C43">
        <v>230</v>
      </c>
      <c r="D43">
        <v>34</v>
      </c>
      <c r="G43">
        <v>15</v>
      </c>
      <c r="H43">
        <v>10</v>
      </c>
    </row>
    <row r="44" spans="3:8" x14ac:dyDescent="0.25">
      <c r="C44">
        <v>200</v>
      </c>
      <c r="D44">
        <v>28</v>
      </c>
      <c r="G44">
        <v>30</v>
      </c>
    </row>
    <row r="45" spans="3:8" x14ac:dyDescent="0.25">
      <c r="C45">
        <v>200</v>
      </c>
      <c r="D45">
        <v>29</v>
      </c>
      <c r="G45">
        <v>15</v>
      </c>
    </row>
    <row r="46" spans="3:8" x14ac:dyDescent="0.25">
      <c r="C46">
        <v>180</v>
      </c>
      <c r="D46">
        <v>30</v>
      </c>
    </row>
    <row r="47" spans="3:8" x14ac:dyDescent="0.25">
      <c r="C47">
        <v>180</v>
      </c>
      <c r="D47">
        <v>31</v>
      </c>
    </row>
    <row r="48" spans="3:8" x14ac:dyDescent="0.25">
      <c r="C48">
        <v>200</v>
      </c>
      <c r="D48">
        <v>32</v>
      </c>
      <c r="G48">
        <v>30</v>
      </c>
      <c r="H48" s="396">
        <v>10</v>
      </c>
    </row>
    <row r="49" spans="3:8" x14ac:dyDescent="0.25">
      <c r="C49">
        <v>60</v>
      </c>
      <c r="D49">
        <v>25</v>
      </c>
      <c r="G49">
        <v>15</v>
      </c>
    </row>
    <row r="50" spans="3:8" x14ac:dyDescent="0.25">
      <c r="C50">
        <f>SUM(C40:C49)</f>
        <v>1914</v>
      </c>
      <c r="D50">
        <f>SUM(D40:D49)</f>
        <v>300</v>
      </c>
      <c r="G50">
        <v>5</v>
      </c>
    </row>
    <row r="53" spans="3:8" x14ac:dyDescent="0.25">
      <c r="C53">
        <v>608</v>
      </c>
      <c r="D53">
        <v>60</v>
      </c>
      <c r="G53">
        <v>30</v>
      </c>
    </row>
    <row r="54" spans="3:8" x14ac:dyDescent="0.25">
      <c r="C54">
        <v>630</v>
      </c>
      <c r="D54">
        <v>60</v>
      </c>
      <c r="G54">
        <v>30</v>
      </c>
    </row>
    <row r="55" spans="3:8" x14ac:dyDescent="0.25">
      <c r="C55">
        <v>555</v>
      </c>
      <c r="D55">
        <v>60</v>
      </c>
      <c r="H55">
        <v>5</v>
      </c>
    </row>
    <row r="56" spans="3:8" x14ac:dyDescent="0.25">
      <c r="C56">
        <v>540</v>
      </c>
      <c r="D56">
        <v>60</v>
      </c>
      <c r="G56">
        <v>30</v>
      </c>
    </row>
    <row r="57" spans="3:8" x14ac:dyDescent="0.25">
      <c r="C57">
        <v>540</v>
      </c>
      <c r="D57">
        <v>60</v>
      </c>
      <c r="G57">
        <v>30</v>
      </c>
    </row>
    <row r="58" spans="3:8" x14ac:dyDescent="0.25">
      <c r="C58">
        <f>SUM(C53:C57)</f>
        <v>2873</v>
      </c>
      <c r="D58">
        <f>SUM(D53:D57)</f>
        <v>300</v>
      </c>
      <c r="G58">
        <v>30</v>
      </c>
    </row>
    <row r="60" spans="3:8" x14ac:dyDescent="0.25">
      <c r="G60">
        <f>SUM(G42:G59)</f>
        <v>275</v>
      </c>
      <c r="H60">
        <f>SUM(H42:H59)</f>
        <v>40</v>
      </c>
    </row>
    <row r="61" spans="3:8" x14ac:dyDescent="0.25">
      <c r="G61">
        <v>285</v>
      </c>
      <c r="H61">
        <v>30</v>
      </c>
    </row>
    <row r="66" spans="1:35" ht="15.75" thickBot="1" x14ac:dyDescent="0.3"/>
    <row r="67" spans="1:35" ht="15.75" thickBot="1" x14ac:dyDescent="0.3">
      <c r="A67" s="860" t="s">
        <v>490</v>
      </c>
      <c r="B67" s="875" t="s">
        <v>2</v>
      </c>
      <c r="C67" s="861" t="s">
        <v>532</v>
      </c>
      <c r="D67" s="878"/>
      <c r="E67" s="878"/>
      <c r="F67" s="878"/>
      <c r="G67" s="878"/>
      <c r="H67" s="878"/>
      <c r="I67" s="878"/>
      <c r="J67" s="878"/>
      <c r="K67" s="878"/>
      <c r="L67" s="878"/>
      <c r="M67" s="878"/>
      <c r="N67" s="878"/>
      <c r="O67" s="878"/>
      <c r="P67" s="862"/>
      <c r="Q67" s="879" t="s">
        <v>533</v>
      </c>
      <c r="R67" s="880"/>
      <c r="S67" s="880"/>
      <c r="T67" s="880"/>
      <c r="U67" s="880"/>
      <c r="V67" s="880"/>
      <c r="W67" s="880"/>
      <c r="X67" s="880"/>
      <c r="Y67" s="880"/>
      <c r="Z67" s="880"/>
      <c r="AA67" s="880"/>
      <c r="AB67" s="880"/>
      <c r="AC67" s="880"/>
      <c r="AD67" s="881"/>
      <c r="AE67" s="882" t="s">
        <v>28</v>
      </c>
      <c r="AF67" s="878"/>
      <c r="AG67" s="878"/>
      <c r="AH67" s="862"/>
      <c r="AI67" s="894" t="s">
        <v>534</v>
      </c>
    </row>
    <row r="68" spans="1:35" ht="15.75" thickBot="1" x14ac:dyDescent="0.3">
      <c r="A68" s="858"/>
      <c r="B68" s="876"/>
      <c r="C68" s="868" t="s">
        <v>6</v>
      </c>
      <c r="D68" s="868" t="s">
        <v>7</v>
      </c>
      <c r="E68" s="868" t="s">
        <v>8</v>
      </c>
      <c r="F68" s="868" t="s">
        <v>9</v>
      </c>
      <c r="G68" s="868" t="s">
        <v>535</v>
      </c>
      <c r="H68" s="868" t="s">
        <v>10</v>
      </c>
      <c r="I68" s="868" t="s">
        <v>11</v>
      </c>
      <c r="J68" s="868" t="s">
        <v>14</v>
      </c>
      <c r="K68" s="868" t="s">
        <v>15</v>
      </c>
      <c r="L68" s="868" t="s">
        <v>52</v>
      </c>
      <c r="M68" s="868" t="s">
        <v>16</v>
      </c>
      <c r="N68" s="860" t="s">
        <v>536</v>
      </c>
      <c r="O68" s="860" t="s">
        <v>63</v>
      </c>
      <c r="P68" s="860" t="s">
        <v>19</v>
      </c>
      <c r="Q68" s="868" t="s">
        <v>6</v>
      </c>
      <c r="R68" s="868" t="s">
        <v>7</v>
      </c>
      <c r="S68" s="868" t="s">
        <v>20</v>
      </c>
      <c r="T68" s="868" t="s">
        <v>9</v>
      </c>
      <c r="U68" s="868" t="s">
        <v>535</v>
      </c>
      <c r="V68" s="868" t="s">
        <v>10</v>
      </c>
      <c r="W68" s="860" t="s">
        <v>11</v>
      </c>
      <c r="X68" s="860" t="s">
        <v>14</v>
      </c>
      <c r="Y68" s="860" t="s">
        <v>15</v>
      </c>
      <c r="Z68" s="860" t="s">
        <v>52</v>
      </c>
      <c r="AA68" s="860" t="s">
        <v>16</v>
      </c>
      <c r="AB68" s="860" t="s">
        <v>536</v>
      </c>
      <c r="AC68" s="860" t="s">
        <v>63</v>
      </c>
      <c r="AD68" s="860" t="s">
        <v>19</v>
      </c>
      <c r="AE68" s="863" t="s">
        <v>65</v>
      </c>
      <c r="AF68" s="864"/>
      <c r="AG68" s="865"/>
      <c r="AH68" s="897" t="s">
        <v>537</v>
      </c>
      <c r="AI68" s="895"/>
    </row>
    <row r="69" spans="1:35" ht="248.25" thickBot="1" x14ac:dyDescent="0.3">
      <c r="A69" s="859"/>
      <c r="B69" s="877"/>
      <c r="C69" s="869"/>
      <c r="D69" s="869"/>
      <c r="E69" s="869"/>
      <c r="F69" s="869"/>
      <c r="G69" s="869"/>
      <c r="H69" s="869"/>
      <c r="I69" s="869"/>
      <c r="J69" s="869"/>
      <c r="K69" s="869"/>
      <c r="L69" s="869"/>
      <c r="M69" s="869"/>
      <c r="N69" s="859"/>
      <c r="O69" s="859"/>
      <c r="P69" s="859"/>
      <c r="Q69" s="869"/>
      <c r="R69" s="869"/>
      <c r="S69" s="869"/>
      <c r="T69" s="869"/>
      <c r="U69" s="869"/>
      <c r="V69" s="869"/>
      <c r="W69" s="859"/>
      <c r="X69" s="859"/>
      <c r="Y69" s="859"/>
      <c r="Z69" s="859"/>
      <c r="AA69" s="859"/>
      <c r="AB69" s="859"/>
      <c r="AC69" s="859"/>
      <c r="AD69" s="859"/>
      <c r="AE69" s="398" t="s">
        <v>68</v>
      </c>
      <c r="AF69" s="398" t="s">
        <v>64</v>
      </c>
      <c r="AG69" s="398" t="s">
        <v>67</v>
      </c>
      <c r="AH69" s="898"/>
      <c r="AI69" s="896"/>
    </row>
    <row r="70" spans="1:35" ht="15.75" thickBot="1" x14ac:dyDescent="0.3">
      <c r="A70" s="399">
        <v>1</v>
      </c>
      <c r="B70" s="400" t="s">
        <v>416</v>
      </c>
      <c r="C70" s="401">
        <v>20</v>
      </c>
      <c r="D70" s="402"/>
      <c r="E70" s="402"/>
      <c r="F70" s="401">
        <v>20</v>
      </c>
      <c r="G70" s="402"/>
      <c r="H70" s="402"/>
      <c r="I70" s="402"/>
      <c r="J70" s="402"/>
      <c r="K70" s="402"/>
      <c r="L70" s="402"/>
      <c r="M70" s="402"/>
      <c r="N70" s="401">
        <v>40</v>
      </c>
      <c r="O70" s="403">
        <v>60</v>
      </c>
      <c r="P70" s="399">
        <v>4</v>
      </c>
      <c r="Q70" s="402"/>
      <c r="R70" s="402"/>
      <c r="S70" s="402"/>
      <c r="T70" s="402"/>
      <c r="U70" s="402"/>
      <c r="V70" s="402"/>
      <c r="W70" s="402"/>
      <c r="X70" s="402"/>
      <c r="Y70" s="402"/>
      <c r="Z70" s="402"/>
      <c r="AA70" s="402"/>
      <c r="AB70" s="401">
        <v>0</v>
      </c>
      <c r="AC70" s="404"/>
      <c r="AD70" s="405"/>
      <c r="AE70" s="406">
        <v>40</v>
      </c>
      <c r="AF70" s="406">
        <v>60</v>
      </c>
      <c r="AG70" s="406">
        <v>100</v>
      </c>
      <c r="AH70" s="406">
        <v>4</v>
      </c>
      <c r="AI70" s="402" t="s">
        <v>53</v>
      </c>
    </row>
    <row r="71" spans="1:35" ht="15.75" thickBot="1" x14ac:dyDescent="0.3">
      <c r="A71" s="399">
        <v>2</v>
      </c>
      <c r="B71" s="407" t="s">
        <v>418</v>
      </c>
      <c r="C71" s="402"/>
      <c r="D71" s="402"/>
      <c r="E71" s="402"/>
      <c r="F71" s="402"/>
      <c r="G71" s="402"/>
      <c r="H71" s="402"/>
      <c r="I71" s="402"/>
      <c r="J71" s="402"/>
      <c r="K71" s="402"/>
      <c r="L71" s="402"/>
      <c r="M71" s="402"/>
      <c r="N71" s="401">
        <v>0</v>
      </c>
      <c r="O71" s="404"/>
      <c r="P71" s="405"/>
      <c r="Q71" s="401">
        <v>30</v>
      </c>
      <c r="R71" s="402"/>
      <c r="S71" s="402"/>
      <c r="T71" s="401">
        <v>30</v>
      </c>
      <c r="U71" s="402"/>
      <c r="V71" s="402"/>
      <c r="W71" s="402"/>
      <c r="X71" s="402"/>
      <c r="Y71" s="402"/>
      <c r="Z71" s="402"/>
      <c r="AA71" s="402"/>
      <c r="AB71" s="401">
        <v>60</v>
      </c>
      <c r="AC71" s="403">
        <v>15</v>
      </c>
      <c r="AD71" s="399">
        <v>3</v>
      </c>
      <c r="AE71" s="406">
        <v>60</v>
      </c>
      <c r="AF71" s="406">
        <v>15</v>
      </c>
      <c r="AG71" s="406">
        <v>75</v>
      </c>
      <c r="AH71" s="406">
        <v>3</v>
      </c>
      <c r="AI71" s="402" t="s">
        <v>53</v>
      </c>
    </row>
    <row r="72" spans="1:35" ht="15.75" thickBot="1" x14ac:dyDescent="0.3">
      <c r="A72" s="399">
        <v>3</v>
      </c>
      <c r="B72" s="407" t="s">
        <v>410</v>
      </c>
      <c r="C72" s="402"/>
      <c r="D72" s="402"/>
      <c r="E72" s="402"/>
      <c r="F72" s="402"/>
      <c r="G72" s="402"/>
      <c r="H72" s="402"/>
      <c r="I72" s="402"/>
      <c r="J72" s="402"/>
      <c r="K72" s="402"/>
      <c r="L72" s="402"/>
      <c r="M72" s="402"/>
      <c r="N72" s="401">
        <v>0</v>
      </c>
      <c r="O72" s="404"/>
      <c r="P72" s="405"/>
      <c r="Q72" s="401">
        <v>15</v>
      </c>
      <c r="R72" s="402"/>
      <c r="S72" s="402"/>
      <c r="T72" s="401">
        <v>15</v>
      </c>
      <c r="U72" s="402"/>
      <c r="V72" s="402"/>
      <c r="W72" s="402"/>
      <c r="X72" s="402"/>
      <c r="Y72" s="402"/>
      <c r="Z72" s="402"/>
      <c r="AA72" s="402"/>
      <c r="AB72" s="401">
        <v>30</v>
      </c>
      <c r="AC72" s="403">
        <v>45</v>
      </c>
      <c r="AD72" s="399">
        <v>3</v>
      </c>
      <c r="AE72" s="406">
        <v>30</v>
      </c>
      <c r="AF72" s="406">
        <v>45</v>
      </c>
      <c r="AG72" s="406">
        <v>75</v>
      </c>
      <c r="AH72" s="406">
        <v>3</v>
      </c>
      <c r="AI72" s="402" t="s">
        <v>82</v>
      </c>
    </row>
    <row r="73" spans="1:35" ht="36.75" thickBot="1" x14ac:dyDescent="0.3">
      <c r="A73" s="399">
        <v>4</v>
      </c>
      <c r="B73" s="408" t="s">
        <v>525</v>
      </c>
      <c r="C73" s="402"/>
      <c r="D73" s="402"/>
      <c r="E73" s="402"/>
      <c r="F73" s="402"/>
      <c r="G73" s="402"/>
      <c r="H73" s="402"/>
      <c r="I73" s="402"/>
      <c r="J73" s="402"/>
      <c r="K73" s="402"/>
      <c r="L73" s="402"/>
      <c r="M73" s="402">
        <v>160</v>
      </c>
      <c r="N73" s="401">
        <v>160</v>
      </c>
      <c r="O73" s="402"/>
      <c r="P73" s="402">
        <v>6</v>
      </c>
      <c r="Q73" s="401"/>
      <c r="R73" s="402"/>
      <c r="S73" s="402"/>
      <c r="T73" s="401"/>
      <c r="U73" s="402"/>
      <c r="V73" s="402"/>
      <c r="W73" s="402"/>
      <c r="X73" s="402"/>
      <c r="Y73" s="402"/>
      <c r="Z73" s="402"/>
      <c r="AA73" s="402"/>
      <c r="AB73" s="401"/>
      <c r="AC73" s="401"/>
      <c r="AD73" s="401"/>
      <c r="AE73" s="406">
        <v>160</v>
      </c>
      <c r="AF73" s="406">
        <v>0</v>
      </c>
      <c r="AG73" s="406">
        <v>160</v>
      </c>
      <c r="AH73" s="406">
        <v>6</v>
      </c>
      <c r="AI73" s="402" t="s">
        <v>82</v>
      </c>
    </row>
    <row r="74" spans="1:35" ht="24.75" thickBot="1" x14ac:dyDescent="0.3">
      <c r="A74" s="399">
        <v>5</v>
      </c>
      <c r="B74" s="408" t="s">
        <v>526</v>
      </c>
      <c r="C74" s="402"/>
      <c r="D74" s="402"/>
      <c r="E74" s="402"/>
      <c r="F74" s="402"/>
      <c r="G74" s="402"/>
      <c r="H74" s="402"/>
      <c r="I74" s="402"/>
      <c r="J74" s="402"/>
      <c r="K74" s="402"/>
      <c r="L74" s="402"/>
      <c r="M74" s="402"/>
      <c r="N74" s="401"/>
      <c r="O74" s="402"/>
      <c r="P74" s="402"/>
      <c r="Q74" s="401"/>
      <c r="R74" s="402"/>
      <c r="S74" s="402"/>
      <c r="T74" s="401"/>
      <c r="U74" s="402"/>
      <c r="V74" s="402"/>
      <c r="W74" s="402"/>
      <c r="X74" s="402"/>
      <c r="Y74" s="402"/>
      <c r="Z74" s="402"/>
      <c r="AA74" s="402">
        <v>160</v>
      </c>
      <c r="AB74" s="401">
        <v>160</v>
      </c>
      <c r="AC74" s="401"/>
      <c r="AD74" s="401">
        <v>6</v>
      </c>
      <c r="AE74" s="406">
        <v>160</v>
      </c>
      <c r="AF74" s="406">
        <v>0</v>
      </c>
      <c r="AG74" s="406">
        <v>160</v>
      </c>
      <c r="AH74" s="406">
        <v>6</v>
      </c>
      <c r="AI74" s="402" t="s">
        <v>82</v>
      </c>
    </row>
    <row r="75" spans="1:35" ht="24.75" thickBot="1" x14ac:dyDescent="0.3">
      <c r="A75" s="399">
        <v>6</v>
      </c>
      <c r="B75" s="407" t="s">
        <v>456</v>
      </c>
      <c r="C75" s="402"/>
      <c r="D75" s="402"/>
      <c r="E75" s="402"/>
      <c r="F75" s="402"/>
      <c r="G75" s="402"/>
      <c r="H75" s="402"/>
      <c r="I75" s="402"/>
      <c r="J75" s="402"/>
      <c r="K75" s="402"/>
      <c r="L75" s="402"/>
      <c r="M75" s="402"/>
      <c r="N75" s="401">
        <v>0</v>
      </c>
      <c r="O75" s="402"/>
      <c r="P75" s="402"/>
      <c r="Q75" s="402"/>
      <c r="R75" s="402"/>
      <c r="S75" s="402"/>
      <c r="T75" s="401">
        <v>10</v>
      </c>
      <c r="U75" s="402"/>
      <c r="V75" s="402"/>
      <c r="W75" s="402"/>
      <c r="X75" s="402"/>
      <c r="Y75" s="402"/>
      <c r="Z75" s="402"/>
      <c r="AA75" s="402"/>
      <c r="AB75" s="401">
        <v>10</v>
      </c>
      <c r="AC75" s="401">
        <v>40</v>
      </c>
      <c r="AD75" s="401">
        <v>2</v>
      </c>
      <c r="AE75" s="406">
        <v>10</v>
      </c>
      <c r="AF75" s="406">
        <v>40</v>
      </c>
      <c r="AG75" s="406">
        <v>50</v>
      </c>
      <c r="AH75" s="406">
        <v>2</v>
      </c>
      <c r="AI75" s="402" t="s">
        <v>82</v>
      </c>
    </row>
    <row r="76" spans="1:35" ht="39" thickBot="1" x14ac:dyDescent="0.3">
      <c r="A76" s="399">
        <v>7</v>
      </c>
      <c r="B76" s="409" t="s">
        <v>538</v>
      </c>
      <c r="C76" s="405"/>
      <c r="D76" s="402"/>
      <c r="E76" s="402">
        <v>40</v>
      </c>
      <c r="F76" s="402"/>
      <c r="G76" s="402"/>
      <c r="H76" s="402"/>
      <c r="I76" s="402"/>
      <c r="J76" s="402"/>
      <c r="K76" s="402"/>
      <c r="L76" s="402"/>
      <c r="M76" s="402"/>
      <c r="N76" s="401">
        <v>40</v>
      </c>
      <c r="O76" s="402">
        <v>10</v>
      </c>
      <c r="P76" s="402">
        <v>2</v>
      </c>
      <c r="Q76" s="401"/>
      <c r="R76" s="402"/>
      <c r="S76" s="402"/>
      <c r="T76" s="401"/>
      <c r="U76" s="402"/>
      <c r="V76" s="402"/>
      <c r="W76" s="402"/>
      <c r="X76" s="402"/>
      <c r="Y76" s="402"/>
      <c r="Z76" s="402"/>
      <c r="AA76" s="402"/>
      <c r="AB76" s="401">
        <v>0</v>
      </c>
      <c r="AC76" s="401"/>
      <c r="AD76" s="401"/>
      <c r="AE76" s="406">
        <v>40</v>
      </c>
      <c r="AF76" s="406">
        <v>10</v>
      </c>
      <c r="AG76" s="406">
        <v>50</v>
      </c>
      <c r="AH76" s="406">
        <v>2</v>
      </c>
      <c r="AI76" s="402" t="s">
        <v>82</v>
      </c>
    </row>
    <row r="77" spans="1:35" ht="26.25" thickBot="1" x14ac:dyDescent="0.3">
      <c r="A77" s="399">
        <v>8</v>
      </c>
      <c r="B77" s="409" t="s">
        <v>508</v>
      </c>
      <c r="C77" s="405"/>
      <c r="D77" s="402"/>
      <c r="E77" s="402">
        <v>40</v>
      </c>
      <c r="F77" s="402"/>
      <c r="G77" s="402"/>
      <c r="H77" s="402"/>
      <c r="I77" s="402"/>
      <c r="J77" s="402"/>
      <c r="K77" s="402"/>
      <c r="L77" s="402"/>
      <c r="M77" s="402"/>
      <c r="N77" s="401">
        <v>40</v>
      </c>
      <c r="O77" s="402">
        <v>10</v>
      </c>
      <c r="P77" s="402">
        <v>2</v>
      </c>
      <c r="Q77" s="401"/>
      <c r="R77" s="402"/>
      <c r="S77" s="402"/>
      <c r="T77" s="401"/>
      <c r="U77" s="402"/>
      <c r="V77" s="402"/>
      <c r="W77" s="402"/>
      <c r="X77" s="402"/>
      <c r="Y77" s="402"/>
      <c r="Z77" s="402"/>
      <c r="AA77" s="402"/>
      <c r="AB77" s="401">
        <v>0</v>
      </c>
      <c r="AC77" s="401"/>
      <c r="AD77" s="401"/>
      <c r="AE77" s="406">
        <v>40</v>
      </c>
      <c r="AF77" s="406">
        <v>10</v>
      </c>
      <c r="AG77" s="406">
        <v>50</v>
      </c>
      <c r="AH77" s="406">
        <v>2</v>
      </c>
      <c r="AI77" s="402" t="s">
        <v>82</v>
      </c>
    </row>
    <row r="78" spans="1:35" ht="15.75" thickBot="1" x14ac:dyDescent="0.3">
      <c r="A78" s="399">
        <v>9</v>
      </c>
      <c r="B78" s="407" t="s">
        <v>421</v>
      </c>
      <c r="C78" s="402"/>
      <c r="D78" s="402"/>
      <c r="E78" s="402"/>
      <c r="F78" s="402"/>
      <c r="G78" s="402"/>
      <c r="H78" s="402"/>
      <c r="I78" s="402"/>
      <c r="J78" s="402"/>
      <c r="K78" s="402"/>
      <c r="L78" s="402"/>
      <c r="M78" s="402"/>
      <c r="N78" s="401">
        <v>0</v>
      </c>
      <c r="O78" s="402"/>
      <c r="P78" s="402"/>
      <c r="Q78" s="401">
        <v>20</v>
      </c>
      <c r="R78" s="402"/>
      <c r="S78" s="402"/>
      <c r="T78" s="401">
        <v>30</v>
      </c>
      <c r="U78" s="402"/>
      <c r="V78" s="402"/>
      <c r="W78" s="402"/>
      <c r="X78" s="402"/>
      <c r="Y78" s="402"/>
      <c r="Z78" s="402"/>
      <c r="AA78" s="402"/>
      <c r="AB78" s="401">
        <v>50</v>
      </c>
      <c r="AC78" s="401">
        <v>50</v>
      </c>
      <c r="AD78" s="401">
        <v>4</v>
      </c>
      <c r="AE78" s="406">
        <v>50</v>
      </c>
      <c r="AF78" s="406">
        <v>50</v>
      </c>
      <c r="AG78" s="406">
        <v>100</v>
      </c>
      <c r="AH78" s="406">
        <v>4</v>
      </c>
      <c r="AI78" s="402" t="s">
        <v>53</v>
      </c>
    </row>
    <row r="79" spans="1:35" ht="15.75" thickBot="1" x14ac:dyDescent="0.3">
      <c r="A79" s="399">
        <v>10</v>
      </c>
      <c r="B79" s="407" t="s">
        <v>455</v>
      </c>
      <c r="C79" s="402"/>
      <c r="D79" s="402"/>
      <c r="E79" s="402"/>
      <c r="F79" s="402"/>
      <c r="G79" s="402"/>
      <c r="H79" s="402"/>
      <c r="I79" s="402"/>
      <c r="J79" s="402"/>
      <c r="K79" s="402"/>
      <c r="L79" s="402"/>
      <c r="M79" s="402"/>
      <c r="N79" s="401">
        <v>0</v>
      </c>
      <c r="O79" s="404"/>
      <c r="P79" s="405"/>
      <c r="Q79" s="401">
        <v>20</v>
      </c>
      <c r="R79" s="402"/>
      <c r="S79" s="402"/>
      <c r="T79" s="401">
        <v>30</v>
      </c>
      <c r="U79" s="402"/>
      <c r="V79" s="402"/>
      <c r="W79" s="402"/>
      <c r="X79" s="402"/>
      <c r="Y79" s="402"/>
      <c r="Z79" s="402"/>
      <c r="AA79" s="402"/>
      <c r="AB79" s="401">
        <v>50</v>
      </c>
      <c r="AC79" s="401">
        <v>75</v>
      </c>
      <c r="AD79" s="401">
        <v>5</v>
      </c>
      <c r="AE79" s="406">
        <v>50</v>
      </c>
      <c r="AF79" s="406">
        <v>75</v>
      </c>
      <c r="AG79" s="406">
        <v>125</v>
      </c>
      <c r="AH79" s="406">
        <v>5</v>
      </c>
      <c r="AI79" s="402" t="s">
        <v>53</v>
      </c>
    </row>
    <row r="80" spans="1:35" ht="15.75" thickBot="1" x14ac:dyDescent="0.3">
      <c r="A80" s="399">
        <v>11</v>
      </c>
      <c r="B80" s="407" t="s">
        <v>466</v>
      </c>
      <c r="C80" s="401">
        <v>15</v>
      </c>
      <c r="D80" s="402"/>
      <c r="E80" s="401">
        <v>30</v>
      </c>
      <c r="F80" s="402"/>
      <c r="G80" s="402"/>
      <c r="H80" s="402"/>
      <c r="I80" s="402"/>
      <c r="J80" s="402"/>
      <c r="K80" s="402"/>
      <c r="L80" s="402"/>
      <c r="M80" s="402"/>
      <c r="N80" s="401">
        <v>45</v>
      </c>
      <c r="O80" s="403">
        <v>5</v>
      </c>
      <c r="P80" s="399">
        <v>2</v>
      </c>
      <c r="Q80" s="402"/>
      <c r="R80" s="402"/>
      <c r="S80" s="402"/>
      <c r="T80" s="402"/>
      <c r="U80" s="402"/>
      <c r="V80" s="402"/>
      <c r="W80" s="402"/>
      <c r="X80" s="402"/>
      <c r="Y80" s="402"/>
      <c r="Z80" s="402"/>
      <c r="AA80" s="402"/>
      <c r="AB80" s="401">
        <v>0</v>
      </c>
      <c r="AC80" s="402"/>
      <c r="AD80" s="402"/>
      <c r="AE80" s="406">
        <v>45</v>
      </c>
      <c r="AF80" s="406">
        <v>5</v>
      </c>
      <c r="AG80" s="406">
        <v>50</v>
      </c>
      <c r="AH80" s="406">
        <v>2</v>
      </c>
      <c r="AI80" s="402" t="s">
        <v>82</v>
      </c>
    </row>
    <row r="81" spans="1:35" ht="15.75" thickBot="1" x14ac:dyDescent="0.3">
      <c r="A81" s="410">
        <v>12</v>
      </c>
      <c r="B81" s="407" t="s">
        <v>471</v>
      </c>
      <c r="C81" s="402"/>
      <c r="D81" s="402"/>
      <c r="E81" s="402"/>
      <c r="F81" s="402"/>
      <c r="G81" s="402"/>
      <c r="H81" s="402"/>
      <c r="I81" s="402"/>
      <c r="J81" s="402"/>
      <c r="K81" s="402"/>
      <c r="L81" s="402"/>
      <c r="M81" s="402"/>
      <c r="N81" s="401">
        <v>0</v>
      </c>
      <c r="O81" s="404"/>
      <c r="P81" s="405"/>
      <c r="Q81" s="401">
        <v>30</v>
      </c>
      <c r="R81" s="402"/>
      <c r="S81" s="401">
        <v>30</v>
      </c>
      <c r="T81" s="402"/>
      <c r="U81" s="402"/>
      <c r="V81" s="402"/>
      <c r="W81" s="402"/>
      <c r="X81" s="402"/>
      <c r="Y81" s="402"/>
      <c r="Z81" s="402"/>
      <c r="AA81" s="402"/>
      <c r="AB81" s="401">
        <v>60</v>
      </c>
      <c r="AC81" s="403">
        <v>15</v>
      </c>
      <c r="AD81" s="399">
        <v>3</v>
      </c>
      <c r="AE81" s="406">
        <v>60</v>
      </c>
      <c r="AF81" s="406">
        <v>15</v>
      </c>
      <c r="AG81" s="406">
        <v>75</v>
      </c>
      <c r="AH81" s="406">
        <v>3</v>
      </c>
      <c r="AI81" s="402" t="s">
        <v>82</v>
      </c>
    </row>
    <row r="82" spans="1:35" ht="15.75" thickBot="1" x14ac:dyDescent="0.3">
      <c r="A82" s="411">
        <v>13</v>
      </c>
      <c r="B82" s="407" t="s">
        <v>475</v>
      </c>
      <c r="C82" s="401">
        <v>30</v>
      </c>
      <c r="D82" s="402"/>
      <c r="E82" s="402"/>
      <c r="F82" s="401">
        <v>15</v>
      </c>
      <c r="G82" s="402"/>
      <c r="H82" s="402"/>
      <c r="I82" s="402"/>
      <c r="J82" s="402"/>
      <c r="K82" s="402"/>
      <c r="L82" s="402"/>
      <c r="M82" s="402"/>
      <c r="N82" s="401">
        <v>45</v>
      </c>
      <c r="O82" s="403">
        <v>30</v>
      </c>
      <c r="P82" s="399">
        <v>3</v>
      </c>
      <c r="Q82" s="402"/>
      <c r="R82" s="402"/>
      <c r="S82" s="402"/>
      <c r="T82" s="402"/>
      <c r="U82" s="402"/>
      <c r="V82" s="402"/>
      <c r="W82" s="402"/>
      <c r="X82" s="402"/>
      <c r="Y82" s="402"/>
      <c r="Z82" s="402"/>
      <c r="AA82" s="402"/>
      <c r="AB82" s="401">
        <v>0</v>
      </c>
      <c r="AC82" s="402"/>
      <c r="AD82" s="402"/>
      <c r="AE82" s="406">
        <v>45</v>
      </c>
      <c r="AF82" s="406">
        <v>30</v>
      </c>
      <c r="AG82" s="406">
        <v>75</v>
      </c>
      <c r="AH82" s="406">
        <v>3</v>
      </c>
      <c r="AI82" s="402" t="s">
        <v>53</v>
      </c>
    </row>
    <row r="83" spans="1:35" ht="15.75" thickBot="1" x14ac:dyDescent="0.3">
      <c r="A83" s="399">
        <v>14</v>
      </c>
      <c r="B83" s="407" t="s">
        <v>420</v>
      </c>
      <c r="C83" s="402"/>
      <c r="D83" s="402"/>
      <c r="E83" s="402"/>
      <c r="F83" s="402"/>
      <c r="G83" s="402"/>
      <c r="H83" s="402"/>
      <c r="I83" s="402"/>
      <c r="J83" s="402"/>
      <c r="K83" s="402"/>
      <c r="L83" s="402"/>
      <c r="M83" s="402"/>
      <c r="N83" s="401">
        <v>0</v>
      </c>
      <c r="O83" s="404"/>
      <c r="P83" s="405"/>
      <c r="Q83" s="401">
        <v>30</v>
      </c>
      <c r="R83" s="402"/>
      <c r="S83" s="401">
        <v>30</v>
      </c>
      <c r="T83" s="402"/>
      <c r="U83" s="402"/>
      <c r="V83" s="402"/>
      <c r="W83" s="402"/>
      <c r="X83" s="402"/>
      <c r="Y83" s="402"/>
      <c r="Z83" s="402"/>
      <c r="AA83" s="402"/>
      <c r="AB83" s="401">
        <v>60</v>
      </c>
      <c r="AC83" s="401">
        <v>15</v>
      </c>
      <c r="AD83" s="401">
        <v>3</v>
      </c>
      <c r="AE83" s="406">
        <v>60</v>
      </c>
      <c r="AF83" s="406">
        <v>15</v>
      </c>
      <c r="AG83" s="406">
        <v>75</v>
      </c>
      <c r="AH83" s="406">
        <v>3</v>
      </c>
      <c r="AI83" s="402" t="s">
        <v>53</v>
      </c>
    </row>
    <row r="84" spans="1:35" ht="15.75" thickBot="1" x14ac:dyDescent="0.3">
      <c r="A84" s="399">
        <v>15</v>
      </c>
      <c r="B84" s="407" t="s">
        <v>419</v>
      </c>
      <c r="C84" s="401">
        <v>30</v>
      </c>
      <c r="D84" s="402"/>
      <c r="E84" s="402"/>
      <c r="F84" s="402"/>
      <c r="G84" s="402"/>
      <c r="H84" s="402"/>
      <c r="I84" s="401">
        <v>45</v>
      </c>
      <c r="J84" s="402"/>
      <c r="K84" s="402"/>
      <c r="L84" s="402"/>
      <c r="M84" s="402"/>
      <c r="N84" s="401">
        <v>75</v>
      </c>
      <c r="O84" s="403">
        <v>25</v>
      </c>
      <c r="P84" s="399">
        <v>4</v>
      </c>
      <c r="Q84" s="402"/>
      <c r="R84" s="402"/>
      <c r="S84" s="402"/>
      <c r="T84" s="402"/>
      <c r="U84" s="402"/>
      <c r="V84" s="402"/>
      <c r="W84" s="402"/>
      <c r="X84" s="402"/>
      <c r="Y84" s="402"/>
      <c r="Z84" s="402"/>
      <c r="AA84" s="402"/>
      <c r="AB84" s="401">
        <v>0</v>
      </c>
      <c r="AC84" s="402"/>
      <c r="AD84" s="402"/>
      <c r="AE84" s="406">
        <v>75</v>
      </c>
      <c r="AF84" s="406">
        <v>25</v>
      </c>
      <c r="AG84" s="406">
        <v>100</v>
      </c>
      <c r="AH84" s="406">
        <v>4</v>
      </c>
      <c r="AI84" s="402" t="s">
        <v>53</v>
      </c>
    </row>
    <row r="85" spans="1:35" ht="15.75" thickBot="1" x14ac:dyDescent="0.3">
      <c r="A85" s="399">
        <v>16</v>
      </c>
      <c r="B85" s="400" t="s">
        <v>447</v>
      </c>
      <c r="C85" s="402"/>
      <c r="D85" s="401">
        <v>5</v>
      </c>
      <c r="E85" s="402"/>
      <c r="F85" s="401">
        <v>30</v>
      </c>
      <c r="G85" s="402"/>
      <c r="H85" s="402"/>
      <c r="I85" s="402"/>
      <c r="J85" s="402"/>
      <c r="K85" s="402"/>
      <c r="L85" s="402"/>
      <c r="M85" s="402"/>
      <c r="N85" s="401">
        <v>35</v>
      </c>
      <c r="O85" s="403">
        <v>10</v>
      </c>
      <c r="P85" s="399">
        <v>3</v>
      </c>
      <c r="Q85" s="402"/>
      <c r="R85" s="402"/>
      <c r="S85" s="402"/>
      <c r="T85" s="401">
        <v>30</v>
      </c>
      <c r="U85" s="402"/>
      <c r="V85" s="402"/>
      <c r="W85" s="402"/>
      <c r="X85" s="402"/>
      <c r="Y85" s="402"/>
      <c r="Z85" s="402"/>
      <c r="AA85" s="402"/>
      <c r="AB85" s="401">
        <v>30</v>
      </c>
      <c r="AC85" s="402"/>
      <c r="AD85" s="402"/>
      <c r="AE85" s="406">
        <v>65</v>
      </c>
      <c r="AF85" s="406">
        <v>10</v>
      </c>
      <c r="AG85" s="406">
        <v>75</v>
      </c>
      <c r="AH85" s="406">
        <v>3</v>
      </c>
      <c r="AI85" s="402" t="s">
        <v>82</v>
      </c>
    </row>
    <row r="86" spans="1:35" ht="15.75" thickBot="1" x14ac:dyDescent="0.3">
      <c r="A86" s="399">
        <v>17</v>
      </c>
      <c r="B86" s="407" t="s">
        <v>411</v>
      </c>
      <c r="C86" s="402">
        <v>30</v>
      </c>
      <c r="D86" s="401"/>
      <c r="E86" s="402">
        <v>30</v>
      </c>
      <c r="F86" s="401"/>
      <c r="G86" s="402"/>
      <c r="H86" s="402"/>
      <c r="I86" s="402"/>
      <c r="J86" s="402"/>
      <c r="K86" s="402"/>
      <c r="L86" s="402"/>
      <c r="M86" s="402"/>
      <c r="N86" s="401">
        <v>60</v>
      </c>
      <c r="O86" s="403">
        <v>65</v>
      </c>
      <c r="P86" s="399">
        <v>5</v>
      </c>
      <c r="Q86" s="402"/>
      <c r="R86" s="402"/>
      <c r="S86" s="402"/>
      <c r="T86" s="401"/>
      <c r="U86" s="402"/>
      <c r="V86" s="402"/>
      <c r="W86" s="402"/>
      <c r="X86" s="402"/>
      <c r="Y86" s="402"/>
      <c r="Z86" s="402"/>
      <c r="AA86" s="402"/>
      <c r="AB86" s="401"/>
      <c r="AC86" s="404"/>
      <c r="AD86" s="405"/>
      <c r="AE86" s="406">
        <v>60</v>
      </c>
      <c r="AF86" s="406">
        <v>65</v>
      </c>
      <c r="AG86" s="406">
        <v>125</v>
      </c>
      <c r="AH86" s="406">
        <v>5</v>
      </c>
      <c r="AI86" s="402" t="s">
        <v>53</v>
      </c>
    </row>
    <row r="87" spans="1:35" ht="15.75" thickBot="1" x14ac:dyDescent="0.3">
      <c r="A87" s="861" t="s">
        <v>21</v>
      </c>
      <c r="B87" s="862"/>
      <c r="C87" s="401">
        <v>95</v>
      </c>
      <c r="D87" s="401">
        <v>5</v>
      </c>
      <c r="E87" s="401">
        <v>110</v>
      </c>
      <c r="F87" s="401">
        <v>65</v>
      </c>
      <c r="G87" s="401">
        <v>0</v>
      </c>
      <c r="H87" s="401">
        <v>0</v>
      </c>
      <c r="I87" s="401">
        <v>45</v>
      </c>
      <c r="J87" s="401">
        <v>0</v>
      </c>
      <c r="K87" s="401">
        <v>0</v>
      </c>
      <c r="L87" s="401">
        <v>0</v>
      </c>
      <c r="M87" s="401">
        <v>160</v>
      </c>
      <c r="N87" s="401">
        <v>480</v>
      </c>
      <c r="O87" s="403">
        <v>150</v>
      </c>
      <c r="P87" s="399">
        <v>26</v>
      </c>
      <c r="Q87" s="401">
        <v>175</v>
      </c>
      <c r="R87" s="401">
        <v>0</v>
      </c>
      <c r="S87" s="401">
        <v>60</v>
      </c>
      <c r="T87" s="401">
        <v>145</v>
      </c>
      <c r="U87" s="401">
        <v>0</v>
      </c>
      <c r="V87" s="401">
        <v>0</v>
      </c>
      <c r="W87" s="401">
        <v>0</v>
      </c>
      <c r="X87" s="401">
        <v>0</v>
      </c>
      <c r="Y87" s="401">
        <v>0</v>
      </c>
      <c r="Z87" s="401">
        <v>0</v>
      </c>
      <c r="AA87" s="401">
        <v>160</v>
      </c>
      <c r="AB87" s="401">
        <v>570</v>
      </c>
      <c r="AC87" s="401">
        <v>320</v>
      </c>
      <c r="AD87" s="401">
        <v>34</v>
      </c>
      <c r="AE87" s="406">
        <v>1050</v>
      </c>
      <c r="AF87" s="406">
        <v>470</v>
      </c>
      <c r="AG87" s="406">
        <v>1520</v>
      </c>
      <c r="AH87" s="406">
        <v>60</v>
      </c>
      <c r="AI87" s="402"/>
    </row>
    <row r="88" spans="1:35" x14ac:dyDescent="0.25">
      <c r="C88" s="323">
        <f>SUM(C70:C86)</f>
        <v>125</v>
      </c>
      <c r="D88" s="323">
        <f t="shared" ref="D88:AI88" si="4">SUM(D70:D86)</f>
        <v>5</v>
      </c>
      <c r="E88" s="323">
        <f t="shared" si="4"/>
        <v>140</v>
      </c>
      <c r="F88" s="323">
        <f t="shared" si="4"/>
        <v>65</v>
      </c>
      <c r="G88" s="323">
        <f t="shared" si="4"/>
        <v>0</v>
      </c>
      <c r="H88" s="323">
        <f t="shared" si="4"/>
        <v>0</v>
      </c>
      <c r="I88" s="323">
        <f t="shared" si="4"/>
        <v>45</v>
      </c>
      <c r="J88" s="323">
        <f t="shared" si="4"/>
        <v>0</v>
      </c>
      <c r="K88" s="323">
        <f t="shared" si="4"/>
        <v>0</v>
      </c>
      <c r="L88" s="323">
        <f t="shared" si="4"/>
        <v>0</v>
      </c>
      <c r="M88" s="323">
        <f t="shared" si="4"/>
        <v>160</v>
      </c>
      <c r="N88" s="323">
        <f t="shared" si="4"/>
        <v>540</v>
      </c>
      <c r="O88" s="323">
        <f t="shared" si="4"/>
        <v>215</v>
      </c>
      <c r="P88" s="323">
        <f t="shared" si="4"/>
        <v>31</v>
      </c>
      <c r="Q88" s="323">
        <f t="shared" si="4"/>
        <v>145</v>
      </c>
      <c r="R88" s="323">
        <f t="shared" si="4"/>
        <v>0</v>
      </c>
      <c r="S88" s="323">
        <f t="shared" si="4"/>
        <v>60</v>
      </c>
      <c r="T88" s="323">
        <f t="shared" si="4"/>
        <v>145</v>
      </c>
      <c r="U88" s="323">
        <f t="shared" si="4"/>
        <v>0</v>
      </c>
      <c r="V88" s="323">
        <f t="shared" si="4"/>
        <v>0</v>
      </c>
      <c r="W88" s="323">
        <f t="shared" si="4"/>
        <v>0</v>
      </c>
      <c r="X88" s="323">
        <f t="shared" si="4"/>
        <v>0</v>
      </c>
      <c r="Y88" s="323">
        <f t="shared" si="4"/>
        <v>0</v>
      </c>
      <c r="Z88" s="323">
        <f t="shared" si="4"/>
        <v>0</v>
      </c>
      <c r="AA88" s="323">
        <f t="shared" si="4"/>
        <v>160</v>
      </c>
      <c r="AB88" s="323">
        <f t="shared" si="4"/>
        <v>510</v>
      </c>
      <c r="AC88" s="323">
        <f t="shared" si="4"/>
        <v>255</v>
      </c>
      <c r="AD88" s="323">
        <f t="shared" si="4"/>
        <v>29</v>
      </c>
      <c r="AE88" s="323">
        <f t="shared" si="4"/>
        <v>1050</v>
      </c>
      <c r="AF88" s="323">
        <f t="shared" si="4"/>
        <v>470</v>
      </c>
      <c r="AG88" s="323">
        <f t="shared" si="4"/>
        <v>1520</v>
      </c>
      <c r="AH88" s="323">
        <f t="shared" si="4"/>
        <v>60</v>
      </c>
      <c r="AI88" s="323">
        <f t="shared" si="4"/>
        <v>0</v>
      </c>
    </row>
    <row r="91" spans="1:35" ht="15.75" thickBot="1" x14ac:dyDescent="0.3"/>
    <row r="92" spans="1:35" ht="15.75" thickBot="1" x14ac:dyDescent="0.3">
      <c r="A92" s="872" t="s">
        <v>490</v>
      </c>
      <c r="B92" s="875" t="s">
        <v>2</v>
      </c>
      <c r="C92" s="861" t="s">
        <v>532</v>
      </c>
      <c r="D92" s="878"/>
      <c r="E92" s="878"/>
      <c r="F92" s="878"/>
      <c r="G92" s="878"/>
      <c r="H92" s="878"/>
      <c r="I92" s="878"/>
      <c r="J92" s="878"/>
      <c r="K92" s="878"/>
      <c r="L92" s="878"/>
      <c r="M92" s="878"/>
      <c r="N92" s="878"/>
      <c r="O92" s="878"/>
      <c r="P92" s="862"/>
      <c r="Q92" s="879" t="s">
        <v>533</v>
      </c>
      <c r="R92" s="880"/>
      <c r="S92" s="880"/>
      <c r="T92" s="880"/>
      <c r="U92" s="880"/>
      <c r="V92" s="880"/>
      <c r="W92" s="880"/>
      <c r="X92" s="880"/>
      <c r="Y92" s="880"/>
      <c r="Z92" s="880"/>
      <c r="AA92" s="880"/>
      <c r="AB92" s="880"/>
      <c r="AC92" s="880"/>
      <c r="AD92" s="881"/>
      <c r="AE92" s="882" t="s">
        <v>28</v>
      </c>
      <c r="AF92" s="878"/>
      <c r="AG92" s="878"/>
      <c r="AH92" s="883"/>
      <c r="AI92" s="397"/>
    </row>
    <row r="93" spans="1:35" ht="15.75" thickBot="1" x14ac:dyDescent="0.3">
      <c r="A93" s="873"/>
      <c r="B93" s="876"/>
      <c r="C93" s="884" t="s">
        <v>6</v>
      </c>
      <c r="D93" s="884" t="s">
        <v>7</v>
      </c>
      <c r="E93" s="884" t="s">
        <v>8</v>
      </c>
      <c r="F93" s="884" t="s">
        <v>9</v>
      </c>
      <c r="G93" s="884" t="s">
        <v>535</v>
      </c>
      <c r="H93" s="884" t="s">
        <v>10</v>
      </c>
      <c r="I93" s="884" t="s">
        <v>11</v>
      </c>
      <c r="J93" s="884" t="s">
        <v>14</v>
      </c>
      <c r="K93" s="884" t="s">
        <v>15</v>
      </c>
      <c r="L93" s="884" t="s">
        <v>52</v>
      </c>
      <c r="M93" s="884" t="s">
        <v>16</v>
      </c>
      <c r="N93" s="870" t="s">
        <v>536</v>
      </c>
      <c r="O93" s="870" t="s">
        <v>63</v>
      </c>
      <c r="P93" s="870" t="s">
        <v>19</v>
      </c>
      <c r="Q93" s="868" t="s">
        <v>6</v>
      </c>
      <c r="R93" s="868" t="s">
        <v>7</v>
      </c>
      <c r="S93" s="868" t="s">
        <v>20</v>
      </c>
      <c r="T93" s="868" t="s">
        <v>9</v>
      </c>
      <c r="U93" s="868" t="s">
        <v>535</v>
      </c>
      <c r="V93" s="868" t="s">
        <v>10</v>
      </c>
      <c r="W93" s="860" t="s">
        <v>11</v>
      </c>
      <c r="X93" s="860" t="s">
        <v>14</v>
      </c>
      <c r="Y93" s="860" t="s">
        <v>15</v>
      </c>
      <c r="Z93" s="860" t="s">
        <v>52</v>
      </c>
      <c r="AA93" s="860" t="s">
        <v>16</v>
      </c>
      <c r="AB93" s="860" t="s">
        <v>536</v>
      </c>
      <c r="AC93" s="860" t="s">
        <v>63</v>
      </c>
      <c r="AD93" s="860" t="s">
        <v>19</v>
      </c>
      <c r="AE93" s="863" t="s">
        <v>65</v>
      </c>
      <c r="AF93" s="864"/>
      <c r="AG93" s="865"/>
      <c r="AH93" s="866" t="s">
        <v>537</v>
      </c>
      <c r="AI93" s="858" t="s">
        <v>534</v>
      </c>
    </row>
    <row r="94" spans="1:35" ht="248.25" thickBot="1" x14ac:dyDescent="0.3">
      <c r="A94" s="874"/>
      <c r="B94" s="877"/>
      <c r="C94" s="885"/>
      <c r="D94" s="885"/>
      <c r="E94" s="885"/>
      <c r="F94" s="885"/>
      <c r="G94" s="885"/>
      <c r="H94" s="885"/>
      <c r="I94" s="885"/>
      <c r="J94" s="885"/>
      <c r="K94" s="885"/>
      <c r="L94" s="885"/>
      <c r="M94" s="885"/>
      <c r="N94" s="871"/>
      <c r="O94" s="871"/>
      <c r="P94" s="871"/>
      <c r="Q94" s="869"/>
      <c r="R94" s="869"/>
      <c r="S94" s="869"/>
      <c r="T94" s="869"/>
      <c r="U94" s="869"/>
      <c r="V94" s="869"/>
      <c r="W94" s="859"/>
      <c r="X94" s="859"/>
      <c r="Y94" s="859"/>
      <c r="Z94" s="859"/>
      <c r="AA94" s="859"/>
      <c r="AB94" s="859"/>
      <c r="AC94" s="859"/>
      <c r="AD94" s="859"/>
      <c r="AE94" s="398" t="s">
        <v>68</v>
      </c>
      <c r="AF94" s="398" t="s">
        <v>64</v>
      </c>
      <c r="AG94" s="398" t="s">
        <v>67</v>
      </c>
      <c r="AH94" s="867"/>
      <c r="AI94" s="859"/>
    </row>
    <row r="95" spans="1:35" ht="15.75" thickBot="1" x14ac:dyDescent="0.3">
      <c r="A95" s="399">
        <v>1</v>
      </c>
      <c r="B95" s="407" t="s">
        <v>413</v>
      </c>
      <c r="C95" s="426"/>
      <c r="D95" s="426"/>
      <c r="E95" s="426"/>
      <c r="F95" s="426"/>
      <c r="G95" s="426"/>
      <c r="H95" s="426"/>
      <c r="I95" s="426"/>
      <c r="J95" s="426"/>
      <c r="K95" s="426"/>
      <c r="L95" s="426"/>
      <c r="M95" s="426"/>
      <c r="N95" s="427">
        <v>0</v>
      </c>
      <c r="O95" s="428"/>
      <c r="P95" s="429"/>
      <c r="Q95" s="399">
        <v>20</v>
      </c>
      <c r="R95" s="402"/>
      <c r="S95" s="402"/>
      <c r="T95" s="402"/>
      <c r="U95" s="402"/>
      <c r="V95" s="402"/>
      <c r="W95" s="402"/>
      <c r="X95" s="402"/>
      <c r="Y95" s="402"/>
      <c r="Z95" s="402"/>
      <c r="AA95" s="402"/>
      <c r="AB95" s="401">
        <v>20</v>
      </c>
      <c r="AC95" s="403">
        <v>55</v>
      </c>
      <c r="AD95" s="399">
        <v>3</v>
      </c>
      <c r="AE95" s="406">
        <v>20</v>
      </c>
      <c r="AF95" s="406">
        <v>55</v>
      </c>
      <c r="AG95" s="406">
        <v>75</v>
      </c>
      <c r="AH95" s="406">
        <v>3</v>
      </c>
      <c r="AI95" s="402" t="s">
        <v>53</v>
      </c>
    </row>
    <row r="96" spans="1:35" ht="15.75" thickBot="1" x14ac:dyDescent="0.3">
      <c r="A96" s="399">
        <v>2</v>
      </c>
      <c r="B96" s="400" t="s">
        <v>500</v>
      </c>
      <c r="C96" s="426"/>
      <c r="D96" s="426"/>
      <c r="E96" s="426"/>
      <c r="F96" s="426"/>
      <c r="G96" s="426"/>
      <c r="H96" s="426"/>
      <c r="I96" s="426"/>
      <c r="J96" s="426">
        <v>30</v>
      </c>
      <c r="K96" s="426"/>
      <c r="L96" s="426"/>
      <c r="M96" s="426"/>
      <c r="N96" s="427">
        <v>30</v>
      </c>
      <c r="O96" s="428"/>
      <c r="P96" s="429">
        <v>3</v>
      </c>
      <c r="Q96" s="410"/>
      <c r="R96" s="412"/>
      <c r="S96" s="412"/>
      <c r="T96" s="412"/>
      <c r="U96" s="412"/>
      <c r="V96" s="412"/>
      <c r="W96" s="412"/>
      <c r="X96" s="412">
        <v>30</v>
      </c>
      <c r="Y96" s="412"/>
      <c r="Z96" s="412"/>
      <c r="AA96" s="412"/>
      <c r="AB96" s="401">
        <v>30</v>
      </c>
      <c r="AC96" s="413">
        <v>15</v>
      </c>
      <c r="AD96" s="410"/>
      <c r="AE96" s="406">
        <v>60</v>
      </c>
      <c r="AF96" s="406">
        <v>15</v>
      </c>
      <c r="AG96" s="406">
        <v>75</v>
      </c>
      <c r="AH96" s="406">
        <v>3</v>
      </c>
      <c r="AI96" s="402" t="s">
        <v>53</v>
      </c>
    </row>
    <row r="97" spans="1:35" ht="15.75" thickBot="1" x14ac:dyDescent="0.3">
      <c r="A97" s="399">
        <v>3</v>
      </c>
      <c r="B97" s="407" t="s">
        <v>405</v>
      </c>
      <c r="C97" s="427">
        <v>30</v>
      </c>
      <c r="D97" s="426"/>
      <c r="E97" s="426"/>
      <c r="F97" s="427">
        <v>30</v>
      </c>
      <c r="G97" s="426"/>
      <c r="H97" s="426"/>
      <c r="I97" s="426"/>
      <c r="J97" s="426"/>
      <c r="K97" s="426"/>
      <c r="L97" s="426"/>
      <c r="M97" s="426"/>
      <c r="N97" s="427">
        <v>60</v>
      </c>
      <c r="O97" s="430">
        <v>40</v>
      </c>
      <c r="P97" s="431">
        <v>4</v>
      </c>
      <c r="Q97" s="414"/>
      <c r="R97" s="415"/>
      <c r="S97" s="415"/>
      <c r="T97" s="415"/>
      <c r="U97" s="415"/>
      <c r="V97" s="415"/>
      <c r="W97" s="415"/>
      <c r="X97" s="415"/>
      <c r="Y97" s="415"/>
      <c r="Z97" s="415"/>
      <c r="AA97" s="415"/>
      <c r="AB97" s="416"/>
      <c r="AC97" s="417"/>
      <c r="AD97" s="414"/>
      <c r="AE97" s="406">
        <v>60</v>
      </c>
      <c r="AF97" s="406">
        <v>40</v>
      </c>
      <c r="AG97" s="406">
        <v>100</v>
      </c>
      <c r="AH97" s="406">
        <v>4</v>
      </c>
      <c r="AI97" s="402" t="s">
        <v>53</v>
      </c>
    </row>
    <row r="98" spans="1:35" ht="15.75" thickBot="1" x14ac:dyDescent="0.3">
      <c r="A98" s="399">
        <v>4</v>
      </c>
      <c r="B98" s="407" t="s">
        <v>409</v>
      </c>
      <c r="C98" s="426"/>
      <c r="D98" s="426"/>
      <c r="E98" s="426"/>
      <c r="F98" s="426"/>
      <c r="G98" s="426"/>
      <c r="H98" s="426"/>
      <c r="I98" s="426"/>
      <c r="J98" s="426"/>
      <c r="K98" s="426"/>
      <c r="L98" s="426"/>
      <c r="M98" s="426"/>
      <c r="N98" s="427">
        <v>0</v>
      </c>
      <c r="O98" s="428"/>
      <c r="P98" s="429"/>
      <c r="Q98" s="418">
        <v>5</v>
      </c>
      <c r="R98" s="415"/>
      <c r="S98" s="419">
        <v>5</v>
      </c>
      <c r="T98" s="415"/>
      <c r="U98" s="415"/>
      <c r="V98" s="415"/>
      <c r="W98" s="415"/>
      <c r="X98" s="415"/>
      <c r="Y98" s="419">
        <v>5</v>
      </c>
      <c r="Z98" s="415"/>
      <c r="AA98" s="415"/>
      <c r="AB98" s="401">
        <v>15</v>
      </c>
      <c r="AC98" s="420">
        <v>10</v>
      </c>
      <c r="AD98" s="418">
        <v>1</v>
      </c>
      <c r="AE98" s="406">
        <v>15</v>
      </c>
      <c r="AF98" s="406">
        <v>10</v>
      </c>
      <c r="AG98" s="406">
        <v>25</v>
      </c>
      <c r="AH98" s="406">
        <v>1</v>
      </c>
      <c r="AI98" s="402" t="s">
        <v>82</v>
      </c>
    </row>
    <row r="99" spans="1:35" ht="15.75" thickBot="1" x14ac:dyDescent="0.3">
      <c r="A99" s="399">
        <v>5</v>
      </c>
      <c r="B99" s="407" t="s">
        <v>406</v>
      </c>
      <c r="C99" s="427">
        <v>15</v>
      </c>
      <c r="D99" s="426"/>
      <c r="E99" s="427">
        <v>30</v>
      </c>
      <c r="F99" s="426"/>
      <c r="G99" s="426"/>
      <c r="H99" s="426"/>
      <c r="I99" s="426"/>
      <c r="J99" s="426"/>
      <c r="K99" s="426"/>
      <c r="L99" s="426"/>
      <c r="M99" s="426"/>
      <c r="N99" s="427">
        <v>45</v>
      </c>
      <c r="O99" s="430">
        <v>30</v>
      </c>
      <c r="P99" s="431">
        <v>3</v>
      </c>
      <c r="Q99" s="421"/>
      <c r="R99" s="422"/>
      <c r="S99" s="422"/>
      <c r="T99" s="422"/>
      <c r="U99" s="422"/>
      <c r="V99" s="422"/>
      <c r="W99" s="422"/>
      <c r="X99" s="422"/>
      <c r="Y99" s="422"/>
      <c r="Z99" s="422"/>
      <c r="AA99" s="422"/>
      <c r="AB99" s="416"/>
      <c r="AC99" s="423"/>
      <c r="AD99" s="421"/>
      <c r="AE99" s="406">
        <v>45</v>
      </c>
      <c r="AF99" s="406">
        <v>30</v>
      </c>
      <c r="AG99" s="406">
        <v>75</v>
      </c>
      <c r="AH99" s="406">
        <v>3</v>
      </c>
      <c r="AI99" s="402" t="s">
        <v>82</v>
      </c>
    </row>
    <row r="100" spans="1:35" ht="24.75" thickBot="1" x14ac:dyDescent="0.3">
      <c r="A100" s="399">
        <v>6</v>
      </c>
      <c r="B100" s="424" t="s">
        <v>523</v>
      </c>
      <c r="C100" s="427"/>
      <c r="D100" s="426"/>
      <c r="E100" s="427"/>
      <c r="F100" s="426"/>
      <c r="G100" s="426"/>
      <c r="H100" s="426"/>
      <c r="I100" s="426"/>
      <c r="J100" s="426"/>
      <c r="K100" s="426"/>
      <c r="L100" s="426"/>
      <c r="M100" s="426">
        <v>160</v>
      </c>
      <c r="N100" s="427">
        <v>160</v>
      </c>
      <c r="O100" s="427"/>
      <c r="P100" s="427">
        <v>6</v>
      </c>
      <c r="Q100" s="402"/>
      <c r="R100" s="402"/>
      <c r="S100" s="402"/>
      <c r="T100" s="402"/>
      <c r="U100" s="402"/>
      <c r="V100" s="402"/>
      <c r="W100" s="402"/>
      <c r="X100" s="402"/>
      <c r="Y100" s="402"/>
      <c r="Z100" s="402"/>
      <c r="AA100" s="402"/>
      <c r="AB100" s="401"/>
      <c r="AC100" s="402"/>
      <c r="AD100" s="402"/>
      <c r="AE100" s="406">
        <v>160</v>
      </c>
      <c r="AF100" s="406">
        <v>0</v>
      </c>
      <c r="AG100" s="406">
        <v>160</v>
      </c>
      <c r="AH100" s="406">
        <v>6</v>
      </c>
      <c r="AI100" s="402" t="s">
        <v>82</v>
      </c>
    </row>
    <row r="101" spans="1:35" ht="24.75" thickBot="1" x14ac:dyDescent="0.3">
      <c r="A101" s="399">
        <v>7</v>
      </c>
      <c r="B101" s="424" t="s">
        <v>524</v>
      </c>
      <c r="C101" s="427"/>
      <c r="D101" s="426"/>
      <c r="E101" s="427"/>
      <c r="F101" s="426"/>
      <c r="G101" s="426"/>
      <c r="H101" s="426"/>
      <c r="I101" s="426"/>
      <c r="J101" s="426"/>
      <c r="K101" s="426"/>
      <c r="L101" s="426"/>
      <c r="M101" s="426"/>
      <c r="N101" s="427"/>
      <c r="O101" s="427"/>
      <c r="P101" s="427"/>
      <c r="Q101" s="402"/>
      <c r="R101" s="402"/>
      <c r="S101" s="402"/>
      <c r="T101" s="402"/>
      <c r="U101" s="402"/>
      <c r="V101" s="402"/>
      <c r="W101" s="402"/>
      <c r="X101" s="402"/>
      <c r="Y101" s="402"/>
      <c r="Z101" s="402"/>
      <c r="AA101" s="402">
        <v>160</v>
      </c>
      <c r="AB101" s="401">
        <v>160</v>
      </c>
      <c r="AC101" s="402"/>
      <c r="AD101" s="402">
        <v>6</v>
      </c>
      <c r="AE101" s="406">
        <v>160</v>
      </c>
      <c r="AF101" s="406">
        <v>0</v>
      </c>
      <c r="AG101" s="406">
        <v>160</v>
      </c>
      <c r="AH101" s="406">
        <v>6</v>
      </c>
      <c r="AI101" s="402" t="s">
        <v>82</v>
      </c>
    </row>
    <row r="102" spans="1:35" ht="51.75" thickBot="1" x14ac:dyDescent="0.3">
      <c r="A102" s="399">
        <v>8</v>
      </c>
      <c r="B102" s="353" t="s">
        <v>504</v>
      </c>
      <c r="C102" s="427">
        <v>10</v>
      </c>
      <c r="D102" s="426"/>
      <c r="E102" s="426">
        <v>30</v>
      </c>
      <c r="F102" s="427"/>
      <c r="G102" s="426">
        <v>12</v>
      </c>
      <c r="H102" s="426"/>
      <c r="I102" s="426"/>
      <c r="J102" s="426"/>
      <c r="K102" s="426"/>
      <c r="L102" s="426"/>
      <c r="M102" s="426"/>
      <c r="N102" s="427">
        <v>40</v>
      </c>
      <c r="O102" s="427">
        <v>10</v>
      </c>
      <c r="P102" s="427">
        <v>2</v>
      </c>
      <c r="Q102" s="401"/>
      <c r="R102" s="402"/>
      <c r="S102" s="402"/>
      <c r="T102" s="401"/>
      <c r="U102" s="402"/>
      <c r="V102" s="402"/>
      <c r="W102" s="402"/>
      <c r="X102" s="402"/>
      <c r="Y102" s="402"/>
      <c r="Z102" s="402"/>
      <c r="AA102" s="402"/>
      <c r="AB102" s="401">
        <v>0</v>
      </c>
      <c r="AC102" s="401"/>
      <c r="AD102" s="401"/>
      <c r="AE102" s="406">
        <v>40</v>
      </c>
      <c r="AF102" s="406">
        <v>10</v>
      </c>
      <c r="AG102" s="406">
        <v>50</v>
      </c>
      <c r="AH102" s="406">
        <v>2</v>
      </c>
      <c r="AI102" s="402" t="s">
        <v>82</v>
      </c>
    </row>
    <row r="103" spans="1:35" ht="39" thickBot="1" x14ac:dyDescent="0.3">
      <c r="A103" s="399">
        <v>9</v>
      </c>
      <c r="B103" s="353" t="s">
        <v>505</v>
      </c>
      <c r="C103" s="427"/>
      <c r="D103" s="426"/>
      <c r="E103" s="426"/>
      <c r="F103" s="427"/>
      <c r="G103" s="426"/>
      <c r="H103" s="426"/>
      <c r="I103" s="426"/>
      <c r="J103" s="426"/>
      <c r="K103" s="426"/>
      <c r="L103" s="426"/>
      <c r="M103" s="426"/>
      <c r="N103" s="427">
        <v>0</v>
      </c>
      <c r="O103" s="430"/>
      <c r="P103" s="431"/>
      <c r="Q103" s="399">
        <v>10</v>
      </c>
      <c r="R103" s="402"/>
      <c r="S103" s="402">
        <v>30</v>
      </c>
      <c r="T103" s="401"/>
      <c r="U103" s="402"/>
      <c r="V103" s="402"/>
      <c r="W103" s="402"/>
      <c r="X103" s="402"/>
      <c r="Y103" s="402"/>
      <c r="Z103" s="402"/>
      <c r="AA103" s="402"/>
      <c r="AB103" s="401">
        <v>40</v>
      </c>
      <c r="AC103" s="403">
        <v>10</v>
      </c>
      <c r="AD103" s="399">
        <v>2</v>
      </c>
      <c r="AE103" s="406">
        <v>40</v>
      </c>
      <c r="AF103" s="406">
        <v>10</v>
      </c>
      <c r="AG103" s="406">
        <v>50</v>
      </c>
      <c r="AH103" s="406">
        <v>2</v>
      </c>
      <c r="AI103" s="402" t="s">
        <v>82</v>
      </c>
    </row>
    <row r="104" spans="1:35" ht="51.75" thickBot="1" x14ac:dyDescent="0.3">
      <c r="A104" s="399">
        <v>10</v>
      </c>
      <c r="B104" s="353" t="s">
        <v>506</v>
      </c>
      <c r="C104" s="427"/>
      <c r="D104" s="426"/>
      <c r="E104" s="426"/>
      <c r="F104" s="427"/>
      <c r="G104" s="426"/>
      <c r="H104" s="426"/>
      <c r="I104" s="426"/>
      <c r="J104" s="426"/>
      <c r="K104" s="426"/>
      <c r="L104" s="426"/>
      <c r="M104" s="426"/>
      <c r="N104" s="427">
        <v>0</v>
      </c>
      <c r="O104" s="430"/>
      <c r="P104" s="431"/>
      <c r="Q104" s="399">
        <v>10</v>
      </c>
      <c r="R104" s="402"/>
      <c r="S104" s="402">
        <v>30</v>
      </c>
      <c r="T104" s="401"/>
      <c r="U104" s="402"/>
      <c r="V104" s="402"/>
      <c r="W104" s="402"/>
      <c r="X104" s="402"/>
      <c r="Y104" s="402"/>
      <c r="Z104" s="402"/>
      <c r="AA104" s="402"/>
      <c r="AB104" s="401">
        <v>40</v>
      </c>
      <c r="AC104" s="403">
        <v>10</v>
      </c>
      <c r="AD104" s="399">
        <v>2</v>
      </c>
      <c r="AE104" s="406">
        <v>40</v>
      </c>
      <c r="AF104" s="406">
        <v>10</v>
      </c>
      <c r="AG104" s="406">
        <v>50</v>
      </c>
      <c r="AH104" s="406">
        <v>2</v>
      </c>
      <c r="AI104" s="402" t="s">
        <v>82</v>
      </c>
    </row>
    <row r="105" spans="1:35" ht="15.75" thickBot="1" x14ac:dyDescent="0.3">
      <c r="A105" s="399">
        <v>11</v>
      </c>
      <c r="B105" s="400" t="s">
        <v>539</v>
      </c>
      <c r="C105" s="427">
        <v>30</v>
      </c>
      <c r="D105" s="426"/>
      <c r="E105" s="426"/>
      <c r="F105" s="427">
        <v>30</v>
      </c>
      <c r="G105" s="426"/>
      <c r="H105" s="426"/>
      <c r="I105" s="426"/>
      <c r="J105" s="426"/>
      <c r="K105" s="426"/>
      <c r="L105" s="426"/>
      <c r="M105" s="426"/>
      <c r="N105" s="427">
        <v>60</v>
      </c>
      <c r="O105" s="430">
        <v>15</v>
      </c>
      <c r="P105" s="431">
        <v>3</v>
      </c>
      <c r="Q105" s="399">
        <v>30</v>
      </c>
      <c r="R105" s="402"/>
      <c r="S105" s="402"/>
      <c r="T105" s="401">
        <v>30</v>
      </c>
      <c r="U105" s="402"/>
      <c r="V105" s="402"/>
      <c r="W105" s="402"/>
      <c r="X105" s="402"/>
      <c r="Y105" s="402"/>
      <c r="Z105" s="402"/>
      <c r="AA105" s="402"/>
      <c r="AB105" s="401">
        <v>60</v>
      </c>
      <c r="AC105" s="403">
        <v>15</v>
      </c>
      <c r="AD105" s="399">
        <v>3</v>
      </c>
      <c r="AE105" s="406">
        <v>120</v>
      </c>
      <c r="AF105" s="406">
        <v>30</v>
      </c>
      <c r="AG105" s="406">
        <v>150</v>
      </c>
      <c r="AH105" s="406">
        <v>6</v>
      </c>
      <c r="AI105" s="402" t="s">
        <v>53</v>
      </c>
    </row>
    <row r="106" spans="1:35" ht="15.75" thickBot="1" x14ac:dyDescent="0.3">
      <c r="A106" s="399">
        <v>12</v>
      </c>
      <c r="B106" s="407" t="s">
        <v>412</v>
      </c>
      <c r="C106" s="426"/>
      <c r="D106" s="426"/>
      <c r="E106" s="426"/>
      <c r="F106" s="426"/>
      <c r="G106" s="426"/>
      <c r="H106" s="426"/>
      <c r="I106" s="426"/>
      <c r="J106" s="426"/>
      <c r="K106" s="426"/>
      <c r="L106" s="426"/>
      <c r="M106" s="426"/>
      <c r="N106" s="427">
        <v>0</v>
      </c>
      <c r="O106" s="428"/>
      <c r="P106" s="429"/>
      <c r="Q106" s="399">
        <v>30</v>
      </c>
      <c r="R106" s="402"/>
      <c r="S106" s="402"/>
      <c r="T106" s="401">
        <v>40</v>
      </c>
      <c r="U106" s="402"/>
      <c r="V106" s="402"/>
      <c r="W106" s="402"/>
      <c r="X106" s="402"/>
      <c r="Y106" s="402"/>
      <c r="Z106" s="402"/>
      <c r="AA106" s="402"/>
      <c r="AB106" s="401">
        <v>70</v>
      </c>
      <c r="AC106" s="403">
        <v>55</v>
      </c>
      <c r="AD106" s="399">
        <v>5</v>
      </c>
      <c r="AE106" s="406">
        <v>70</v>
      </c>
      <c r="AF106" s="406">
        <v>55</v>
      </c>
      <c r="AG106" s="406">
        <v>125</v>
      </c>
      <c r="AH106" s="406">
        <v>5</v>
      </c>
      <c r="AI106" s="402" t="s">
        <v>53</v>
      </c>
    </row>
    <row r="107" spans="1:35" ht="15.75" thickBot="1" x14ac:dyDescent="0.3">
      <c r="A107" s="399">
        <v>13</v>
      </c>
      <c r="B107" s="407" t="s">
        <v>404</v>
      </c>
      <c r="C107" s="427">
        <v>30</v>
      </c>
      <c r="D107" s="426"/>
      <c r="E107" s="426"/>
      <c r="F107" s="427">
        <v>30</v>
      </c>
      <c r="G107" s="426"/>
      <c r="H107" s="426"/>
      <c r="I107" s="426"/>
      <c r="J107" s="426"/>
      <c r="K107" s="426"/>
      <c r="L107" s="426"/>
      <c r="M107" s="426"/>
      <c r="N107" s="427">
        <v>60</v>
      </c>
      <c r="O107" s="430">
        <v>40</v>
      </c>
      <c r="P107" s="431">
        <v>4</v>
      </c>
      <c r="Q107" s="405"/>
      <c r="R107" s="402"/>
      <c r="S107" s="402"/>
      <c r="T107" s="402"/>
      <c r="U107" s="402"/>
      <c r="V107" s="402"/>
      <c r="W107" s="402"/>
      <c r="X107" s="402"/>
      <c r="Y107" s="402"/>
      <c r="Z107" s="402"/>
      <c r="AA107" s="402"/>
      <c r="AB107" s="401">
        <v>0</v>
      </c>
      <c r="AC107" s="404"/>
      <c r="AD107" s="405"/>
      <c r="AE107" s="406">
        <v>60</v>
      </c>
      <c r="AF107" s="406">
        <v>40</v>
      </c>
      <c r="AG107" s="406">
        <v>100</v>
      </c>
      <c r="AH107" s="406">
        <v>4</v>
      </c>
      <c r="AI107" s="402" t="s">
        <v>53</v>
      </c>
    </row>
    <row r="108" spans="1:35" ht="15.75" thickBot="1" x14ac:dyDescent="0.3">
      <c r="A108" s="399">
        <v>14</v>
      </c>
      <c r="B108" s="425" t="s">
        <v>417</v>
      </c>
      <c r="C108" s="427"/>
      <c r="D108" s="426"/>
      <c r="E108" s="426"/>
      <c r="F108" s="427"/>
      <c r="G108" s="426"/>
      <c r="H108" s="426"/>
      <c r="I108" s="426"/>
      <c r="J108" s="426"/>
      <c r="K108" s="426"/>
      <c r="L108" s="426"/>
      <c r="M108" s="426"/>
      <c r="N108" s="427"/>
      <c r="O108" s="427"/>
      <c r="P108" s="427"/>
      <c r="Q108" s="426">
        <v>30</v>
      </c>
      <c r="R108" s="426"/>
      <c r="S108" s="426"/>
      <c r="T108" s="426">
        <v>40</v>
      </c>
      <c r="U108" s="426"/>
      <c r="V108" s="426"/>
      <c r="W108" s="426"/>
      <c r="X108" s="426"/>
      <c r="Y108" s="426"/>
      <c r="Z108" s="426"/>
      <c r="AA108" s="426"/>
      <c r="AB108" s="427">
        <v>70</v>
      </c>
      <c r="AC108" s="426">
        <v>55</v>
      </c>
      <c r="AD108" s="426">
        <v>5</v>
      </c>
      <c r="AE108" s="406">
        <v>70</v>
      </c>
      <c r="AF108" s="406">
        <v>55</v>
      </c>
      <c r="AG108" s="406">
        <v>125</v>
      </c>
      <c r="AH108" s="406">
        <v>5</v>
      </c>
      <c r="AI108" s="402" t="s">
        <v>53</v>
      </c>
    </row>
    <row r="109" spans="1:35" ht="15.75" thickBot="1" x14ac:dyDescent="0.3">
      <c r="A109" s="399">
        <v>15</v>
      </c>
      <c r="B109" s="407" t="s">
        <v>540</v>
      </c>
      <c r="C109" s="427">
        <v>25</v>
      </c>
      <c r="D109" s="426"/>
      <c r="E109" s="426"/>
      <c r="F109" s="427">
        <v>25</v>
      </c>
      <c r="G109" s="426"/>
      <c r="H109" s="426"/>
      <c r="I109" s="426"/>
      <c r="J109" s="426"/>
      <c r="K109" s="426"/>
      <c r="L109" s="426"/>
      <c r="M109" s="426"/>
      <c r="N109" s="427">
        <v>50</v>
      </c>
      <c r="O109" s="428"/>
      <c r="P109" s="431">
        <v>2</v>
      </c>
      <c r="Q109" s="399">
        <v>25</v>
      </c>
      <c r="R109" s="402"/>
      <c r="S109" s="402"/>
      <c r="T109" s="401">
        <v>25</v>
      </c>
      <c r="U109" s="402"/>
      <c r="V109" s="402"/>
      <c r="W109" s="402"/>
      <c r="X109" s="402"/>
      <c r="Y109" s="402"/>
      <c r="Z109" s="402"/>
      <c r="AA109" s="402"/>
      <c r="AB109" s="401">
        <v>50</v>
      </c>
      <c r="AC109" s="403">
        <v>25</v>
      </c>
      <c r="AD109" s="399">
        <v>3</v>
      </c>
      <c r="AE109" s="406">
        <v>100</v>
      </c>
      <c r="AF109" s="406">
        <v>25</v>
      </c>
      <c r="AG109" s="406">
        <v>125</v>
      </c>
      <c r="AH109" s="406">
        <v>5</v>
      </c>
      <c r="AI109" s="402" t="s">
        <v>53</v>
      </c>
    </row>
    <row r="110" spans="1:35" ht="15.75" thickBot="1" x14ac:dyDescent="0.3">
      <c r="A110" s="399">
        <v>16</v>
      </c>
      <c r="B110" s="400" t="s">
        <v>407</v>
      </c>
      <c r="C110" s="427">
        <v>30</v>
      </c>
      <c r="D110" s="427">
        <v>20</v>
      </c>
      <c r="E110" s="426"/>
      <c r="F110" s="426"/>
      <c r="G110" s="426"/>
      <c r="H110" s="426"/>
      <c r="I110" s="426"/>
      <c r="J110" s="426"/>
      <c r="K110" s="426"/>
      <c r="L110" s="426"/>
      <c r="M110" s="426"/>
      <c r="N110" s="427">
        <v>50</v>
      </c>
      <c r="O110" s="430">
        <v>25</v>
      </c>
      <c r="P110" s="431">
        <v>3</v>
      </c>
      <c r="Q110" s="405"/>
      <c r="R110" s="402"/>
      <c r="S110" s="402"/>
      <c r="T110" s="402"/>
      <c r="U110" s="402"/>
      <c r="V110" s="402"/>
      <c r="W110" s="402"/>
      <c r="X110" s="402"/>
      <c r="Y110" s="402"/>
      <c r="Z110" s="402"/>
      <c r="AA110" s="402"/>
      <c r="AB110" s="401">
        <v>0</v>
      </c>
      <c r="AC110" s="404"/>
      <c r="AD110" s="405"/>
      <c r="AE110" s="406">
        <v>50</v>
      </c>
      <c r="AF110" s="406">
        <v>25</v>
      </c>
      <c r="AG110" s="406">
        <v>75</v>
      </c>
      <c r="AH110" s="406">
        <v>3</v>
      </c>
      <c r="AI110" s="402" t="s">
        <v>53</v>
      </c>
    </row>
    <row r="111" spans="1:35" ht="15.75" thickBot="1" x14ac:dyDescent="0.3">
      <c r="A111" s="861" t="s">
        <v>21</v>
      </c>
      <c r="B111" s="862"/>
      <c r="C111" s="427">
        <v>200</v>
      </c>
      <c r="D111" s="427">
        <v>20</v>
      </c>
      <c r="E111" s="427">
        <v>60</v>
      </c>
      <c r="F111" s="427">
        <v>155</v>
      </c>
      <c r="G111" s="427">
        <v>0</v>
      </c>
      <c r="H111" s="427">
        <v>0</v>
      </c>
      <c r="I111" s="427">
        <v>0</v>
      </c>
      <c r="J111" s="427">
        <v>30</v>
      </c>
      <c r="K111" s="427">
        <v>0</v>
      </c>
      <c r="L111" s="427">
        <v>0</v>
      </c>
      <c r="M111" s="427">
        <v>160</v>
      </c>
      <c r="N111" s="427">
        <v>625</v>
      </c>
      <c r="O111" s="430">
        <v>215</v>
      </c>
      <c r="P111" s="431">
        <v>35</v>
      </c>
      <c r="Q111" s="399">
        <v>130</v>
      </c>
      <c r="R111" s="401">
        <v>0</v>
      </c>
      <c r="S111" s="401">
        <v>65</v>
      </c>
      <c r="T111" s="401">
        <v>95</v>
      </c>
      <c r="U111" s="401">
        <v>0</v>
      </c>
      <c r="V111" s="401">
        <v>0</v>
      </c>
      <c r="W111" s="401">
        <v>0</v>
      </c>
      <c r="X111" s="401">
        <v>30</v>
      </c>
      <c r="Y111" s="401">
        <v>5</v>
      </c>
      <c r="Z111" s="401">
        <v>0</v>
      </c>
      <c r="AA111" s="401">
        <v>160</v>
      </c>
      <c r="AB111" s="401">
        <v>485</v>
      </c>
      <c r="AC111" s="401">
        <v>195</v>
      </c>
      <c r="AD111" s="401">
        <v>25</v>
      </c>
      <c r="AE111" s="406">
        <v>1110</v>
      </c>
      <c r="AF111" s="406">
        <v>410</v>
      </c>
      <c r="AG111" s="406">
        <v>1520</v>
      </c>
      <c r="AH111" s="406">
        <v>60</v>
      </c>
      <c r="AI111" s="402"/>
    </row>
    <row r="112" spans="1:35" x14ac:dyDescent="0.25">
      <c r="C112" s="323">
        <f>SUM(C95:C110)</f>
        <v>170</v>
      </c>
      <c r="D112" s="323">
        <f t="shared" ref="D112:AH112" si="5">SUM(D95:D110)</f>
        <v>20</v>
      </c>
      <c r="E112" s="323">
        <f t="shared" si="5"/>
        <v>60</v>
      </c>
      <c r="F112" s="323">
        <f t="shared" si="5"/>
        <v>115</v>
      </c>
      <c r="G112" s="323">
        <f t="shared" si="5"/>
        <v>12</v>
      </c>
      <c r="H112" s="323">
        <f t="shared" si="5"/>
        <v>0</v>
      </c>
      <c r="I112" s="323">
        <f t="shared" si="5"/>
        <v>0</v>
      </c>
      <c r="J112" s="323">
        <f t="shared" si="5"/>
        <v>30</v>
      </c>
      <c r="K112" s="323">
        <f t="shared" si="5"/>
        <v>0</v>
      </c>
      <c r="L112" s="323">
        <f t="shared" si="5"/>
        <v>0</v>
      </c>
      <c r="M112" s="323">
        <f t="shared" si="5"/>
        <v>160</v>
      </c>
      <c r="N112" s="323">
        <f t="shared" si="5"/>
        <v>555</v>
      </c>
      <c r="O112" s="432">
        <f t="shared" si="5"/>
        <v>160</v>
      </c>
      <c r="P112" s="323">
        <f t="shared" si="5"/>
        <v>30</v>
      </c>
      <c r="Q112" s="323">
        <f t="shared" si="5"/>
        <v>160</v>
      </c>
      <c r="R112" s="323">
        <f t="shared" si="5"/>
        <v>0</v>
      </c>
      <c r="S112" s="323">
        <f t="shared" si="5"/>
        <v>65</v>
      </c>
      <c r="T112" s="323">
        <f t="shared" si="5"/>
        <v>135</v>
      </c>
      <c r="U112" s="323">
        <f t="shared" si="5"/>
        <v>0</v>
      </c>
      <c r="V112" s="323">
        <f t="shared" si="5"/>
        <v>0</v>
      </c>
      <c r="W112" s="323">
        <f t="shared" si="5"/>
        <v>0</v>
      </c>
      <c r="X112" s="323">
        <f t="shared" si="5"/>
        <v>30</v>
      </c>
      <c r="Y112" s="323">
        <f t="shared" si="5"/>
        <v>5</v>
      </c>
      <c r="Z112" s="323">
        <f t="shared" si="5"/>
        <v>0</v>
      </c>
      <c r="AA112" s="323">
        <f t="shared" si="5"/>
        <v>160</v>
      </c>
      <c r="AB112" s="323">
        <f t="shared" si="5"/>
        <v>555</v>
      </c>
      <c r="AC112" s="432">
        <f t="shared" si="5"/>
        <v>250</v>
      </c>
      <c r="AD112" s="323">
        <f t="shared" si="5"/>
        <v>30</v>
      </c>
      <c r="AE112" s="323">
        <f t="shared" si="5"/>
        <v>1110</v>
      </c>
      <c r="AF112" s="323">
        <f t="shared" si="5"/>
        <v>410</v>
      </c>
      <c r="AG112" s="323">
        <f t="shared" si="5"/>
        <v>1520</v>
      </c>
      <c r="AH112" s="323">
        <f t="shared" si="5"/>
        <v>60</v>
      </c>
    </row>
    <row r="116" spans="9:43" ht="15.75" thickBot="1" x14ac:dyDescent="0.3"/>
    <row r="117" spans="9:43" ht="15.75" thickBot="1" x14ac:dyDescent="0.3">
      <c r="I117" s="872" t="s">
        <v>490</v>
      </c>
      <c r="J117" s="875" t="s">
        <v>2</v>
      </c>
      <c r="K117" s="861" t="s">
        <v>532</v>
      </c>
      <c r="L117" s="878"/>
      <c r="M117" s="878"/>
      <c r="N117" s="878"/>
      <c r="O117" s="878"/>
      <c r="P117" s="878"/>
      <c r="Q117" s="878"/>
      <c r="R117" s="878"/>
      <c r="S117" s="878"/>
      <c r="T117" s="878"/>
      <c r="U117" s="878"/>
      <c r="V117" s="878"/>
      <c r="W117" s="878"/>
      <c r="X117" s="862"/>
      <c r="Y117" s="879" t="s">
        <v>533</v>
      </c>
      <c r="Z117" s="880"/>
      <c r="AA117" s="880"/>
      <c r="AB117" s="880"/>
      <c r="AC117" s="880"/>
      <c r="AD117" s="880"/>
      <c r="AE117" s="880"/>
      <c r="AF117" s="880"/>
      <c r="AG117" s="880"/>
      <c r="AH117" s="880"/>
      <c r="AI117" s="880"/>
      <c r="AJ117" s="880"/>
      <c r="AK117" s="880"/>
      <c r="AL117" s="881"/>
      <c r="AM117" s="882" t="s">
        <v>28</v>
      </c>
      <c r="AN117" s="878"/>
      <c r="AO117" s="878"/>
      <c r="AP117" s="883"/>
      <c r="AQ117" s="397"/>
    </row>
    <row r="118" spans="9:43" ht="15.75" thickBot="1" x14ac:dyDescent="0.3">
      <c r="I118" s="873"/>
      <c r="J118" s="876"/>
      <c r="K118" s="868" t="s">
        <v>6</v>
      </c>
      <c r="L118" s="868" t="s">
        <v>7</v>
      </c>
      <c r="M118" s="868" t="s">
        <v>8</v>
      </c>
      <c r="N118" s="868" t="s">
        <v>9</v>
      </c>
      <c r="O118" s="868" t="s">
        <v>535</v>
      </c>
      <c r="P118" s="868" t="s">
        <v>10</v>
      </c>
      <c r="Q118" s="868" t="s">
        <v>11</v>
      </c>
      <c r="R118" s="868" t="s">
        <v>14</v>
      </c>
      <c r="S118" s="868" t="s">
        <v>15</v>
      </c>
      <c r="T118" s="868" t="s">
        <v>52</v>
      </c>
      <c r="U118" s="868" t="s">
        <v>16</v>
      </c>
      <c r="V118" s="860" t="s">
        <v>536</v>
      </c>
      <c r="W118" s="860" t="s">
        <v>63</v>
      </c>
      <c r="X118" s="860" t="s">
        <v>19</v>
      </c>
      <c r="Y118" s="868" t="s">
        <v>6</v>
      </c>
      <c r="Z118" s="868" t="s">
        <v>7</v>
      </c>
      <c r="AA118" s="868" t="s">
        <v>20</v>
      </c>
      <c r="AB118" s="868" t="s">
        <v>9</v>
      </c>
      <c r="AC118" s="868" t="s">
        <v>535</v>
      </c>
      <c r="AD118" s="868" t="s">
        <v>10</v>
      </c>
      <c r="AE118" s="860" t="s">
        <v>11</v>
      </c>
      <c r="AF118" s="860" t="s">
        <v>14</v>
      </c>
      <c r="AG118" s="860" t="s">
        <v>15</v>
      </c>
      <c r="AH118" s="860" t="s">
        <v>52</v>
      </c>
      <c r="AI118" s="860" t="s">
        <v>16</v>
      </c>
      <c r="AJ118" s="860" t="s">
        <v>536</v>
      </c>
      <c r="AK118" s="860" t="s">
        <v>63</v>
      </c>
      <c r="AL118" s="860" t="s">
        <v>19</v>
      </c>
      <c r="AM118" s="863" t="s">
        <v>65</v>
      </c>
      <c r="AN118" s="864"/>
      <c r="AO118" s="865"/>
      <c r="AP118" s="866" t="s">
        <v>537</v>
      </c>
      <c r="AQ118" s="858" t="s">
        <v>534</v>
      </c>
    </row>
    <row r="119" spans="9:43" ht="31.5" customHeight="1" thickBot="1" x14ac:dyDescent="0.3">
      <c r="I119" s="874"/>
      <c r="J119" s="877"/>
      <c r="K119" s="869"/>
      <c r="L119" s="869"/>
      <c r="M119" s="869"/>
      <c r="N119" s="869"/>
      <c r="O119" s="869"/>
      <c r="P119" s="869"/>
      <c r="Q119" s="869"/>
      <c r="R119" s="869"/>
      <c r="S119" s="869"/>
      <c r="T119" s="869"/>
      <c r="U119" s="869"/>
      <c r="V119" s="859"/>
      <c r="W119" s="859"/>
      <c r="X119" s="859"/>
      <c r="Y119" s="869"/>
      <c r="Z119" s="869"/>
      <c r="AA119" s="869"/>
      <c r="AB119" s="869"/>
      <c r="AC119" s="869"/>
      <c r="AD119" s="869"/>
      <c r="AE119" s="859"/>
      <c r="AF119" s="859"/>
      <c r="AG119" s="859"/>
      <c r="AH119" s="859"/>
      <c r="AI119" s="859"/>
      <c r="AJ119" s="859"/>
      <c r="AK119" s="859"/>
      <c r="AL119" s="859"/>
      <c r="AM119" s="398" t="s">
        <v>68</v>
      </c>
      <c r="AN119" s="398" t="s">
        <v>64</v>
      </c>
      <c r="AO119" s="398" t="s">
        <v>67</v>
      </c>
      <c r="AP119" s="867"/>
      <c r="AQ119" s="859"/>
    </row>
    <row r="120" spans="9:43" ht="31.5" customHeight="1" thickBot="1" x14ac:dyDescent="0.3">
      <c r="I120" s="399">
        <v>1</v>
      </c>
      <c r="J120" s="407" t="s">
        <v>413</v>
      </c>
      <c r="K120" s="402"/>
      <c r="L120" s="402"/>
      <c r="M120" s="402"/>
      <c r="N120" s="402"/>
      <c r="O120" s="402"/>
      <c r="P120" s="402"/>
      <c r="Q120" s="402"/>
      <c r="R120" s="402"/>
      <c r="S120" s="402"/>
      <c r="T120" s="402"/>
      <c r="U120" s="402"/>
      <c r="V120" s="401">
        <v>0</v>
      </c>
      <c r="W120" s="404"/>
      <c r="X120" s="454"/>
      <c r="Y120" s="399">
        <v>20</v>
      </c>
      <c r="Z120" s="402"/>
      <c r="AA120" s="402"/>
      <c r="AB120" s="402"/>
      <c r="AC120" s="402"/>
      <c r="AD120" s="402"/>
      <c r="AE120" s="402"/>
      <c r="AF120" s="402"/>
      <c r="AG120" s="402"/>
      <c r="AH120" s="402"/>
      <c r="AI120" s="402"/>
      <c r="AJ120" s="401">
        <v>20</v>
      </c>
      <c r="AK120" s="403">
        <v>55</v>
      </c>
      <c r="AL120" s="399">
        <v>3</v>
      </c>
      <c r="AM120" s="406">
        <v>20</v>
      </c>
      <c r="AN120" s="406">
        <v>55</v>
      </c>
      <c r="AO120" s="406">
        <v>75</v>
      </c>
      <c r="AP120" s="406">
        <v>3</v>
      </c>
      <c r="AQ120" s="402" t="s">
        <v>53</v>
      </c>
    </row>
    <row r="121" spans="9:43" ht="31.5" customHeight="1" thickBot="1" x14ac:dyDescent="0.3">
      <c r="I121" s="399">
        <v>2</v>
      </c>
      <c r="J121" s="400" t="s">
        <v>500</v>
      </c>
      <c r="K121" s="402"/>
      <c r="L121" s="402"/>
      <c r="M121" s="402"/>
      <c r="N121" s="402"/>
      <c r="O121" s="402"/>
      <c r="P121" s="402"/>
      <c r="Q121" s="402"/>
      <c r="R121" s="402">
        <v>30</v>
      </c>
      <c r="S121" s="402"/>
      <c r="T121" s="402"/>
      <c r="U121" s="402"/>
      <c r="V121" s="401">
        <v>30</v>
      </c>
      <c r="W121" s="404"/>
      <c r="X121" s="454">
        <v>3</v>
      </c>
      <c r="Y121" s="410"/>
      <c r="Z121" s="412"/>
      <c r="AA121" s="412"/>
      <c r="AB121" s="412"/>
      <c r="AC121" s="412"/>
      <c r="AD121" s="412"/>
      <c r="AE121" s="412"/>
      <c r="AF121" s="412">
        <v>30</v>
      </c>
      <c r="AG121" s="412"/>
      <c r="AH121" s="412"/>
      <c r="AI121" s="412"/>
      <c r="AJ121" s="401">
        <v>30</v>
      </c>
      <c r="AK121" s="413">
        <v>15</v>
      </c>
      <c r="AL121" s="410"/>
      <c r="AM121" s="406">
        <v>60</v>
      </c>
      <c r="AN121" s="406">
        <v>15</v>
      </c>
      <c r="AO121" s="406">
        <v>75</v>
      </c>
      <c r="AP121" s="406">
        <v>3</v>
      </c>
      <c r="AQ121" s="402" t="s">
        <v>53</v>
      </c>
    </row>
    <row r="122" spans="9:43" ht="31.5" customHeight="1" thickBot="1" x14ac:dyDescent="0.3">
      <c r="I122" s="399">
        <v>3</v>
      </c>
      <c r="J122" s="407" t="s">
        <v>405</v>
      </c>
      <c r="K122" s="401">
        <v>30</v>
      </c>
      <c r="L122" s="402"/>
      <c r="M122" s="402"/>
      <c r="N122" s="401">
        <v>30</v>
      </c>
      <c r="O122" s="402"/>
      <c r="P122" s="402"/>
      <c r="Q122" s="402"/>
      <c r="R122" s="402"/>
      <c r="S122" s="402"/>
      <c r="T122" s="402"/>
      <c r="U122" s="402"/>
      <c r="V122" s="401">
        <v>60</v>
      </c>
      <c r="W122" s="403">
        <v>40</v>
      </c>
      <c r="X122" s="455">
        <v>4</v>
      </c>
      <c r="Y122" s="414"/>
      <c r="Z122" s="415"/>
      <c r="AA122" s="415"/>
      <c r="AB122" s="415"/>
      <c r="AC122" s="415"/>
      <c r="AD122" s="415"/>
      <c r="AE122" s="415"/>
      <c r="AF122" s="415"/>
      <c r="AG122" s="415"/>
      <c r="AH122" s="415"/>
      <c r="AI122" s="415"/>
      <c r="AJ122" s="416"/>
      <c r="AK122" s="417"/>
      <c r="AL122" s="414"/>
      <c r="AM122" s="406">
        <v>60</v>
      </c>
      <c r="AN122" s="406">
        <v>40</v>
      </c>
      <c r="AO122" s="406">
        <v>100</v>
      </c>
      <c r="AP122" s="406">
        <v>4</v>
      </c>
      <c r="AQ122" s="402" t="s">
        <v>53</v>
      </c>
    </row>
    <row r="123" spans="9:43" ht="31.5" customHeight="1" thickBot="1" x14ac:dyDescent="0.3">
      <c r="I123" s="399">
        <v>4</v>
      </c>
      <c r="J123" s="407" t="s">
        <v>409</v>
      </c>
      <c r="K123" s="402"/>
      <c r="L123" s="402"/>
      <c r="M123" s="402"/>
      <c r="N123" s="402"/>
      <c r="O123" s="402"/>
      <c r="P123" s="402"/>
      <c r="Q123" s="402"/>
      <c r="R123" s="402"/>
      <c r="S123" s="402"/>
      <c r="T123" s="402"/>
      <c r="U123" s="402"/>
      <c r="V123" s="401">
        <v>0</v>
      </c>
      <c r="W123" s="404"/>
      <c r="X123" s="454"/>
      <c r="Y123" s="418">
        <v>5</v>
      </c>
      <c r="Z123" s="415"/>
      <c r="AA123" s="419">
        <v>5</v>
      </c>
      <c r="AB123" s="415"/>
      <c r="AC123" s="415"/>
      <c r="AD123" s="415"/>
      <c r="AE123" s="415"/>
      <c r="AF123" s="415"/>
      <c r="AG123" s="419">
        <v>5</v>
      </c>
      <c r="AH123" s="415"/>
      <c r="AI123" s="415"/>
      <c r="AJ123" s="401">
        <v>15</v>
      </c>
      <c r="AK123" s="420">
        <v>10</v>
      </c>
      <c r="AL123" s="418">
        <v>1</v>
      </c>
      <c r="AM123" s="406">
        <v>15</v>
      </c>
      <c r="AN123" s="406">
        <v>10</v>
      </c>
      <c r="AO123" s="406">
        <v>25</v>
      </c>
      <c r="AP123" s="406">
        <v>1</v>
      </c>
      <c r="AQ123" s="402" t="s">
        <v>82</v>
      </c>
    </row>
    <row r="124" spans="9:43" ht="31.5" customHeight="1" thickBot="1" x14ac:dyDescent="0.3">
      <c r="I124" s="399">
        <v>5</v>
      </c>
      <c r="J124" s="407" t="s">
        <v>406</v>
      </c>
      <c r="K124" s="401">
        <v>15</v>
      </c>
      <c r="L124" s="402"/>
      <c r="M124" s="401">
        <v>30</v>
      </c>
      <c r="N124" s="402"/>
      <c r="O124" s="402"/>
      <c r="P124" s="402"/>
      <c r="Q124" s="402"/>
      <c r="R124" s="402"/>
      <c r="S124" s="402"/>
      <c r="T124" s="402"/>
      <c r="U124" s="402"/>
      <c r="V124" s="401">
        <v>45</v>
      </c>
      <c r="W124" s="403">
        <v>30</v>
      </c>
      <c r="X124" s="455">
        <v>3</v>
      </c>
      <c r="Y124" s="421"/>
      <c r="Z124" s="422"/>
      <c r="AA124" s="422"/>
      <c r="AB124" s="422"/>
      <c r="AC124" s="422"/>
      <c r="AD124" s="422"/>
      <c r="AE124" s="422"/>
      <c r="AF124" s="422"/>
      <c r="AG124" s="422"/>
      <c r="AH124" s="422"/>
      <c r="AI124" s="422"/>
      <c r="AJ124" s="416"/>
      <c r="AK124" s="423"/>
      <c r="AL124" s="421"/>
      <c r="AM124" s="406">
        <v>45</v>
      </c>
      <c r="AN124" s="406">
        <v>30</v>
      </c>
      <c r="AO124" s="406">
        <v>75</v>
      </c>
      <c r="AP124" s="406">
        <v>3</v>
      </c>
      <c r="AQ124" s="402" t="s">
        <v>82</v>
      </c>
    </row>
    <row r="125" spans="9:43" ht="31.5" customHeight="1" thickBot="1" x14ac:dyDescent="0.3">
      <c r="I125" s="399">
        <v>6</v>
      </c>
      <c r="J125" s="424" t="s">
        <v>523</v>
      </c>
      <c r="K125" s="401"/>
      <c r="L125" s="402"/>
      <c r="M125" s="401"/>
      <c r="N125" s="402"/>
      <c r="O125" s="402"/>
      <c r="P125" s="402"/>
      <c r="Q125" s="402"/>
      <c r="R125" s="402"/>
      <c r="S125" s="402"/>
      <c r="T125" s="402"/>
      <c r="U125" s="402">
        <v>160</v>
      </c>
      <c r="V125" s="401">
        <v>160</v>
      </c>
      <c r="W125" s="401"/>
      <c r="X125" s="401">
        <v>6</v>
      </c>
      <c r="Y125" s="402"/>
      <c r="Z125" s="402"/>
      <c r="AA125" s="402"/>
      <c r="AB125" s="402"/>
      <c r="AC125" s="402"/>
      <c r="AD125" s="402"/>
      <c r="AE125" s="402"/>
      <c r="AF125" s="402"/>
      <c r="AG125" s="402"/>
      <c r="AH125" s="402"/>
      <c r="AI125" s="402"/>
      <c r="AJ125" s="401"/>
      <c r="AK125" s="402"/>
      <c r="AL125" s="402"/>
      <c r="AM125" s="406">
        <v>160</v>
      </c>
      <c r="AN125" s="406">
        <v>0</v>
      </c>
      <c r="AO125" s="406">
        <v>160</v>
      </c>
      <c r="AP125" s="406">
        <v>6</v>
      </c>
      <c r="AQ125" s="402" t="s">
        <v>82</v>
      </c>
    </row>
    <row r="126" spans="9:43" ht="31.5" customHeight="1" thickBot="1" x14ac:dyDescent="0.3">
      <c r="I126" s="399">
        <v>7</v>
      </c>
      <c r="J126" s="424" t="s">
        <v>524</v>
      </c>
      <c r="K126" s="401"/>
      <c r="L126" s="402"/>
      <c r="M126" s="401"/>
      <c r="N126" s="402"/>
      <c r="O126" s="402"/>
      <c r="P126" s="402"/>
      <c r="Q126" s="402"/>
      <c r="R126" s="402"/>
      <c r="S126" s="402"/>
      <c r="T126" s="402"/>
      <c r="U126" s="402"/>
      <c r="V126" s="401"/>
      <c r="W126" s="401"/>
      <c r="X126" s="401"/>
      <c r="Y126" s="402"/>
      <c r="Z126" s="402"/>
      <c r="AA126" s="402"/>
      <c r="AB126" s="402"/>
      <c r="AC126" s="402"/>
      <c r="AD126" s="402"/>
      <c r="AE126" s="402"/>
      <c r="AF126" s="402"/>
      <c r="AG126" s="402"/>
      <c r="AH126" s="402"/>
      <c r="AI126" s="402">
        <v>160</v>
      </c>
      <c r="AJ126" s="401">
        <v>160</v>
      </c>
      <c r="AK126" s="402"/>
      <c r="AL126" s="402">
        <v>6</v>
      </c>
      <c r="AM126" s="406">
        <v>160</v>
      </c>
      <c r="AN126" s="406">
        <v>0</v>
      </c>
      <c r="AO126" s="406">
        <v>160</v>
      </c>
      <c r="AP126" s="406">
        <v>6</v>
      </c>
      <c r="AQ126" s="402" t="s">
        <v>82</v>
      </c>
    </row>
    <row r="127" spans="9:43" ht="31.5" customHeight="1" thickBot="1" x14ac:dyDescent="0.3">
      <c r="I127" s="399">
        <v>8</v>
      </c>
      <c r="J127" s="353" t="s">
        <v>504</v>
      </c>
      <c r="K127" s="401">
        <v>10</v>
      </c>
      <c r="L127" s="402"/>
      <c r="M127" s="402">
        <v>30</v>
      </c>
      <c r="N127" s="401"/>
      <c r="O127" s="402"/>
      <c r="P127" s="402"/>
      <c r="Q127" s="402"/>
      <c r="R127" s="402"/>
      <c r="S127" s="402"/>
      <c r="T127" s="402"/>
      <c r="U127" s="402"/>
      <c r="V127" s="401">
        <v>40</v>
      </c>
      <c r="W127" s="401">
        <v>10</v>
      </c>
      <c r="X127" s="401">
        <v>2</v>
      </c>
      <c r="Y127" s="401"/>
      <c r="Z127" s="402"/>
      <c r="AA127" s="402"/>
      <c r="AB127" s="401"/>
      <c r="AC127" s="402"/>
      <c r="AD127" s="402"/>
      <c r="AE127" s="402"/>
      <c r="AF127" s="402"/>
      <c r="AG127" s="402"/>
      <c r="AH127" s="402"/>
      <c r="AI127" s="402"/>
      <c r="AJ127" s="401">
        <v>0</v>
      </c>
      <c r="AK127" s="401"/>
      <c r="AL127" s="401"/>
      <c r="AM127" s="406">
        <v>40</v>
      </c>
      <c r="AN127" s="406">
        <v>10</v>
      </c>
      <c r="AO127" s="406">
        <v>50</v>
      </c>
      <c r="AP127" s="406">
        <v>2</v>
      </c>
      <c r="AQ127" s="402" t="s">
        <v>82</v>
      </c>
    </row>
    <row r="128" spans="9:43" ht="31.5" customHeight="1" thickBot="1" x14ac:dyDescent="0.3">
      <c r="I128" s="399">
        <v>9</v>
      </c>
      <c r="J128" s="353" t="s">
        <v>505</v>
      </c>
      <c r="K128" s="401"/>
      <c r="L128" s="402"/>
      <c r="M128" s="402"/>
      <c r="N128" s="401"/>
      <c r="O128" s="402"/>
      <c r="P128" s="402"/>
      <c r="Q128" s="402"/>
      <c r="R128" s="402"/>
      <c r="S128" s="402"/>
      <c r="T128" s="402"/>
      <c r="U128" s="402"/>
      <c r="V128" s="401">
        <v>0</v>
      </c>
      <c r="W128" s="403"/>
      <c r="X128" s="455"/>
      <c r="Y128" s="399">
        <v>10</v>
      </c>
      <c r="Z128" s="402"/>
      <c r="AA128" s="402">
        <v>30</v>
      </c>
      <c r="AB128" s="401"/>
      <c r="AC128" s="402"/>
      <c r="AD128" s="402"/>
      <c r="AE128" s="402"/>
      <c r="AF128" s="402"/>
      <c r="AG128" s="402"/>
      <c r="AH128" s="402"/>
      <c r="AI128" s="402"/>
      <c r="AJ128" s="401">
        <v>40</v>
      </c>
      <c r="AK128" s="403">
        <v>10</v>
      </c>
      <c r="AL128" s="399">
        <v>2</v>
      </c>
      <c r="AM128" s="406">
        <v>40</v>
      </c>
      <c r="AN128" s="406">
        <v>10</v>
      </c>
      <c r="AO128" s="406">
        <v>50</v>
      </c>
      <c r="AP128" s="406">
        <v>2</v>
      </c>
      <c r="AQ128" s="402" t="s">
        <v>82</v>
      </c>
    </row>
    <row r="129" spans="1:43" s="457" customFormat="1" ht="31.5" customHeight="1" thickBot="1" x14ac:dyDescent="0.3">
      <c r="A129" s="456"/>
      <c r="I129" s="458">
        <v>10</v>
      </c>
      <c r="J129" s="459" t="s">
        <v>544</v>
      </c>
      <c r="K129" s="458"/>
      <c r="L129" s="460"/>
      <c r="M129" s="460">
        <v>40</v>
      </c>
      <c r="N129" s="461"/>
      <c r="O129" s="460"/>
      <c r="P129" s="460"/>
      <c r="Q129" s="460"/>
      <c r="R129" s="460"/>
      <c r="S129" s="460"/>
      <c r="T129" s="460"/>
      <c r="U129" s="460"/>
      <c r="V129" s="461">
        <v>40</v>
      </c>
      <c r="W129" s="461">
        <v>10</v>
      </c>
      <c r="X129" s="461">
        <v>2</v>
      </c>
      <c r="Y129" s="461"/>
      <c r="Z129" s="460"/>
      <c r="AA129" s="460"/>
      <c r="AB129" s="461"/>
      <c r="AC129" s="460"/>
      <c r="AD129" s="460"/>
      <c r="AE129" s="460"/>
      <c r="AF129" s="460"/>
      <c r="AG129" s="460"/>
      <c r="AH129" s="460"/>
      <c r="AI129" s="460"/>
      <c r="AJ129" s="461">
        <v>0</v>
      </c>
      <c r="AK129" s="461"/>
      <c r="AL129" s="461"/>
      <c r="AM129" s="461">
        <v>40</v>
      </c>
      <c r="AN129" s="461">
        <v>10</v>
      </c>
      <c r="AO129" s="461">
        <v>50</v>
      </c>
      <c r="AP129" s="461">
        <v>2</v>
      </c>
      <c r="AQ129" s="460" t="s">
        <v>82</v>
      </c>
    </row>
    <row r="130" spans="1:43" ht="31.5" customHeight="1" thickBot="1" x14ac:dyDescent="0.3">
      <c r="I130" s="399">
        <v>11</v>
      </c>
      <c r="J130" s="400" t="s">
        <v>539</v>
      </c>
      <c r="K130" s="401">
        <v>30</v>
      </c>
      <c r="L130" s="402"/>
      <c r="M130" s="402"/>
      <c r="N130" s="401">
        <v>30</v>
      </c>
      <c r="O130" s="402"/>
      <c r="P130" s="402"/>
      <c r="Q130" s="402"/>
      <c r="R130" s="402"/>
      <c r="S130" s="402"/>
      <c r="T130" s="402"/>
      <c r="U130" s="402"/>
      <c r="V130" s="401">
        <v>60</v>
      </c>
      <c r="W130" s="403">
        <v>15</v>
      </c>
      <c r="X130" s="455">
        <v>3</v>
      </c>
      <c r="Y130" s="399">
        <v>30</v>
      </c>
      <c r="Z130" s="402"/>
      <c r="AA130" s="402"/>
      <c r="AB130" s="401">
        <v>30</v>
      </c>
      <c r="AC130" s="402"/>
      <c r="AD130" s="402"/>
      <c r="AE130" s="402"/>
      <c r="AF130" s="402"/>
      <c r="AG130" s="402"/>
      <c r="AH130" s="402"/>
      <c r="AI130" s="402"/>
      <c r="AJ130" s="401">
        <v>60</v>
      </c>
      <c r="AK130" s="403">
        <v>15</v>
      </c>
      <c r="AL130" s="399">
        <v>3</v>
      </c>
      <c r="AM130" s="406">
        <v>120</v>
      </c>
      <c r="AN130" s="406">
        <v>30</v>
      </c>
      <c r="AO130" s="406">
        <v>150</v>
      </c>
      <c r="AP130" s="406">
        <v>6</v>
      </c>
      <c r="AQ130" s="402" t="s">
        <v>53</v>
      </c>
    </row>
    <row r="131" spans="1:43" ht="31.5" customHeight="1" thickBot="1" x14ac:dyDescent="0.3">
      <c r="I131" s="399">
        <v>12</v>
      </c>
      <c r="J131" s="407" t="s">
        <v>412</v>
      </c>
      <c r="K131" s="402"/>
      <c r="L131" s="402"/>
      <c r="M131" s="402"/>
      <c r="N131" s="402"/>
      <c r="O131" s="402"/>
      <c r="P131" s="402"/>
      <c r="Q131" s="402"/>
      <c r="R131" s="402"/>
      <c r="S131" s="402"/>
      <c r="T131" s="402"/>
      <c r="U131" s="402"/>
      <c r="V131" s="401">
        <v>0</v>
      </c>
      <c r="W131" s="404"/>
      <c r="X131" s="454"/>
      <c r="Y131" s="399">
        <v>30</v>
      </c>
      <c r="Z131" s="402"/>
      <c r="AA131" s="402"/>
      <c r="AB131" s="401">
        <v>40</v>
      </c>
      <c r="AC131" s="402"/>
      <c r="AD131" s="402"/>
      <c r="AE131" s="402"/>
      <c r="AF131" s="402"/>
      <c r="AG131" s="402"/>
      <c r="AH131" s="402"/>
      <c r="AI131" s="402"/>
      <c r="AJ131" s="401">
        <v>70</v>
      </c>
      <c r="AK131" s="403">
        <v>55</v>
      </c>
      <c r="AL131" s="399">
        <v>5</v>
      </c>
      <c r="AM131" s="406">
        <v>70</v>
      </c>
      <c r="AN131" s="406">
        <v>55</v>
      </c>
      <c r="AO131" s="406">
        <v>125</v>
      </c>
      <c r="AP131" s="406">
        <v>5</v>
      </c>
      <c r="AQ131" s="402" t="s">
        <v>53</v>
      </c>
    </row>
    <row r="132" spans="1:43" ht="31.5" customHeight="1" thickBot="1" x14ac:dyDescent="0.3">
      <c r="I132" s="399">
        <v>13</v>
      </c>
      <c r="J132" s="407" t="s">
        <v>404</v>
      </c>
      <c r="K132" s="401">
        <v>30</v>
      </c>
      <c r="L132" s="402"/>
      <c r="M132" s="402"/>
      <c r="N132" s="401">
        <v>30</v>
      </c>
      <c r="O132" s="402"/>
      <c r="P132" s="402"/>
      <c r="Q132" s="402"/>
      <c r="R132" s="402"/>
      <c r="S132" s="402"/>
      <c r="T132" s="402"/>
      <c r="U132" s="402"/>
      <c r="V132" s="401">
        <v>60</v>
      </c>
      <c r="W132" s="403">
        <v>40</v>
      </c>
      <c r="X132" s="455">
        <v>4</v>
      </c>
      <c r="Y132" s="405"/>
      <c r="Z132" s="402"/>
      <c r="AA132" s="402"/>
      <c r="AB132" s="402"/>
      <c r="AC132" s="402"/>
      <c r="AD132" s="402"/>
      <c r="AE132" s="402"/>
      <c r="AF132" s="402"/>
      <c r="AG132" s="402"/>
      <c r="AH132" s="402"/>
      <c r="AI132" s="402"/>
      <c r="AJ132" s="401">
        <v>0</v>
      </c>
      <c r="AK132" s="404"/>
      <c r="AL132" s="405"/>
      <c r="AM132" s="406">
        <v>60</v>
      </c>
      <c r="AN132" s="406">
        <v>40</v>
      </c>
      <c r="AO132" s="406">
        <v>100</v>
      </c>
      <c r="AP132" s="406">
        <v>4</v>
      </c>
      <c r="AQ132" s="402" t="s">
        <v>53</v>
      </c>
    </row>
    <row r="133" spans="1:43" ht="31.5" customHeight="1" thickBot="1" x14ac:dyDescent="0.3">
      <c r="I133" s="399">
        <v>14</v>
      </c>
      <c r="J133" s="400" t="s">
        <v>417</v>
      </c>
      <c r="K133" s="401"/>
      <c r="L133" s="402"/>
      <c r="M133" s="402"/>
      <c r="N133" s="401"/>
      <c r="O133" s="402"/>
      <c r="P133" s="402"/>
      <c r="Q133" s="402"/>
      <c r="R133" s="402"/>
      <c r="S133" s="402"/>
      <c r="T133" s="402"/>
      <c r="U133" s="402"/>
      <c r="V133" s="401"/>
      <c r="W133" s="401"/>
      <c r="X133" s="401"/>
      <c r="Y133" s="402">
        <v>30</v>
      </c>
      <c r="Z133" s="402"/>
      <c r="AA133" s="402"/>
      <c r="AB133" s="402">
        <v>40</v>
      </c>
      <c r="AC133" s="402"/>
      <c r="AD133" s="402"/>
      <c r="AE133" s="402"/>
      <c r="AF133" s="402"/>
      <c r="AG133" s="402"/>
      <c r="AH133" s="402"/>
      <c r="AI133" s="402"/>
      <c r="AJ133" s="401">
        <v>70</v>
      </c>
      <c r="AK133" s="402">
        <v>55</v>
      </c>
      <c r="AL133" s="402">
        <v>5</v>
      </c>
      <c r="AM133" s="406">
        <v>70</v>
      </c>
      <c r="AN133" s="406">
        <v>55</v>
      </c>
      <c r="AO133" s="406">
        <v>125</v>
      </c>
      <c r="AP133" s="406">
        <v>5</v>
      </c>
      <c r="AQ133" s="402" t="s">
        <v>53</v>
      </c>
    </row>
    <row r="134" spans="1:43" ht="31.5" customHeight="1" thickBot="1" x14ac:dyDescent="0.3">
      <c r="I134" s="399">
        <v>15</v>
      </c>
      <c r="J134" s="407" t="s">
        <v>540</v>
      </c>
      <c r="K134" s="401">
        <v>25</v>
      </c>
      <c r="L134" s="402"/>
      <c r="M134" s="402"/>
      <c r="N134" s="401">
        <v>25</v>
      </c>
      <c r="O134" s="402"/>
      <c r="P134" s="402"/>
      <c r="Q134" s="402"/>
      <c r="R134" s="402"/>
      <c r="S134" s="402"/>
      <c r="T134" s="402"/>
      <c r="U134" s="402"/>
      <c r="V134" s="401">
        <v>50</v>
      </c>
      <c r="W134" s="404"/>
      <c r="X134" s="455">
        <v>2</v>
      </c>
      <c r="Y134" s="399">
        <v>25</v>
      </c>
      <c r="Z134" s="402"/>
      <c r="AA134" s="402"/>
      <c r="AB134" s="401">
        <v>25</v>
      </c>
      <c r="AC134" s="402"/>
      <c r="AD134" s="402"/>
      <c r="AE134" s="402"/>
      <c r="AF134" s="402"/>
      <c r="AG134" s="402"/>
      <c r="AH134" s="402"/>
      <c r="AI134" s="402"/>
      <c r="AJ134" s="401">
        <v>50</v>
      </c>
      <c r="AK134" s="403">
        <v>25</v>
      </c>
      <c r="AL134" s="399">
        <v>3</v>
      </c>
      <c r="AM134" s="406">
        <v>100</v>
      </c>
      <c r="AN134" s="406">
        <v>25</v>
      </c>
      <c r="AO134" s="406">
        <v>125</v>
      </c>
      <c r="AP134" s="406">
        <v>5</v>
      </c>
      <c r="AQ134" s="402" t="s">
        <v>53</v>
      </c>
    </row>
    <row r="135" spans="1:43" ht="15.75" thickBot="1" x14ac:dyDescent="0.3">
      <c r="I135" s="399">
        <v>16</v>
      </c>
      <c r="J135" s="400" t="s">
        <v>407</v>
      </c>
      <c r="K135" s="401">
        <v>30</v>
      </c>
      <c r="L135" s="401">
        <v>20</v>
      </c>
      <c r="M135" s="402"/>
      <c r="N135" s="402"/>
      <c r="O135" s="402"/>
      <c r="P135" s="402"/>
      <c r="Q135" s="402"/>
      <c r="R135" s="402"/>
      <c r="S135" s="402"/>
      <c r="T135" s="402"/>
      <c r="U135" s="402"/>
      <c r="V135" s="401">
        <v>50</v>
      </c>
      <c r="W135" s="403">
        <v>25</v>
      </c>
      <c r="X135" s="455">
        <v>3</v>
      </c>
      <c r="Y135" s="405"/>
      <c r="Z135" s="402"/>
      <c r="AA135" s="402"/>
      <c r="AB135" s="402"/>
      <c r="AC135" s="402"/>
      <c r="AD135" s="402"/>
      <c r="AE135" s="402"/>
      <c r="AF135" s="402"/>
      <c r="AG135" s="402"/>
      <c r="AH135" s="402"/>
      <c r="AI135" s="402"/>
      <c r="AJ135" s="401">
        <v>0</v>
      </c>
      <c r="AK135" s="404"/>
      <c r="AL135" s="405"/>
      <c r="AM135" s="406">
        <v>50</v>
      </c>
      <c r="AN135" s="406">
        <v>25</v>
      </c>
      <c r="AO135" s="406">
        <v>75</v>
      </c>
      <c r="AP135" s="406">
        <v>3</v>
      </c>
      <c r="AQ135" s="402" t="s">
        <v>53</v>
      </c>
    </row>
    <row r="136" spans="1:43" ht="15.75" thickBot="1" x14ac:dyDescent="0.3">
      <c r="I136" s="861" t="s">
        <v>21</v>
      </c>
      <c r="J136" s="862"/>
      <c r="K136" s="401">
        <v>170</v>
      </c>
      <c r="L136" s="401">
        <v>20</v>
      </c>
      <c r="M136" s="401">
        <v>100</v>
      </c>
      <c r="N136" s="401">
        <v>115</v>
      </c>
      <c r="O136" s="401">
        <v>0</v>
      </c>
      <c r="P136" s="401">
        <v>0</v>
      </c>
      <c r="Q136" s="401">
        <v>0</v>
      </c>
      <c r="R136" s="401">
        <v>30</v>
      </c>
      <c r="S136" s="401">
        <v>0</v>
      </c>
      <c r="T136" s="401">
        <v>0</v>
      </c>
      <c r="U136" s="401">
        <v>160</v>
      </c>
      <c r="V136" s="401">
        <v>595</v>
      </c>
      <c r="W136" s="403">
        <v>170</v>
      </c>
      <c r="X136" s="455">
        <v>32</v>
      </c>
      <c r="Y136" s="399">
        <v>150</v>
      </c>
      <c r="Z136" s="401">
        <v>0</v>
      </c>
      <c r="AA136" s="401">
        <v>65</v>
      </c>
      <c r="AB136" s="401">
        <v>135</v>
      </c>
      <c r="AC136" s="401">
        <v>0</v>
      </c>
      <c r="AD136" s="401">
        <v>0</v>
      </c>
      <c r="AE136" s="401">
        <v>0</v>
      </c>
      <c r="AF136" s="401">
        <v>30</v>
      </c>
      <c r="AG136" s="401">
        <v>5</v>
      </c>
      <c r="AH136" s="401">
        <v>0</v>
      </c>
      <c r="AI136" s="401">
        <v>160</v>
      </c>
      <c r="AJ136" s="401">
        <v>555</v>
      </c>
      <c r="AK136" s="401">
        <v>250</v>
      </c>
      <c r="AL136" s="401">
        <v>30</v>
      </c>
      <c r="AM136" s="406">
        <v>1110</v>
      </c>
      <c r="AN136" s="406">
        <v>410</v>
      </c>
      <c r="AO136" s="406">
        <v>1520</v>
      </c>
      <c r="AP136" s="406">
        <v>60</v>
      </c>
      <c r="AQ136" s="402"/>
    </row>
    <row r="137" spans="1:43" x14ac:dyDescent="0.25">
      <c r="K137" s="323">
        <f>SUM(K120:K135)</f>
        <v>170</v>
      </c>
      <c r="L137" s="323">
        <f t="shared" ref="L137:AQ137" si="6">SUM(L120:L135)</f>
        <v>20</v>
      </c>
      <c r="M137" s="323">
        <f t="shared" si="6"/>
        <v>100</v>
      </c>
      <c r="N137" s="323">
        <f t="shared" si="6"/>
        <v>115</v>
      </c>
      <c r="O137" s="323">
        <f t="shared" si="6"/>
        <v>0</v>
      </c>
      <c r="P137" s="323">
        <f t="shared" si="6"/>
        <v>0</v>
      </c>
      <c r="Q137" s="323">
        <f t="shared" si="6"/>
        <v>0</v>
      </c>
      <c r="R137" s="323">
        <f t="shared" si="6"/>
        <v>30</v>
      </c>
      <c r="S137" s="323">
        <f t="shared" si="6"/>
        <v>0</v>
      </c>
      <c r="T137" s="323">
        <f t="shared" si="6"/>
        <v>0</v>
      </c>
      <c r="U137" s="323">
        <f t="shared" si="6"/>
        <v>160</v>
      </c>
      <c r="V137" s="323">
        <f t="shared" si="6"/>
        <v>595</v>
      </c>
      <c r="W137" s="323">
        <f t="shared" si="6"/>
        <v>170</v>
      </c>
      <c r="X137" s="323">
        <f t="shared" si="6"/>
        <v>32</v>
      </c>
      <c r="Y137" s="323">
        <f t="shared" si="6"/>
        <v>150</v>
      </c>
      <c r="Z137" s="323">
        <f t="shared" si="6"/>
        <v>0</v>
      </c>
      <c r="AA137" s="323">
        <f t="shared" si="6"/>
        <v>35</v>
      </c>
      <c r="AB137" s="323">
        <f t="shared" si="6"/>
        <v>135</v>
      </c>
      <c r="AC137" s="323">
        <f t="shared" si="6"/>
        <v>0</v>
      </c>
      <c r="AD137" s="323">
        <f t="shared" si="6"/>
        <v>0</v>
      </c>
      <c r="AE137" s="323">
        <f t="shared" si="6"/>
        <v>0</v>
      </c>
      <c r="AF137" s="323">
        <f t="shared" si="6"/>
        <v>30</v>
      </c>
      <c r="AG137" s="323">
        <f t="shared" si="6"/>
        <v>5</v>
      </c>
      <c r="AH137" s="323">
        <f t="shared" si="6"/>
        <v>0</v>
      </c>
      <c r="AI137" s="323">
        <f t="shared" si="6"/>
        <v>160</v>
      </c>
      <c r="AJ137" s="323">
        <f t="shared" si="6"/>
        <v>515</v>
      </c>
      <c r="AK137" s="323">
        <f t="shared" si="6"/>
        <v>240</v>
      </c>
      <c r="AL137" s="323">
        <f t="shared" si="6"/>
        <v>28</v>
      </c>
      <c r="AM137" s="323">
        <f t="shared" si="6"/>
        <v>1110</v>
      </c>
      <c r="AN137" s="323">
        <f t="shared" si="6"/>
        <v>410</v>
      </c>
      <c r="AO137" s="323">
        <f t="shared" si="6"/>
        <v>1520</v>
      </c>
      <c r="AP137" s="323">
        <f t="shared" si="6"/>
        <v>60</v>
      </c>
      <c r="AQ137" s="323">
        <f t="shared" si="6"/>
        <v>0</v>
      </c>
    </row>
    <row r="139" spans="1:43" ht="26.25" x14ac:dyDescent="0.25">
      <c r="A139" s="345" t="s">
        <v>490</v>
      </c>
      <c r="B139" t="s">
        <v>2</v>
      </c>
      <c r="C139" t="s">
        <v>532</v>
      </c>
      <c r="Q139" t="s">
        <v>533</v>
      </c>
      <c r="AE139" t="s">
        <v>28</v>
      </c>
      <c r="AI139" t="s">
        <v>534</v>
      </c>
    </row>
    <row r="140" spans="1:43" x14ac:dyDescent="0.25">
      <c r="C140" t="s">
        <v>6</v>
      </c>
      <c r="D140" t="s">
        <v>7</v>
      </c>
      <c r="E140" t="s">
        <v>8</v>
      </c>
      <c r="F140" t="s">
        <v>9</v>
      </c>
      <c r="G140" t="s">
        <v>535</v>
      </c>
      <c r="H140" t="s">
        <v>10</v>
      </c>
      <c r="I140" t="s">
        <v>11</v>
      </c>
      <c r="J140" t="s">
        <v>14</v>
      </c>
      <c r="K140" t="s">
        <v>15</v>
      </c>
      <c r="L140" t="s">
        <v>52</v>
      </c>
      <c r="M140" t="s">
        <v>16</v>
      </c>
      <c r="N140" t="s">
        <v>536</v>
      </c>
      <c r="O140" t="s">
        <v>63</v>
      </c>
      <c r="P140" t="s">
        <v>19</v>
      </c>
      <c r="Q140" t="s">
        <v>6</v>
      </c>
      <c r="R140" t="s">
        <v>7</v>
      </c>
      <c r="S140" t="s">
        <v>20</v>
      </c>
      <c r="T140" t="s">
        <v>9</v>
      </c>
      <c r="U140" t="s">
        <v>535</v>
      </c>
      <c r="V140" t="s">
        <v>10</v>
      </c>
      <c r="W140" t="s">
        <v>11</v>
      </c>
      <c r="X140" t="s">
        <v>14</v>
      </c>
      <c r="Y140" t="s">
        <v>15</v>
      </c>
      <c r="Z140" t="s">
        <v>52</v>
      </c>
      <c r="AA140" t="s">
        <v>16</v>
      </c>
      <c r="AB140" t="s">
        <v>536</v>
      </c>
      <c r="AC140" t="s">
        <v>63</v>
      </c>
      <c r="AD140" t="s">
        <v>19</v>
      </c>
      <c r="AE140" t="s">
        <v>65</v>
      </c>
      <c r="AH140" t="s">
        <v>537</v>
      </c>
    </row>
    <row r="141" spans="1:43" x14ac:dyDescent="0.25">
      <c r="AE141" t="s">
        <v>68</v>
      </c>
      <c r="AF141" t="s">
        <v>64</v>
      </c>
      <c r="AG141" t="s">
        <v>67</v>
      </c>
    </row>
    <row r="142" spans="1:43" x14ac:dyDescent="0.25">
      <c r="A142" s="345">
        <v>1</v>
      </c>
      <c r="B142" t="s">
        <v>416</v>
      </c>
      <c r="C142">
        <v>20</v>
      </c>
      <c r="F142">
        <v>20</v>
      </c>
      <c r="N142">
        <v>40</v>
      </c>
      <c r="O142">
        <v>60</v>
      </c>
      <c r="P142">
        <v>4</v>
      </c>
      <c r="AB142">
        <v>0</v>
      </c>
      <c r="AE142">
        <v>40</v>
      </c>
      <c r="AF142">
        <v>60</v>
      </c>
      <c r="AG142">
        <v>100</v>
      </c>
      <c r="AH142">
        <v>4</v>
      </c>
      <c r="AI142" t="s">
        <v>53</v>
      </c>
    </row>
    <row r="143" spans="1:43" x14ac:dyDescent="0.25">
      <c r="A143" s="345">
        <v>2</v>
      </c>
      <c r="B143" t="s">
        <v>418</v>
      </c>
      <c r="N143">
        <v>0</v>
      </c>
      <c r="Q143">
        <v>30</v>
      </c>
      <c r="T143">
        <v>30</v>
      </c>
      <c r="AB143">
        <v>60</v>
      </c>
      <c r="AC143">
        <v>15</v>
      </c>
      <c r="AD143">
        <v>3</v>
      </c>
      <c r="AE143">
        <v>60</v>
      </c>
      <c r="AF143">
        <v>15</v>
      </c>
      <c r="AG143">
        <v>75</v>
      </c>
      <c r="AH143">
        <v>3</v>
      </c>
      <c r="AI143" t="s">
        <v>53</v>
      </c>
    </row>
    <row r="144" spans="1:43" x14ac:dyDescent="0.25">
      <c r="A144" s="345">
        <v>3</v>
      </c>
      <c r="B144" t="s">
        <v>410</v>
      </c>
      <c r="N144">
        <v>0</v>
      </c>
      <c r="Q144">
        <v>15</v>
      </c>
      <c r="T144">
        <v>15</v>
      </c>
      <c r="AB144">
        <v>30</v>
      </c>
      <c r="AC144">
        <v>45</v>
      </c>
      <c r="AD144">
        <v>3</v>
      </c>
      <c r="AE144">
        <v>30</v>
      </c>
      <c r="AF144">
        <v>45</v>
      </c>
      <c r="AG144">
        <v>75</v>
      </c>
      <c r="AH144">
        <v>3</v>
      </c>
      <c r="AI144" t="s">
        <v>82</v>
      </c>
    </row>
    <row r="145" spans="1:35" x14ac:dyDescent="0.25">
      <c r="A145" s="345">
        <v>4</v>
      </c>
      <c r="B145" t="s">
        <v>525</v>
      </c>
      <c r="M145">
        <v>160</v>
      </c>
      <c r="N145">
        <v>160</v>
      </c>
      <c r="P145">
        <v>6</v>
      </c>
      <c r="AE145">
        <v>160</v>
      </c>
      <c r="AF145">
        <v>0</v>
      </c>
      <c r="AG145">
        <v>160</v>
      </c>
      <c r="AH145">
        <v>6</v>
      </c>
      <c r="AI145" t="s">
        <v>82</v>
      </c>
    </row>
    <row r="146" spans="1:35" x14ac:dyDescent="0.25">
      <c r="A146" s="345">
        <v>5</v>
      </c>
      <c r="B146" t="s">
        <v>526</v>
      </c>
      <c r="AA146">
        <v>160</v>
      </c>
      <c r="AB146">
        <v>160</v>
      </c>
      <c r="AD146">
        <v>6</v>
      </c>
      <c r="AE146">
        <v>160</v>
      </c>
      <c r="AF146">
        <v>0</v>
      </c>
      <c r="AG146">
        <v>160</v>
      </c>
      <c r="AH146">
        <v>6</v>
      </c>
      <c r="AI146" t="s">
        <v>82</v>
      </c>
    </row>
    <row r="147" spans="1:35" x14ac:dyDescent="0.25">
      <c r="A147" s="345">
        <v>6</v>
      </c>
      <c r="B147" t="s">
        <v>456</v>
      </c>
      <c r="N147">
        <v>0</v>
      </c>
      <c r="T147">
        <v>10</v>
      </c>
      <c r="AB147">
        <v>10</v>
      </c>
      <c r="AC147">
        <v>40</v>
      </c>
      <c r="AD147">
        <v>2</v>
      </c>
      <c r="AE147">
        <v>10</v>
      </c>
      <c r="AF147">
        <v>40</v>
      </c>
      <c r="AG147">
        <v>50</v>
      </c>
      <c r="AH147">
        <v>2</v>
      </c>
      <c r="AI147" t="s">
        <v>82</v>
      </c>
    </row>
    <row r="148" spans="1:35" x14ac:dyDescent="0.25">
      <c r="A148" s="345">
        <v>7</v>
      </c>
      <c r="B148" t="s">
        <v>538</v>
      </c>
      <c r="E148">
        <v>40</v>
      </c>
      <c r="N148">
        <v>40</v>
      </c>
      <c r="O148">
        <v>10</v>
      </c>
      <c r="P148">
        <v>2</v>
      </c>
      <c r="AB148">
        <v>0</v>
      </c>
      <c r="AE148">
        <v>40</v>
      </c>
      <c r="AF148">
        <v>10</v>
      </c>
      <c r="AG148">
        <v>50</v>
      </c>
      <c r="AH148">
        <v>2</v>
      </c>
      <c r="AI148" t="s">
        <v>82</v>
      </c>
    </row>
    <row r="149" spans="1:35" x14ac:dyDescent="0.25">
      <c r="A149" s="345">
        <v>8</v>
      </c>
      <c r="B149" t="s">
        <v>543</v>
      </c>
      <c r="N149">
        <v>0</v>
      </c>
      <c r="Q149">
        <v>10</v>
      </c>
      <c r="S149">
        <v>30</v>
      </c>
      <c r="AB149">
        <v>40</v>
      </c>
      <c r="AC149">
        <v>10</v>
      </c>
      <c r="AD149">
        <v>2</v>
      </c>
      <c r="AE149">
        <v>40</v>
      </c>
      <c r="AF149">
        <v>10</v>
      </c>
      <c r="AG149">
        <v>50</v>
      </c>
      <c r="AH149">
        <v>2</v>
      </c>
      <c r="AI149" t="s">
        <v>82</v>
      </c>
    </row>
    <row r="150" spans="1:35" x14ac:dyDescent="0.25">
      <c r="A150" s="345">
        <v>9</v>
      </c>
      <c r="B150" t="s">
        <v>421</v>
      </c>
      <c r="N150">
        <v>0</v>
      </c>
      <c r="Q150">
        <v>20</v>
      </c>
      <c r="T150">
        <v>30</v>
      </c>
      <c r="AB150">
        <v>50</v>
      </c>
      <c r="AC150">
        <v>50</v>
      </c>
      <c r="AD150">
        <v>4</v>
      </c>
      <c r="AE150">
        <v>50</v>
      </c>
      <c r="AF150">
        <v>50</v>
      </c>
      <c r="AG150">
        <v>100</v>
      </c>
      <c r="AH150">
        <v>4</v>
      </c>
      <c r="AI150" t="s">
        <v>53</v>
      </c>
    </row>
    <row r="151" spans="1:35" x14ac:dyDescent="0.25">
      <c r="A151" s="345">
        <v>10</v>
      </c>
      <c r="B151" t="s">
        <v>455</v>
      </c>
      <c r="N151">
        <v>0</v>
      </c>
      <c r="Q151">
        <v>20</v>
      </c>
      <c r="T151">
        <v>30</v>
      </c>
      <c r="AB151">
        <v>50</v>
      </c>
      <c r="AC151">
        <v>75</v>
      </c>
      <c r="AD151">
        <v>5</v>
      </c>
      <c r="AE151">
        <v>50</v>
      </c>
      <c r="AF151">
        <v>75</v>
      </c>
      <c r="AG151">
        <v>125</v>
      </c>
      <c r="AH151">
        <v>5</v>
      </c>
      <c r="AI151" t="s">
        <v>53</v>
      </c>
    </row>
    <row r="152" spans="1:35" x14ac:dyDescent="0.25">
      <c r="A152" s="345">
        <v>11</v>
      </c>
      <c r="B152" t="s">
        <v>466</v>
      </c>
      <c r="C152">
        <v>15</v>
      </c>
      <c r="E152">
        <v>30</v>
      </c>
      <c r="N152">
        <v>45</v>
      </c>
      <c r="O152">
        <v>5</v>
      </c>
      <c r="P152">
        <v>2</v>
      </c>
      <c r="AB152">
        <v>0</v>
      </c>
      <c r="AE152">
        <v>45</v>
      </c>
      <c r="AF152">
        <v>5</v>
      </c>
      <c r="AG152">
        <v>50</v>
      </c>
      <c r="AH152">
        <v>2</v>
      </c>
      <c r="AI152" t="s">
        <v>82</v>
      </c>
    </row>
    <row r="153" spans="1:35" x14ac:dyDescent="0.25">
      <c r="A153" s="345">
        <v>12</v>
      </c>
      <c r="B153" t="s">
        <v>471</v>
      </c>
      <c r="N153">
        <v>0</v>
      </c>
      <c r="Q153">
        <v>30</v>
      </c>
      <c r="S153">
        <v>30</v>
      </c>
      <c r="AB153">
        <v>60</v>
      </c>
      <c r="AC153">
        <v>15</v>
      </c>
      <c r="AD153">
        <v>3</v>
      </c>
      <c r="AE153">
        <v>60</v>
      </c>
      <c r="AF153">
        <v>15</v>
      </c>
      <c r="AG153">
        <v>75</v>
      </c>
      <c r="AH153">
        <v>3</v>
      </c>
      <c r="AI153" t="s">
        <v>82</v>
      </c>
    </row>
    <row r="154" spans="1:35" x14ac:dyDescent="0.25">
      <c r="A154" s="345">
        <v>13</v>
      </c>
      <c r="B154" t="s">
        <v>475</v>
      </c>
      <c r="C154">
        <v>30</v>
      </c>
      <c r="F154">
        <v>15</v>
      </c>
      <c r="N154">
        <v>45</v>
      </c>
      <c r="O154">
        <v>30</v>
      </c>
      <c r="P154">
        <v>3</v>
      </c>
      <c r="AB154">
        <v>0</v>
      </c>
      <c r="AE154">
        <v>45</v>
      </c>
      <c r="AF154">
        <v>30</v>
      </c>
      <c r="AG154">
        <v>75</v>
      </c>
      <c r="AH154">
        <v>3</v>
      </c>
      <c r="AI154" t="s">
        <v>53</v>
      </c>
    </row>
    <row r="155" spans="1:35" x14ac:dyDescent="0.25">
      <c r="A155" s="345">
        <v>14</v>
      </c>
      <c r="B155" t="s">
        <v>420</v>
      </c>
      <c r="N155">
        <v>0</v>
      </c>
      <c r="Q155">
        <v>30</v>
      </c>
      <c r="S155">
        <v>30</v>
      </c>
      <c r="AB155">
        <v>60</v>
      </c>
      <c r="AC155">
        <v>15</v>
      </c>
      <c r="AD155">
        <v>3</v>
      </c>
      <c r="AE155">
        <v>60</v>
      </c>
      <c r="AF155">
        <v>15</v>
      </c>
      <c r="AG155">
        <v>75</v>
      </c>
      <c r="AH155">
        <v>3</v>
      </c>
      <c r="AI155" t="s">
        <v>53</v>
      </c>
    </row>
    <row r="156" spans="1:35" x14ac:dyDescent="0.25">
      <c r="A156" s="345">
        <v>15</v>
      </c>
      <c r="B156" t="s">
        <v>419</v>
      </c>
      <c r="C156">
        <v>30</v>
      </c>
      <c r="I156">
        <v>45</v>
      </c>
      <c r="N156">
        <v>75</v>
      </c>
      <c r="O156">
        <v>25</v>
      </c>
      <c r="P156">
        <v>4</v>
      </c>
      <c r="AB156">
        <v>0</v>
      </c>
      <c r="AE156">
        <v>75</v>
      </c>
      <c r="AF156">
        <v>25</v>
      </c>
      <c r="AG156">
        <v>100</v>
      </c>
      <c r="AH156">
        <v>4</v>
      </c>
      <c r="AI156" t="s">
        <v>53</v>
      </c>
    </row>
    <row r="157" spans="1:35" x14ac:dyDescent="0.25">
      <c r="A157" s="345">
        <v>16</v>
      </c>
      <c r="B157" t="s">
        <v>447</v>
      </c>
      <c r="D157">
        <v>5</v>
      </c>
      <c r="F157">
        <v>30</v>
      </c>
      <c r="N157">
        <v>35</v>
      </c>
      <c r="O157">
        <v>3</v>
      </c>
      <c r="P157">
        <v>1.5</v>
      </c>
      <c r="T157">
        <v>30</v>
      </c>
      <c r="AB157">
        <v>30</v>
      </c>
      <c r="AC157">
        <v>7</v>
      </c>
      <c r="AD157" t="s">
        <v>547</v>
      </c>
      <c r="AE157">
        <v>65</v>
      </c>
      <c r="AF157">
        <v>10</v>
      </c>
      <c r="AG157">
        <v>75</v>
      </c>
      <c r="AH157">
        <v>3</v>
      </c>
      <c r="AI157" t="s">
        <v>82</v>
      </c>
    </row>
    <row r="158" spans="1:35" x14ac:dyDescent="0.25">
      <c r="A158" s="345">
        <v>17</v>
      </c>
      <c r="B158" t="s">
        <v>411</v>
      </c>
      <c r="C158">
        <v>30</v>
      </c>
      <c r="E158">
        <v>30</v>
      </c>
      <c r="N158">
        <v>60</v>
      </c>
      <c r="O158">
        <v>65</v>
      </c>
      <c r="P158">
        <v>5</v>
      </c>
      <c r="AE158">
        <v>60</v>
      </c>
      <c r="AF158">
        <v>65</v>
      </c>
      <c r="AG158">
        <v>125</v>
      </c>
      <c r="AH158">
        <v>5</v>
      </c>
      <c r="AI158" t="s">
        <v>53</v>
      </c>
    </row>
    <row r="159" spans="1:35" x14ac:dyDescent="0.25">
      <c r="A159" s="345" t="s">
        <v>21</v>
      </c>
      <c r="C159">
        <v>125</v>
      </c>
      <c r="D159">
        <v>5</v>
      </c>
      <c r="E159">
        <v>140</v>
      </c>
      <c r="F159">
        <v>65</v>
      </c>
      <c r="G159">
        <v>0</v>
      </c>
      <c r="H159">
        <v>0</v>
      </c>
      <c r="I159">
        <v>45</v>
      </c>
      <c r="J159">
        <v>0</v>
      </c>
      <c r="K159">
        <v>0</v>
      </c>
      <c r="L159">
        <v>0</v>
      </c>
      <c r="M159">
        <v>160</v>
      </c>
      <c r="N159">
        <v>540</v>
      </c>
      <c r="O159">
        <v>210</v>
      </c>
      <c r="P159">
        <v>29.5</v>
      </c>
      <c r="Q159">
        <v>145</v>
      </c>
      <c r="R159">
        <v>0</v>
      </c>
      <c r="S159">
        <v>60</v>
      </c>
      <c r="T159">
        <v>145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160</v>
      </c>
      <c r="AB159">
        <v>510</v>
      </c>
      <c r="AC159">
        <v>255</v>
      </c>
      <c r="AD159">
        <v>30.5</v>
      </c>
      <c r="AE159">
        <v>1050</v>
      </c>
      <c r="AF159">
        <v>470</v>
      </c>
      <c r="AG159">
        <v>1520</v>
      </c>
      <c r="AH159">
        <v>60</v>
      </c>
    </row>
    <row r="160" spans="1:35" x14ac:dyDescent="0.25">
      <c r="C160" s="323">
        <f>SUM(C142:C158)</f>
        <v>125</v>
      </c>
      <c r="D160" s="323">
        <f t="shared" ref="D160:AI160" si="7">SUM(D142:D158)</f>
        <v>5</v>
      </c>
      <c r="E160" s="323">
        <f t="shared" si="7"/>
        <v>100</v>
      </c>
      <c r="F160" s="323">
        <f t="shared" si="7"/>
        <v>65</v>
      </c>
      <c r="G160" s="323">
        <f t="shared" si="7"/>
        <v>0</v>
      </c>
      <c r="H160" s="323">
        <f t="shared" si="7"/>
        <v>0</v>
      </c>
      <c r="I160" s="323">
        <f t="shared" si="7"/>
        <v>45</v>
      </c>
      <c r="J160" s="323">
        <f t="shared" si="7"/>
        <v>0</v>
      </c>
      <c r="K160" s="323">
        <f t="shared" si="7"/>
        <v>0</v>
      </c>
      <c r="L160" s="323">
        <f t="shared" si="7"/>
        <v>0</v>
      </c>
      <c r="M160" s="323">
        <f t="shared" si="7"/>
        <v>160</v>
      </c>
      <c r="N160" s="323">
        <v>540</v>
      </c>
      <c r="O160" s="323">
        <v>210</v>
      </c>
      <c r="P160" s="323">
        <v>29.5</v>
      </c>
      <c r="Q160" s="323">
        <v>145</v>
      </c>
      <c r="R160" s="323">
        <f t="shared" si="7"/>
        <v>0</v>
      </c>
      <c r="S160" s="323">
        <v>60</v>
      </c>
      <c r="T160" s="323">
        <f t="shared" si="7"/>
        <v>145</v>
      </c>
      <c r="U160" s="323">
        <f t="shared" si="7"/>
        <v>0</v>
      </c>
      <c r="V160" s="323">
        <f t="shared" si="7"/>
        <v>0</v>
      </c>
      <c r="W160" s="323">
        <f t="shared" si="7"/>
        <v>0</v>
      </c>
      <c r="X160" s="323">
        <f t="shared" si="7"/>
        <v>0</v>
      </c>
      <c r="Y160" s="323">
        <f t="shared" si="7"/>
        <v>0</v>
      </c>
      <c r="Z160" s="323">
        <f t="shared" si="7"/>
        <v>0</v>
      </c>
      <c r="AA160" s="323">
        <f t="shared" si="7"/>
        <v>160</v>
      </c>
      <c r="AB160" s="323">
        <v>510</v>
      </c>
      <c r="AC160" s="323">
        <v>255</v>
      </c>
      <c r="AD160" s="323">
        <v>30.5</v>
      </c>
      <c r="AE160" s="323">
        <f t="shared" si="7"/>
        <v>1050</v>
      </c>
      <c r="AF160" s="323">
        <f t="shared" si="7"/>
        <v>470</v>
      </c>
      <c r="AG160" s="323">
        <f t="shared" si="7"/>
        <v>1520</v>
      </c>
      <c r="AH160" s="323">
        <f t="shared" si="7"/>
        <v>60</v>
      </c>
      <c r="AI160" s="323">
        <f t="shared" si="7"/>
        <v>0</v>
      </c>
    </row>
    <row r="170" spans="11:19" x14ac:dyDescent="0.25">
      <c r="K170" t="s">
        <v>490</v>
      </c>
      <c r="M170" t="s">
        <v>483</v>
      </c>
      <c r="N170" t="s">
        <v>484</v>
      </c>
      <c r="O170" t="s">
        <v>485</v>
      </c>
      <c r="P170" t="s">
        <v>486</v>
      </c>
      <c r="Q170" t="s">
        <v>487</v>
      </c>
      <c r="R170" t="s">
        <v>489</v>
      </c>
      <c r="S170" t="s">
        <v>492</v>
      </c>
    </row>
    <row r="171" spans="11:19" x14ac:dyDescent="0.25">
      <c r="L171" t="s">
        <v>482</v>
      </c>
      <c r="Q171" t="s">
        <v>488</v>
      </c>
      <c r="R171" t="s">
        <v>97</v>
      </c>
      <c r="S171" t="s">
        <v>493</v>
      </c>
    </row>
    <row r="172" spans="11:19" x14ac:dyDescent="0.25">
      <c r="S172" t="s">
        <v>494</v>
      </c>
    </row>
    <row r="173" spans="11:19" x14ac:dyDescent="0.25">
      <c r="K173">
        <v>1</v>
      </c>
      <c r="L173" t="s">
        <v>413</v>
      </c>
      <c r="M173">
        <v>20</v>
      </c>
      <c r="Q173">
        <v>20</v>
      </c>
      <c r="R173">
        <v>3</v>
      </c>
      <c r="S173" t="s">
        <v>53</v>
      </c>
    </row>
    <row r="174" spans="11:19" x14ac:dyDescent="0.25">
      <c r="K174">
        <v>2</v>
      </c>
      <c r="L174" t="s">
        <v>520</v>
      </c>
      <c r="O174">
        <v>60</v>
      </c>
      <c r="Q174">
        <v>60</v>
      </c>
      <c r="R174">
        <v>5</v>
      </c>
      <c r="S174" t="s">
        <v>53</v>
      </c>
    </row>
    <row r="175" spans="11:19" x14ac:dyDescent="0.25">
      <c r="K175">
        <v>3</v>
      </c>
      <c r="L175" t="s">
        <v>405</v>
      </c>
      <c r="M175">
        <v>30</v>
      </c>
      <c r="O175">
        <v>30</v>
      </c>
      <c r="Q175">
        <v>60</v>
      </c>
      <c r="R175">
        <v>4</v>
      </c>
      <c r="S175" t="s">
        <v>53</v>
      </c>
    </row>
    <row r="176" spans="11:19" x14ac:dyDescent="0.25">
      <c r="K176">
        <v>4</v>
      </c>
      <c r="L176" t="s">
        <v>409</v>
      </c>
      <c r="M176">
        <v>5</v>
      </c>
      <c r="O176">
        <v>10</v>
      </c>
      <c r="Q176">
        <v>15</v>
      </c>
      <c r="R176">
        <v>1</v>
      </c>
      <c r="S176" t="s">
        <v>82</v>
      </c>
    </row>
    <row r="177" spans="11:20" x14ac:dyDescent="0.25">
      <c r="K177">
        <v>5</v>
      </c>
      <c r="L177" t="s">
        <v>406</v>
      </c>
      <c r="M177">
        <v>15</v>
      </c>
      <c r="O177">
        <v>30</v>
      </c>
      <c r="Q177">
        <v>45</v>
      </c>
      <c r="R177">
        <v>3</v>
      </c>
      <c r="S177" t="s">
        <v>82</v>
      </c>
    </row>
    <row r="178" spans="11:20" x14ac:dyDescent="0.25">
      <c r="K178">
        <v>6</v>
      </c>
      <c r="L178" t="s">
        <v>523</v>
      </c>
      <c r="P178">
        <v>160</v>
      </c>
      <c r="Q178">
        <v>160</v>
      </c>
      <c r="R178">
        <v>6</v>
      </c>
      <c r="S178" t="s">
        <v>82</v>
      </c>
    </row>
    <row r="179" spans="11:20" x14ac:dyDescent="0.25">
      <c r="K179">
        <v>7</v>
      </c>
      <c r="L179" t="s">
        <v>524</v>
      </c>
      <c r="P179">
        <v>160</v>
      </c>
      <c r="Q179">
        <v>160</v>
      </c>
      <c r="R179">
        <v>6</v>
      </c>
      <c r="S179" t="s">
        <v>82</v>
      </c>
    </row>
    <row r="180" spans="11:20" x14ac:dyDescent="0.25">
      <c r="K180">
        <v>8</v>
      </c>
      <c r="L180" t="s">
        <v>549</v>
      </c>
      <c r="O180">
        <v>40</v>
      </c>
      <c r="Q180">
        <v>40</v>
      </c>
      <c r="R180">
        <v>2</v>
      </c>
      <c r="S180" t="s">
        <v>82</v>
      </c>
    </row>
    <row r="181" spans="11:20" x14ac:dyDescent="0.25">
      <c r="K181">
        <v>9</v>
      </c>
      <c r="L181" t="s">
        <v>548</v>
      </c>
      <c r="M181">
        <v>10</v>
      </c>
      <c r="O181">
        <v>30</v>
      </c>
      <c r="Q181">
        <v>40</v>
      </c>
      <c r="R181">
        <v>2</v>
      </c>
      <c r="S181" t="s">
        <v>82</v>
      </c>
    </row>
    <row r="182" spans="11:20" x14ac:dyDescent="0.25">
      <c r="K182">
        <v>10</v>
      </c>
      <c r="L182" t="s">
        <v>539</v>
      </c>
      <c r="M182">
        <v>60</v>
      </c>
      <c r="O182">
        <v>60</v>
      </c>
      <c r="Q182">
        <v>120</v>
      </c>
      <c r="R182">
        <v>6</v>
      </c>
      <c r="S182" t="s">
        <v>53</v>
      </c>
    </row>
    <row r="183" spans="11:20" x14ac:dyDescent="0.25">
      <c r="K183">
        <v>11</v>
      </c>
      <c r="L183" t="s">
        <v>412</v>
      </c>
      <c r="M183">
        <v>30</v>
      </c>
      <c r="O183">
        <v>40</v>
      </c>
      <c r="Q183">
        <v>70</v>
      </c>
      <c r="R183">
        <v>5</v>
      </c>
      <c r="S183" t="s">
        <v>53</v>
      </c>
    </row>
    <row r="184" spans="11:20" x14ac:dyDescent="0.25">
      <c r="K184">
        <v>12</v>
      </c>
      <c r="L184" t="s">
        <v>404</v>
      </c>
      <c r="M184">
        <v>30</v>
      </c>
      <c r="O184">
        <v>30</v>
      </c>
      <c r="Q184">
        <v>60</v>
      </c>
      <c r="R184">
        <v>4</v>
      </c>
      <c r="S184" t="s">
        <v>53</v>
      </c>
    </row>
    <row r="185" spans="11:20" x14ac:dyDescent="0.25">
      <c r="K185">
        <v>13</v>
      </c>
      <c r="L185" t="s">
        <v>417</v>
      </c>
      <c r="M185">
        <v>30</v>
      </c>
      <c r="O185">
        <v>40</v>
      </c>
      <c r="Q185">
        <v>70</v>
      </c>
      <c r="R185">
        <v>5</v>
      </c>
      <c r="S185" t="s">
        <v>53</v>
      </c>
    </row>
    <row r="186" spans="11:20" x14ac:dyDescent="0.25">
      <c r="K186">
        <v>14</v>
      </c>
      <c r="L186" t="s">
        <v>540</v>
      </c>
      <c r="M186">
        <v>50</v>
      </c>
      <c r="O186">
        <v>50</v>
      </c>
      <c r="Q186">
        <v>100</v>
      </c>
      <c r="R186">
        <v>5</v>
      </c>
      <c r="S186" t="s">
        <v>53</v>
      </c>
    </row>
    <row r="187" spans="11:20" x14ac:dyDescent="0.25">
      <c r="K187" s="479">
        <v>15</v>
      </c>
      <c r="L187" s="479" t="s">
        <v>407</v>
      </c>
      <c r="M187" s="479">
        <v>30</v>
      </c>
      <c r="N187" s="479">
        <v>20</v>
      </c>
      <c r="O187" s="479"/>
      <c r="P187" s="479"/>
      <c r="Q187" s="479">
        <v>50</v>
      </c>
      <c r="R187" s="479">
        <v>3</v>
      </c>
      <c r="S187" s="479" t="s">
        <v>53</v>
      </c>
      <c r="T187" s="479"/>
    </row>
    <row r="188" spans="11:20" x14ac:dyDescent="0.25">
      <c r="K188" t="s">
        <v>21</v>
      </c>
      <c r="M188">
        <v>320</v>
      </c>
      <c r="N188">
        <v>20</v>
      </c>
      <c r="O188">
        <v>450</v>
      </c>
      <c r="P188">
        <v>320</v>
      </c>
      <c r="Q188">
        <v>1110</v>
      </c>
      <c r="R188">
        <v>60</v>
      </c>
    </row>
    <row r="189" spans="11:20" x14ac:dyDescent="0.25">
      <c r="M189">
        <f>SUM(M173:M187)</f>
        <v>310</v>
      </c>
      <c r="N189">
        <f t="shared" ref="N189:R189" si="8">SUM(N173:N187)</f>
        <v>20</v>
      </c>
      <c r="O189">
        <f t="shared" si="8"/>
        <v>420</v>
      </c>
      <c r="P189">
        <f t="shared" si="8"/>
        <v>320</v>
      </c>
      <c r="Q189">
        <f t="shared" si="8"/>
        <v>1070</v>
      </c>
      <c r="R189">
        <f t="shared" si="8"/>
        <v>60</v>
      </c>
    </row>
    <row r="193" spans="11:19" x14ac:dyDescent="0.25">
      <c r="K193" t="s">
        <v>490</v>
      </c>
      <c r="M193" t="s">
        <v>483</v>
      </c>
      <c r="N193" t="s">
        <v>484</v>
      </c>
      <c r="O193" t="s">
        <v>485</v>
      </c>
      <c r="P193" t="s">
        <v>486</v>
      </c>
      <c r="Q193" t="s">
        <v>487</v>
      </c>
      <c r="R193" t="s">
        <v>489</v>
      </c>
      <c r="S193" t="s">
        <v>492</v>
      </c>
    </row>
    <row r="194" spans="11:19" x14ac:dyDescent="0.25">
      <c r="L194" t="s">
        <v>482</v>
      </c>
      <c r="Q194" t="s">
        <v>488</v>
      </c>
      <c r="R194" t="s">
        <v>97</v>
      </c>
      <c r="S194" t="s">
        <v>493</v>
      </c>
    </row>
    <row r="195" spans="11:19" x14ac:dyDescent="0.25">
      <c r="S195" t="s">
        <v>494</v>
      </c>
    </row>
    <row r="196" spans="11:19" x14ac:dyDescent="0.25">
      <c r="K196">
        <v>1</v>
      </c>
      <c r="L196" t="s">
        <v>497</v>
      </c>
      <c r="M196">
        <v>15</v>
      </c>
      <c r="N196">
        <v>15</v>
      </c>
      <c r="O196">
        <v>30</v>
      </c>
      <c r="Q196">
        <v>60</v>
      </c>
      <c r="R196">
        <v>4</v>
      </c>
      <c r="S196" t="s">
        <v>53</v>
      </c>
    </row>
    <row r="197" spans="11:19" x14ac:dyDescent="0.25">
      <c r="K197">
        <v>2</v>
      </c>
      <c r="L197" t="s">
        <v>498</v>
      </c>
      <c r="M197">
        <v>15</v>
      </c>
      <c r="N197">
        <v>10</v>
      </c>
      <c r="Q197">
        <v>25</v>
      </c>
      <c r="R197">
        <v>1</v>
      </c>
      <c r="S197" t="s">
        <v>82</v>
      </c>
    </row>
    <row r="198" spans="11:19" x14ac:dyDescent="0.25">
      <c r="K198">
        <v>3</v>
      </c>
      <c r="L198" t="s">
        <v>454</v>
      </c>
      <c r="M198">
        <v>30</v>
      </c>
      <c r="O198">
        <v>20</v>
      </c>
      <c r="Q198">
        <v>50</v>
      </c>
      <c r="R198">
        <v>5</v>
      </c>
      <c r="S198" t="s">
        <v>53</v>
      </c>
    </row>
    <row r="199" spans="11:19" x14ac:dyDescent="0.25">
      <c r="K199">
        <v>4</v>
      </c>
      <c r="L199" t="s">
        <v>499</v>
      </c>
      <c r="M199">
        <v>15</v>
      </c>
      <c r="O199">
        <v>20</v>
      </c>
      <c r="Q199">
        <v>35</v>
      </c>
      <c r="R199">
        <v>2</v>
      </c>
      <c r="S199" t="s">
        <v>82</v>
      </c>
    </row>
    <row r="200" spans="11:19" x14ac:dyDescent="0.25">
      <c r="K200">
        <v>5</v>
      </c>
      <c r="L200" t="s">
        <v>390</v>
      </c>
      <c r="O200">
        <v>30</v>
      </c>
      <c r="Q200">
        <v>30</v>
      </c>
      <c r="R200">
        <v>0</v>
      </c>
      <c r="S200" t="s">
        <v>54</v>
      </c>
    </row>
    <row r="201" spans="11:19" x14ac:dyDescent="0.25">
      <c r="K201">
        <v>6</v>
      </c>
      <c r="L201" t="s">
        <v>519</v>
      </c>
      <c r="O201">
        <v>60</v>
      </c>
      <c r="Q201">
        <v>60</v>
      </c>
      <c r="R201">
        <v>4</v>
      </c>
      <c r="S201" t="s">
        <v>82</v>
      </c>
    </row>
    <row r="202" spans="11:19" x14ac:dyDescent="0.25">
      <c r="K202">
        <v>7</v>
      </c>
      <c r="L202" t="s">
        <v>550</v>
      </c>
      <c r="M202">
        <v>30</v>
      </c>
      <c r="N202">
        <v>10</v>
      </c>
      <c r="Q202">
        <v>40</v>
      </c>
      <c r="R202">
        <v>4</v>
      </c>
      <c r="S202" t="s">
        <v>82</v>
      </c>
    </row>
    <row r="203" spans="11:19" x14ac:dyDescent="0.25">
      <c r="K203">
        <v>8</v>
      </c>
      <c r="L203" t="s">
        <v>501</v>
      </c>
      <c r="M203">
        <v>15</v>
      </c>
      <c r="O203">
        <v>20</v>
      </c>
      <c r="Q203">
        <v>35</v>
      </c>
      <c r="R203">
        <v>4</v>
      </c>
      <c r="S203" t="s">
        <v>53</v>
      </c>
    </row>
    <row r="204" spans="11:19" x14ac:dyDescent="0.25">
      <c r="K204">
        <v>9</v>
      </c>
      <c r="L204" t="s">
        <v>394</v>
      </c>
      <c r="M204">
        <v>5</v>
      </c>
      <c r="O204">
        <v>10</v>
      </c>
      <c r="Q204">
        <v>15</v>
      </c>
      <c r="R204">
        <v>1</v>
      </c>
      <c r="S204" t="s">
        <v>82</v>
      </c>
    </row>
    <row r="205" spans="11:19" x14ac:dyDescent="0.25">
      <c r="K205">
        <v>10</v>
      </c>
      <c r="L205" t="s">
        <v>403</v>
      </c>
      <c r="O205">
        <v>30</v>
      </c>
      <c r="Q205">
        <v>30</v>
      </c>
      <c r="R205">
        <v>2</v>
      </c>
      <c r="S205" t="s">
        <v>82</v>
      </c>
    </row>
    <row r="206" spans="11:19" x14ac:dyDescent="0.25">
      <c r="K206">
        <v>11</v>
      </c>
      <c r="L206" t="s">
        <v>551</v>
      </c>
      <c r="O206">
        <v>40</v>
      </c>
      <c r="Q206">
        <v>40</v>
      </c>
      <c r="R206">
        <v>2</v>
      </c>
      <c r="S206" t="s">
        <v>82</v>
      </c>
    </row>
    <row r="207" spans="11:19" x14ac:dyDescent="0.25">
      <c r="K207">
        <v>12</v>
      </c>
      <c r="L207" t="s">
        <v>504</v>
      </c>
      <c r="M207">
        <v>10</v>
      </c>
      <c r="O207">
        <v>30</v>
      </c>
      <c r="Q207">
        <v>40</v>
      </c>
      <c r="R207">
        <v>2</v>
      </c>
      <c r="S207" t="s">
        <v>82</v>
      </c>
    </row>
    <row r="208" spans="11:19" x14ac:dyDescent="0.25">
      <c r="K208">
        <v>13</v>
      </c>
      <c r="L208" t="s">
        <v>476</v>
      </c>
      <c r="M208">
        <v>30</v>
      </c>
      <c r="O208">
        <v>30</v>
      </c>
      <c r="Q208">
        <v>60</v>
      </c>
      <c r="R208">
        <v>6</v>
      </c>
      <c r="S208" t="s">
        <v>53</v>
      </c>
    </row>
    <row r="209" spans="11:45" x14ac:dyDescent="0.25">
      <c r="K209">
        <v>14</v>
      </c>
      <c r="L209" t="s">
        <v>401</v>
      </c>
      <c r="M209">
        <v>30</v>
      </c>
      <c r="O209">
        <v>30</v>
      </c>
      <c r="Q209">
        <v>60</v>
      </c>
      <c r="R209">
        <v>5</v>
      </c>
      <c r="S209" t="s">
        <v>53</v>
      </c>
    </row>
    <row r="210" spans="11:45" x14ac:dyDescent="0.25">
      <c r="K210">
        <v>15</v>
      </c>
      <c r="L210" t="s">
        <v>402</v>
      </c>
      <c r="N210">
        <v>5</v>
      </c>
      <c r="O210">
        <v>40</v>
      </c>
      <c r="Q210">
        <v>45</v>
      </c>
      <c r="R210">
        <v>4</v>
      </c>
      <c r="S210" t="s">
        <v>82</v>
      </c>
    </row>
    <row r="211" spans="11:45" x14ac:dyDescent="0.25">
      <c r="K211">
        <v>16</v>
      </c>
      <c r="L211" t="s">
        <v>391</v>
      </c>
      <c r="M211">
        <v>30</v>
      </c>
      <c r="O211">
        <v>30</v>
      </c>
      <c r="Q211">
        <v>60</v>
      </c>
      <c r="R211">
        <v>5</v>
      </c>
      <c r="S211" t="s">
        <v>82</v>
      </c>
    </row>
    <row r="212" spans="11:45" x14ac:dyDescent="0.25">
      <c r="K212">
        <v>17</v>
      </c>
      <c r="L212" t="s">
        <v>503</v>
      </c>
      <c r="M212">
        <v>30</v>
      </c>
      <c r="O212">
        <v>30</v>
      </c>
      <c r="Q212">
        <v>60</v>
      </c>
      <c r="R212">
        <v>5</v>
      </c>
      <c r="S212" t="s">
        <v>53</v>
      </c>
    </row>
    <row r="213" spans="11:45" x14ac:dyDescent="0.25">
      <c r="K213">
        <v>18</v>
      </c>
      <c r="L213" t="s">
        <v>393</v>
      </c>
      <c r="M213">
        <v>30</v>
      </c>
      <c r="O213">
        <v>30</v>
      </c>
      <c r="Q213">
        <v>60</v>
      </c>
      <c r="R213">
        <v>4</v>
      </c>
      <c r="S213" t="s">
        <v>53</v>
      </c>
    </row>
    <row r="214" spans="11:45" x14ac:dyDescent="0.25">
      <c r="K214">
        <v>19</v>
      </c>
      <c r="L214" t="s">
        <v>395</v>
      </c>
      <c r="O214">
        <v>60</v>
      </c>
      <c r="Q214">
        <v>60</v>
      </c>
      <c r="R214">
        <v>0</v>
      </c>
      <c r="S214" t="s">
        <v>54</v>
      </c>
    </row>
    <row r="215" spans="11:45" x14ac:dyDescent="0.25">
      <c r="K215" s="479">
        <v>20</v>
      </c>
      <c r="L215" s="479" t="s">
        <v>396</v>
      </c>
      <c r="M215" s="479"/>
      <c r="N215" s="479"/>
      <c r="O215" s="479">
        <v>5</v>
      </c>
      <c r="P215" s="479"/>
      <c r="Q215" s="479">
        <v>5</v>
      </c>
      <c r="R215" s="479">
        <v>0</v>
      </c>
      <c r="S215" s="479" t="s">
        <v>54</v>
      </c>
    </row>
    <row r="216" spans="11:45" x14ac:dyDescent="0.25">
      <c r="K216" t="s">
        <v>21</v>
      </c>
      <c r="M216">
        <v>275</v>
      </c>
      <c r="N216">
        <v>40</v>
      </c>
      <c r="O216">
        <v>515</v>
      </c>
      <c r="Q216">
        <v>830</v>
      </c>
      <c r="R216">
        <v>60</v>
      </c>
    </row>
    <row r="217" spans="11:45" x14ac:dyDescent="0.25">
      <c r="M217">
        <f>SUM(M196:M215)</f>
        <v>285</v>
      </c>
      <c r="N217">
        <f t="shared" ref="N217:R217" si="9">SUM(N196:N215)</f>
        <v>40</v>
      </c>
      <c r="O217">
        <f t="shared" si="9"/>
        <v>545</v>
      </c>
      <c r="P217">
        <f t="shared" si="9"/>
        <v>0</v>
      </c>
      <c r="Q217">
        <f t="shared" si="9"/>
        <v>870</v>
      </c>
      <c r="R217">
        <f t="shared" si="9"/>
        <v>60</v>
      </c>
    </row>
    <row r="222" spans="11:45" ht="15.75" thickBot="1" x14ac:dyDescent="0.3"/>
    <row r="223" spans="11:45" ht="15.75" thickBot="1" x14ac:dyDescent="0.3">
      <c r="K223" s="860" t="s">
        <v>490</v>
      </c>
      <c r="L223" s="904" t="s">
        <v>2</v>
      </c>
      <c r="M223" s="861" t="s">
        <v>532</v>
      </c>
      <c r="N223" s="878"/>
      <c r="O223" s="878"/>
      <c r="P223" s="878"/>
      <c r="Q223" s="878"/>
      <c r="R223" s="878"/>
      <c r="S223" s="878"/>
      <c r="T223" s="878"/>
      <c r="U223" s="878"/>
      <c r="V223" s="878"/>
      <c r="W223" s="878"/>
      <c r="X223" s="878"/>
      <c r="Y223" s="878"/>
      <c r="Z223" s="862"/>
      <c r="AA223" s="879" t="s">
        <v>533</v>
      </c>
      <c r="AB223" s="880"/>
      <c r="AC223" s="880"/>
      <c r="AD223" s="880"/>
      <c r="AE223" s="880"/>
      <c r="AF223" s="880"/>
      <c r="AG223" s="880"/>
      <c r="AH223" s="880"/>
      <c r="AI223" s="880"/>
      <c r="AJ223" s="880"/>
      <c r="AK223" s="880"/>
      <c r="AL223" s="880"/>
      <c r="AM223" s="880"/>
      <c r="AN223" s="881"/>
      <c r="AO223" s="882" t="s">
        <v>28</v>
      </c>
      <c r="AP223" s="878"/>
      <c r="AQ223" s="878"/>
      <c r="AR223" s="883"/>
      <c r="AS223" s="860" t="s">
        <v>534</v>
      </c>
    </row>
    <row r="224" spans="11:45" ht="15.75" thickBot="1" x14ac:dyDescent="0.3">
      <c r="K224" s="858"/>
      <c r="L224" s="905"/>
      <c r="M224" s="868" t="s">
        <v>6</v>
      </c>
      <c r="N224" s="868" t="s">
        <v>7</v>
      </c>
      <c r="O224" s="868" t="s">
        <v>8</v>
      </c>
      <c r="P224" s="868" t="s">
        <v>9</v>
      </c>
      <c r="Q224" s="868" t="s">
        <v>535</v>
      </c>
      <c r="R224" s="868" t="s">
        <v>10</v>
      </c>
      <c r="S224" s="868" t="s">
        <v>11</v>
      </c>
      <c r="T224" s="868" t="s">
        <v>14</v>
      </c>
      <c r="U224" s="868" t="s">
        <v>15</v>
      </c>
      <c r="V224" s="868" t="s">
        <v>52</v>
      </c>
      <c r="W224" s="868" t="s">
        <v>16</v>
      </c>
      <c r="X224" s="860" t="s">
        <v>536</v>
      </c>
      <c r="Y224" s="860" t="s">
        <v>63</v>
      </c>
      <c r="Z224" s="860" t="s">
        <v>19</v>
      </c>
      <c r="AA224" s="868" t="s">
        <v>6</v>
      </c>
      <c r="AB224" s="868" t="s">
        <v>7</v>
      </c>
      <c r="AC224" s="868" t="s">
        <v>20</v>
      </c>
      <c r="AD224" s="868" t="s">
        <v>9</v>
      </c>
      <c r="AE224" s="868" t="s">
        <v>535</v>
      </c>
      <c r="AF224" s="868" t="s">
        <v>10</v>
      </c>
      <c r="AG224" s="860" t="s">
        <v>11</v>
      </c>
      <c r="AH224" s="860" t="s">
        <v>14</v>
      </c>
      <c r="AI224" s="860" t="s">
        <v>15</v>
      </c>
      <c r="AJ224" s="860" t="s">
        <v>52</v>
      </c>
      <c r="AK224" s="860" t="s">
        <v>16</v>
      </c>
      <c r="AL224" s="860" t="s">
        <v>536</v>
      </c>
      <c r="AM224" s="860" t="s">
        <v>63</v>
      </c>
      <c r="AN224" s="860" t="s">
        <v>19</v>
      </c>
      <c r="AO224" s="907" t="s">
        <v>65</v>
      </c>
      <c r="AP224" s="908"/>
      <c r="AQ224" s="909"/>
      <c r="AR224" s="910" t="s">
        <v>537</v>
      </c>
      <c r="AS224" s="858"/>
    </row>
    <row r="225" spans="11:45" ht="102" customHeight="1" thickBot="1" x14ac:dyDescent="0.3">
      <c r="K225" s="859"/>
      <c r="L225" s="906"/>
      <c r="M225" s="869"/>
      <c r="N225" s="869"/>
      <c r="O225" s="869"/>
      <c r="P225" s="869"/>
      <c r="Q225" s="869"/>
      <c r="R225" s="869"/>
      <c r="S225" s="869"/>
      <c r="T225" s="869"/>
      <c r="U225" s="869"/>
      <c r="V225" s="869"/>
      <c r="W225" s="869"/>
      <c r="X225" s="859"/>
      <c r="Y225" s="859"/>
      <c r="Z225" s="859"/>
      <c r="AA225" s="869"/>
      <c r="AB225" s="869"/>
      <c r="AC225" s="869"/>
      <c r="AD225" s="869"/>
      <c r="AE225" s="869"/>
      <c r="AF225" s="869"/>
      <c r="AG225" s="859"/>
      <c r="AH225" s="859"/>
      <c r="AI225" s="859"/>
      <c r="AJ225" s="859"/>
      <c r="AK225" s="859"/>
      <c r="AL225" s="859"/>
      <c r="AM225" s="859"/>
      <c r="AN225" s="859"/>
      <c r="AO225" s="481" t="s">
        <v>68</v>
      </c>
      <c r="AP225" s="481" t="s">
        <v>64</v>
      </c>
      <c r="AQ225" s="481" t="s">
        <v>67</v>
      </c>
      <c r="AR225" s="911"/>
      <c r="AS225" s="859"/>
    </row>
    <row r="226" spans="11:45" ht="24.75" thickBot="1" x14ac:dyDescent="0.3">
      <c r="K226" s="399">
        <v>1</v>
      </c>
      <c r="L226" s="482" t="s">
        <v>497</v>
      </c>
      <c r="M226" s="488"/>
      <c r="N226" s="489"/>
      <c r="O226" s="489"/>
      <c r="P226" s="489"/>
      <c r="Q226" s="489"/>
      <c r="R226" s="489"/>
      <c r="S226" s="489"/>
      <c r="T226" s="489"/>
      <c r="U226" s="489"/>
      <c r="V226" s="489"/>
      <c r="W226" s="489"/>
      <c r="X226" s="490"/>
      <c r="Y226" s="491"/>
      <c r="Z226" s="488"/>
      <c r="AA226" s="492">
        <v>15</v>
      </c>
      <c r="AB226" s="492">
        <v>15</v>
      </c>
      <c r="AC226" s="489"/>
      <c r="AD226" s="489"/>
      <c r="AE226" s="489"/>
      <c r="AF226" s="492">
        <v>30</v>
      </c>
      <c r="AG226" s="489"/>
      <c r="AH226" s="489"/>
      <c r="AI226" s="489"/>
      <c r="AJ226" s="489"/>
      <c r="AK226" s="489"/>
      <c r="AL226" s="492">
        <v>60</v>
      </c>
      <c r="AM226" s="493">
        <v>40</v>
      </c>
      <c r="AN226" s="494">
        <v>4</v>
      </c>
      <c r="AO226" s="495">
        <v>60</v>
      </c>
      <c r="AP226" s="495">
        <v>40</v>
      </c>
      <c r="AQ226" s="495">
        <v>100</v>
      </c>
      <c r="AR226" s="495">
        <v>4</v>
      </c>
      <c r="AS226" s="402" t="s">
        <v>53</v>
      </c>
    </row>
    <row r="227" spans="11:45" ht="15.75" thickBot="1" x14ac:dyDescent="0.3">
      <c r="K227" s="399">
        <v>2</v>
      </c>
      <c r="L227" s="482" t="s">
        <v>498</v>
      </c>
      <c r="M227" s="494">
        <v>15</v>
      </c>
      <c r="N227" s="492">
        <v>10</v>
      </c>
      <c r="O227" s="489"/>
      <c r="P227" s="489"/>
      <c r="Q227" s="489"/>
      <c r="R227" s="489"/>
      <c r="S227" s="489"/>
      <c r="T227" s="489"/>
      <c r="U227" s="489"/>
      <c r="V227" s="489"/>
      <c r="W227" s="489"/>
      <c r="X227" s="492">
        <v>25</v>
      </c>
      <c r="Y227" s="491"/>
      <c r="Z227" s="494">
        <v>1</v>
      </c>
      <c r="AA227" s="489"/>
      <c r="AB227" s="489"/>
      <c r="AC227" s="489"/>
      <c r="AD227" s="489"/>
      <c r="AE227" s="489"/>
      <c r="AF227" s="489"/>
      <c r="AG227" s="489"/>
      <c r="AH227" s="489"/>
      <c r="AI227" s="489"/>
      <c r="AJ227" s="489"/>
      <c r="AK227" s="489"/>
      <c r="AL227" s="490"/>
      <c r="AM227" s="491"/>
      <c r="AN227" s="488"/>
      <c r="AO227" s="495">
        <v>25</v>
      </c>
      <c r="AP227" s="495">
        <v>0</v>
      </c>
      <c r="AQ227" s="495">
        <v>25</v>
      </c>
      <c r="AR227" s="495">
        <v>1</v>
      </c>
      <c r="AS227" s="402" t="s">
        <v>82</v>
      </c>
    </row>
    <row r="228" spans="11:45" ht="15.75" thickBot="1" x14ac:dyDescent="0.3">
      <c r="K228" s="399">
        <v>3</v>
      </c>
      <c r="L228" s="482" t="s">
        <v>454</v>
      </c>
      <c r="M228" s="494">
        <v>30</v>
      </c>
      <c r="N228" s="489"/>
      <c r="O228" s="492">
        <v>20</v>
      </c>
      <c r="P228" s="489"/>
      <c r="Q228" s="489"/>
      <c r="R228" s="489"/>
      <c r="S228" s="489"/>
      <c r="T228" s="489"/>
      <c r="U228" s="489"/>
      <c r="V228" s="489"/>
      <c r="W228" s="489"/>
      <c r="X228" s="492">
        <v>50</v>
      </c>
      <c r="Y228" s="493">
        <v>75</v>
      </c>
      <c r="Z228" s="494">
        <v>5</v>
      </c>
      <c r="AA228" s="489"/>
      <c r="AB228" s="489"/>
      <c r="AC228" s="489"/>
      <c r="AD228" s="489"/>
      <c r="AE228" s="489"/>
      <c r="AF228" s="489"/>
      <c r="AG228" s="489"/>
      <c r="AH228" s="489"/>
      <c r="AI228" s="489"/>
      <c r="AJ228" s="489"/>
      <c r="AK228" s="489"/>
      <c r="AL228" s="490"/>
      <c r="AM228" s="496"/>
      <c r="AN228" s="488"/>
      <c r="AO228" s="495">
        <v>50</v>
      </c>
      <c r="AP228" s="495">
        <v>75</v>
      </c>
      <c r="AQ228" s="495">
        <v>125</v>
      </c>
      <c r="AR228" s="495">
        <v>5</v>
      </c>
      <c r="AS228" s="402" t="s">
        <v>53</v>
      </c>
    </row>
    <row r="229" spans="11:45" ht="15.75" thickBot="1" x14ac:dyDescent="0.3">
      <c r="K229" s="399">
        <v>4</v>
      </c>
      <c r="L229" s="482" t="s">
        <v>499</v>
      </c>
      <c r="M229" s="488"/>
      <c r="N229" s="489"/>
      <c r="O229" s="489"/>
      <c r="P229" s="489"/>
      <c r="Q229" s="489"/>
      <c r="R229" s="489"/>
      <c r="S229" s="489"/>
      <c r="T229" s="489"/>
      <c r="U229" s="489"/>
      <c r="V229" s="489"/>
      <c r="W229" s="489"/>
      <c r="X229" s="490"/>
      <c r="Y229" s="491"/>
      <c r="Z229" s="488"/>
      <c r="AA229" s="492">
        <v>15</v>
      </c>
      <c r="AB229" s="489"/>
      <c r="AC229" s="489"/>
      <c r="AD229" s="492">
        <v>20</v>
      </c>
      <c r="AE229" s="489"/>
      <c r="AF229" s="489"/>
      <c r="AG229" s="489"/>
      <c r="AH229" s="489"/>
      <c r="AI229" s="489"/>
      <c r="AJ229" s="489"/>
      <c r="AK229" s="489"/>
      <c r="AL229" s="492">
        <v>35</v>
      </c>
      <c r="AM229" s="497">
        <v>15</v>
      </c>
      <c r="AN229" s="494">
        <v>2</v>
      </c>
      <c r="AO229" s="495">
        <v>35</v>
      </c>
      <c r="AP229" s="495">
        <v>15</v>
      </c>
      <c r="AQ229" s="495">
        <v>50</v>
      </c>
      <c r="AR229" s="495">
        <v>2</v>
      </c>
      <c r="AS229" s="402" t="s">
        <v>82</v>
      </c>
    </row>
    <row r="230" spans="11:45" ht="15.75" thickBot="1" x14ac:dyDescent="0.3">
      <c r="K230" s="399">
        <v>5</v>
      </c>
      <c r="L230" s="482" t="s">
        <v>390</v>
      </c>
      <c r="M230" s="488"/>
      <c r="N230" s="489"/>
      <c r="O230" s="489"/>
      <c r="P230" s="492">
        <v>20</v>
      </c>
      <c r="Q230" s="489"/>
      <c r="R230" s="489"/>
      <c r="S230" s="489"/>
      <c r="T230" s="489"/>
      <c r="U230" s="492">
        <v>10</v>
      </c>
      <c r="V230" s="489"/>
      <c r="W230" s="489"/>
      <c r="X230" s="492">
        <v>30</v>
      </c>
      <c r="Y230" s="491"/>
      <c r="Z230" s="488"/>
      <c r="AA230" s="489"/>
      <c r="AB230" s="489"/>
      <c r="AC230" s="489"/>
      <c r="AD230" s="489"/>
      <c r="AE230" s="489"/>
      <c r="AF230" s="489"/>
      <c r="AG230" s="489"/>
      <c r="AH230" s="489"/>
      <c r="AI230" s="489"/>
      <c r="AJ230" s="489"/>
      <c r="AK230" s="489"/>
      <c r="AL230" s="490"/>
      <c r="AM230" s="496"/>
      <c r="AN230" s="488"/>
      <c r="AO230" s="495">
        <v>30</v>
      </c>
      <c r="AP230" s="495">
        <v>0</v>
      </c>
      <c r="AQ230" s="495">
        <v>30</v>
      </c>
      <c r="AR230" s="495">
        <v>0</v>
      </c>
      <c r="AS230" s="402" t="s">
        <v>54</v>
      </c>
    </row>
    <row r="231" spans="11:45" ht="15.75" thickBot="1" x14ac:dyDescent="0.3">
      <c r="K231" s="399">
        <v>6</v>
      </c>
      <c r="L231" s="483" t="s">
        <v>519</v>
      </c>
      <c r="M231" s="488"/>
      <c r="N231" s="489"/>
      <c r="O231" s="489"/>
      <c r="P231" s="492"/>
      <c r="Q231" s="489"/>
      <c r="R231" s="489"/>
      <c r="S231" s="489"/>
      <c r="T231" s="489">
        <v>30</v>
      </c>
      <c r="U231" s="492"/>
      <c r="V231" s="489"/>
      <c r="W231" s="489"/>
      <c r="X231" s="492">
        <v>30</v>
      </c>
      <c r="Y231" s="491">
        <v>20</v>
      </c>
      <c r="Z231" s="488">
        <v>2</v>
      </c>
      <c r="AA231" s="489"/>
      <c r="AB231" s="489"/>
      <c r="AC231" s="489"/>
      <c r="AD231" s="489"/>
      <c r="AE231" s="489"/>
      <c r="AF231" s="489"/>
      <c r="AG231" s="489"/>
      <c r="AH231" s="489">
        <v>30</v>
      </c>
      <c r="AI231" s="489"/>
      <c r="AJ231" s="489"/>
      <c r="AK231" s="489"/>
      <c r="AL231" s="492">
        <v>30</v>
      </c>
      <c r="AM231" s="496">
        <v>20</v>
      </c>
      <c r="AN231" s="488">
        <v>2</v>
      </c>
      <c r="AO231" s="495">
        <v>60</v>
      </c>
      <c r="AP231" s="495">
        <v>40</v>
      </c>
      <c r="AQ231" s="495">
        <v>100</v>
      </c>
      <c r="AR231" s="495">
        <v>4</v>
      </c>
      <c r="AS231" s="402" t="s">
        <v>82</v>
      </c>
    </row>
    <row r="232" spans="11:45" ht="15.75" thickBot="1" x14ac:dyDescent="0.3">
      <c r="K232" s="399">
        <v>7</v>
      </c>
      <c r="L232" s="482" t="s">
        <v>392</v>
      </c>
      <c r="M232" s="488"/>
      <c r="N232" s="489"/>
      <c r="O232" s="489"/>
      <c r="P232" s="489"/>
      <c r="Q232" s="489"/>
      <c r="R232" s="489"/>
      <c r="S232" s="489"/>
      <c r="T232" s="489"/>
      <c r="U232" s="489"/>
      <c r="V232" s="489"/>
      <c r="W232" s="489"/>
      <c r="X232" s="490"/>
      <c r="Y232" s="491"/>
      <c r="Z232" s="488"/>
      <c r="AA232" s="492">
        <v>30</v>
      </c>
      <c r="AB232" s="489">
        <v>10</v>
      </c>
      <c r="AC232" s="489"/>
      <c r="AD232" s="489"/>
      <c r="AE232" s="489"/>
      <c r="AF232" s="489"/>
      <c r="AG232" s="489"/>
      <c r="AH232" s="489"/>
      <c r="AI232" s="489"/>
      <c r="AJ232" s="489"/>
      <c r="AK232" s="489"/>
      <c r="AL232" s="492">
        <v>40</v>
      </c>
      <c r="AM232" s="497">
        <v>60</v>
      </c>
      <c r="AN232" s="494">
        <v>4</v>
      </c>
      <c r="AO232" s="495">
        <v>40</v>
      </c>
      <c r="AP232" s="495">
        <v>60</v>
      </c>
      <c r="AQ232" s="495">
        <v>100</v>
      </c>
      <c r="AR232" s="495">
        <v>4</v>
      </c>
      <c r="AS232" s="402" t="s">
        <v>82</v>
      </c>
    </row>
    <row r="233" spans="11:45" ht="15.75" thickBot="1" x14ac:dyDescent="0.3">
      <c r="K233" s="399">
        <v>8</v>
      </c>
      <c r="L233" s="482" t="s">
        <v>501</v>
      </c>
      <c r="M233" s="494">
        <v>15</v>
      </c>
      <c r="N233" s="489"/>
      <c r="O233" s="489"/>
      <c r="P233" s="489"/>
      <c r="Q233" s="489"/>
      <c r="R233" s="492">
        <v>20</v>
      </c>
      <c r="S233" s="489"/>
      <c r="T233" s="489"/>
      <c r="U233" s="489"/>
      <c r="V233" s="489"/>
      <c r="W233" s="489"/>
      <c r="X233" s="492">
        <v>35</v>
      </c>
      <c r="Y233" s="493">
        <v>65</v>
      </c>
      <c r="Z233" s="494">
        <v>4</v>
      </c>
      <c r="AA233" s="489"/>
      <c r="AB233" s="489"/>
      <c r="AC233" s="489"/>
      <c r="AD233" s="489"/>
      <c r="AE233" s="489"/>
      <c r="AF233" s="489"/>
      <c r="AG233" s="489"/>
      <c r="AH233" s="489"/>
      <c r="AI233" s="489"/>
      <c r="AJ233" s="489"/>
      <c r="AK233" s="489"/>
      <c r="AL233" s="490"/>
      <c r="AM233" s="496"/>
      <c r="AN233" s="488"/>
      <c r="AO233" s="495">
        <v>35</v>
      </c>
      <c r="AP233" s="495">
        <v>65</v>
      </c>
      <c r="AQ233" s="495">
        <v>100</v>
      </c>
      <c r="AR233" s="495">
        <v>4</v>
      </c>
      <c r="AS233" s="402" t="s">
        <v>53</v>
      </c>
    </row>
    <row r="234" spans="11:45" ht="15.75" thickBot="1" x14ac:dyDescent="0.3">
      <c r="K234" s="399">
        <v>9</v>
      </c>
      <c r="L234" s="482" t="s">
        <v>394</v>
      </c>
      <c r="M234" s="494">
        <v>5</v>
      </c>
      <c r="N234" s="489"/>
      <c r="O234" s="489"/>
      <c r="P234" s="489"/>
      <c r="Q234" s="492">
        <v>10</v>
      </c>
      <c r="R234" s="489"/>
      <c r="S234" s="489"/>
      <c r="T234" s="489"/>
      <c r="U234" s="489"/>
      <c r="V234" s="489"/>
      <c r="W234" s="489"/>
      <c r="X234" s="492">
        <v>15</v>
      </c>
      <c r="Y234" s="493">
        <v>10</v>
      </c>
      <c r="Z234" s="494">
        <v>1</v>
      </c>
      <c r="AA234" s="489"/>
      <c r="AB234" s="489"/>
      <c r="AC234" s="489"/>
      <c r="AD234" s="489"/>
      <c r="AE234" s="489"/>
      <c r="AF234" s="489"/>
      <c r="AG234" s="489"/>
      <c r="AH234" s="489"/>
      <c r="AI234" s="489"/>
      <c r="AJ234" s="489"/>
      <c r="AK234" s="489"/>
      <c r="AL234" s="490"/>
      <c r="AM234" s="496"/>
      <c r="AN234" s="488"/>
      <c r="AO234" s="495">
        <v>15</v>
      </c>
      <c r="AP234" s="495">
        <v>10</v>
      </c>
      <c r="AQ234" s="495">
        <v>25</v>
      </c>
      <c r="AR234" s="495">
        <v>1</v>
      </c>
      <c r="AS234" s="402" t="s">
        <v>82</v>
      </c>
    </row>
    <row r="235" spans="11:45" ht="15.75" thickBot="1" x14ac:dyDescent="0.3">
      <c r="K235" s="399">
        <v>10</v>
      </c>
      <c r="L235" s="407" t="s">
        <v>403</v>
      </c>
      <c r="M235" s="489"/>
      <c r="N235" s="489"/>
      <c r="O235" s="489"/>
      <c r="P235" s="489"/>
      <c r="Q235" s="489"/>
      <c r="R235" s="489"/>
      <c r="S235" s="489"/>
      <c r="T235" s="489"/>
      <c r="U235" s="489"/>
      <c r="V235" s="489"/>
      <c r="W235" s="489"/>
      <c r="X235" s="490"/>
      <c r="Y235" s="489"/>
      <c r="Z235" s="489"/>
      <c r="AA235" s="489"/>
      <c r="AB235" s="489"/>
      <c r="AC235" s="489"/>
      <c r="AD235" s="492">
        <v>30</v>
      </c>
      <c r="AE235" s="489"/>
      <c r="AF235" s="489"/>
      <c r="AG235" s="489"/>
      <c r="AH235" s="489"/>
      <c r="AI235" s="489"/>
      <c r="AJ235" s="489"/>
      <c r="AK235" s="489"/>
      <c r="AL235" s="492">
        <v>30</v>
      </c>
      <c r="AM235" s="492">
        <v>20</v>
      </c>
      <c r="AN235" s="492">
        <v>2</v>
      </c>
      <c r="AO235" s="495">
        <v>30</v>
      </c>
      <c r="AP235" s="495">
        <v>20</v>
      </c>
      <c r="AQ235" s="495">
        <v>50</v>
      </c>
      <c r="AR235" s="495">
        <v>2</v>
      </c>
      <c r="AS235" s="402" t="s">
        <v>82</v>
      </c>
    </row>
    <row r="236" spans="11:45" ht="36.75" thickBot="1" x14ac:dyDescent="0.3">
      <c r="K236" s="399">
        <v>11</v>
      </c>
      <c r="L236" s="407" t="s">
        <v>551</v>
      </c>
      <c r="M236" s="489"/>
      <c r="N236" s="489"/>
      <c r="O236" s="489">
        <v>40</v>
      </c>
      <c r="P236" s="489"/>
      <c r="Q236" s="489"/>
      <c r="R236" s="489"/>
      <c r="S236" s="489"/>
      <c r="T236" s="489"/>
      <c r="U236" s="489"/>
      <c r="V236" s="489"/>
      <c r="W236" s="489"/>
      <c r="X236" s="492">
        <v>40</v>
      </c>
      <c r="Y236" s="498">
        <v>10</v>
      </c>
      <c r="Z236" s="489">
        <v>2</v>
      </c>
      <c r="AA236" s="489"/>
      <c r="AB236" s="489"/>
      <c r="AC236" s="489"/>
      <c r="AD236" s="492"/>
      <c r="AE236" s="489"/>
      <c r="AF236" s="489"/>
      <c r="AG236" s="489"/>
      <c r="AH236" s="489"/>
      <c r="AI236" s="489"/>
      <c r="AJ236" s="489"/>
      <c r="AK236" s="489"/>
      <c r="AL236" s="492"/>
      <c r="AM236" s="492"/>
      <c r="AN236" s="492"/>
      <c r="AO236" s="495">
        <v>40</v>
      </c>
      <c r="AP236" s="495">
        <v>10</v>
      </c>
      <c r="AQ236" s="495">
        <v>50</v>
      </c>
      <c r="AR236" s="495">
        <v>2</v>
      </c>
      <c r="AS236" s="402" t="s">
        <v>82</v>
      </c>
    </row>
    <row r="237" spans="11:45" ht="36.75" thickBot="1" x14ac:dyDescent="0.3">
      <c r="K237" s="399">
        <v>12</v>
      </c>
      <c r="L237" s="400" t="s">
        <v>504</v>
      </c>
      <c r="M237" s="489"/>
      <c r="N237" s="489"/>
      <c r="O237" s="489"/>
      <c r="P237" s="489"/>
      <c r="Q237" s="489"/>
      <c r="R237" s="489"/>
      <c r="S237" s="489"/>
      <c r="T237" s="489"/>
      <c r="U237" s="489"/>
      <c r="V237" s="489"/>
      <c r="W237" s="489"/>
      <c r="X237" s="492"/>
      <c r="Y237" s="498"/>
      <c r="Z237" s="489"/>
      <c r="AA237" s="489">
        <v>10</v>
      </c>
      <c r="AB237" s="489"/>
      <c r="AC237" s="489">
        <v>30</v>
      </c>
      <c r="AD237" s="492"/>
      <c r="AE237" s="489"/>
      <c r="AF237" s="489"/>
      <c r="AG237" s="489"/>
      <c r="AH237" s="489"/>
      <c r="AI237" s="489"/>
      <c r="AJ237" s="489"/>
      <c r="AK237" s="489"/>
      <c r="AL237" s="492">
        <v>40</v>
      </c>
      <c r="AM237" s="492">
        <v>10</v>
      </c>
      <c r="AN237" s="492">
        <v>2</v>
      </c>
      <c r="AO237" s="499">
        <v>40</v>
      </c>
      <c r="AP237" s="499">
        <v>10</v>
      </c>
      <c r="AQ237" s="499">
        <v>50</v>
      </c>
      <c r="AR237" s="499">
        <v>2</v>
      </c>
      <c r="AS237" s="402" t="s">
        <v>82</v>
      </c>
    </row>
    <row r="238" spans="11:45" ht="15.75" thickBot="1" x14ac:dyDescent="0.3">
      <c r="K238" s="399">
        <v>13</v>
      </c>
      <c r="L238" s="407" t="s">
        <v>476</v>
      </c>
      <c r="M238" s="489"/>
      <c r="N238" s="489"/>
      <c r="O238" s="489"/>
      <c r="P238" s="489"/>
      <c r="Q238" s="489"/>
      <c r="R238" s="489"/>
      <c r="S238" s="489"/>
      <c r="T238" s="489"/>
      <c r="U238" s="489"/>
      <c r="V238" s="489"/>
      <c r="W238" s="489"/>
      <c r="X238" s="492"/>
      <c r="Y238" s="489"/>
      <c r="Z238" s="489"/>
      <c r="AA238" s="492">
        <v>30</v>
      </c>
      <c r="AB238" s="489"/>
      <c r="AC238" s="492">
        <v>30</v>
      </c>
      <c r="AD238" s="489"/>
      <c r="AE238" s="489"/>
      <c r="AF238" s="489"/>
      <c r="AG238" s="489"/>
      <c r="AH238" s="489"/>
      <c r="AI238" s="489"/>
      <c r="AJ238" s="489"/>
      <c r="AK238" s="489"/>
      <c r="AL238" s="492">
        <v>60</v>
      </c>
      <c r="AM238" s="492">
        <v>90</v>
      </c>
      <c r="AN238" s="492">
        <v>6</v>
      </c>
      <c r="AO238" s="495">
        <v>60</v>
      </c>
      <c r="AP238" s="495">
        <v>90</v>
      </c>
      <c r="AQ238" s="495">
        <v>150</v>
      </c>
      <c r="AR238" s="495">
        <v>6</v>
      </c>
      <c r="AS238" s="402" t="s">
        <v>53</v>
      </c>
    </row>
    <row r="239" spans="11:45" ht="15.75" thickBot="1" x14ac:dyDescent="0.3">
      <c r="K239" s="399">
        <v>14</v>
      </c>
      <c r="L239" s="407" t="s">
        <v>401</v>
      </c>
      <c r="M239" s="489"/>
      <c r="N239" s="489"/>
      <c r="O239" s="489"/>
      <c r="P239" s="489"/>
      <c r="Q239" s="489"/>
      <c r="R239" s="489"/>
      <c r="S239" s="489"/>
      <c r="T239" s="489"/>
      <c r="U239" s="489"/>
      <c r="V239" s="489"/>
      <c r="W239" s="489"/>
      <c r="X239" s="492"/>
      <c r="Y239" s="489"/>
      <c r="Z239" s="489"/>
      <c r="AA239" s="492">
        <v>30</v>
      </c>
      <c r="AB239" s="489"/>
      <c r="AC239" s="492">
        <v>30</v>
      </c>
      <c r="AD239" s="489"/>
      <c r="AE239" s="489"/>
      <c r="AF239" s="489"/>
      <c r="AG239" s="489"/>
      <c r="AH239" s="489"/>
      <c r="AI239" s="489"/>
      <c r="AJ239" s="489"/>
      <c r="AK239" s="489"/>
      <c r="AL239" s="492">
        <v>60</v>
      </c>
      <c r="AM239" s="500">
        <v>65</v>
      </c>
      <c r="AN239" s="492">
        <v>5</v>
      </c>
      <c r="AO239" s="495">
        <v>60</v>
      </c>
      <c r="AP239" s="495">
        <v>65</v>
      </c>
      <c r="AQ239" s="495">
        <v>125</v>
      </c>
      <c r="AR239" s="495">
        <v>5</v>
      </c>
      <c r="AS239" s="402" t="s">
        <v>53</v>
      </c>
    </row>
    <row r="240" spans="11:45" ht="15.75" thickBot="1" x14ac:dyDescent="0.3">
      <c r="K240" s="399">
        <v>15</v>
      </c>
      <c r="L240" s="407" t="s">
        <v>402</v>
      </c>
      <c r="M240" s="489"/>
      <c r="N240" s="489"/>
      <c r="O240" s="489"/>
      <c r="P240" s="489"/>
      <c r="Q240" s="489"/>
      <c r="R240" s="489"/>
      <c r="S240" s="489"/>
      <c r="T240" s="489"/>
      <c r="U240" s="489"/>
      <c r="V240" s="489"/>
      <c r="W240" s="489"/>
      <c r="X240" s="492"/>
      <c r="Y240" s="489"/>
      <c r="Z240" s="489"/>
      <c r="AA240" s="489"/>
      <c r="AB240" s="492">
        <v>5</v>
      </c>
      <c r="AC240" s="489"/>
      <c r="AD240" s="492">
        <v>40</v>
      </c>
      <c r="AE240" s="489"/>
      <c r="AF240" s="489"/>
      <c r="AG240" s="489"/>
      <c r="AH240" s="489"/>
      <c r="AI240" s="489"/>
      <c r="AJ240" s="489"/>
      <c r="AK240" s="489"/>
      <c r="AL240" s="492">
        <v>45</v>
      </c>
      <c r="AM240" s="492">
        <v>55</v>
      </c>
      <c r="AN240" s="492">
        <v>4</v>
      </c>
      <c r="AO240" s="495">
        <v>45</v>
      </c>
      <c r="AP240" s="495">
        <v>55</v>
      </c>
      <c r="AQ240" s="495">
        <v>100</v>
      </c>
      <c r="AR240" s="495">
        <v>4</v>
      </c>
      <c r="AS240" s="402" t="s">
        <v>82</v>
      </c>
    </row>
    <row r="241" spans="1:45" ht="15.75" thickBot="1" x14ac:dyDescent="0.3">
      <c r="K241" s="399">
        <v>16</v>
      </c>
      <c r="L241" s="407" t="s">
        <v>391</v>
      </c>
      <c r="M241" s="492">
        <v>30</v>
      </c>
      <c r="N241" s="489"/>
      <c r="O241" s="489"/>
      <c r="P241" s="492">
        <v>30</v>
      </c>
      <c r="Q241" s="489"/>
      <c r="R241" s="489"/>
      <c r="S241" s="489"/>
      <c r="T241" s="489"/>
      <c r="U241" s="489"/>
      <c r="V241" s="489"/>
      <c r="W241" s="489"/>
      <c r="X241" s="492">
        <v>60</v>
      </c>
      <c r="Y241" s="492">
        <v>65</v>
      </c>
      <c r="Z241" s="492">
        <v>5</v>
      </c>
      <c r="AA241" s="489"/>
      <c r="AB241" s="489"/>
      <c r="AC241" s="489"/>
      <c r="AD241" s="489"/>
      <c r="AE241" s="489"/>
      <c r="AF241" s="489"/>
      <c r="AG241" s="489"/>
      <c r="AH241" s="489"/>
      <c r="AI241" s="489"/>
      <c r="AJ241" s="489"/>
      <c r="AK241" s="489"/>
      <c r="AL241" s="492"/>
      <c r="AM241" s="498"/>
      <c r="AN241" s="489"/>
      <c r="AO241" s="495">
        <v>60</v>
      </c>
      <c r="AP241" s="495">
        <v>65</v>
      </c>
      <c r="AQ241" s="495">
        <v>125</v>
      </c>
      <c r="AR241" s="495">
        <v>5</v>
      </c>
      <c r="AS241" s="402" t="s">
        <v>82</v>
      </c>
    </row>
    <row r="242" spans="1:45" ht="24.75" thickBot="1" x14ac:dyDescent="0.3">
      <c r="K242" s="399">
        <v>17</v>
      </c>
      <c r="L242" s="407" t="s">
        <v>503</v>
      </c>
      <c r="M242" s="492">
        <v>30</v>
      </c>
      <c r="N242" s="489"/>
      <c r="O242" s="492">
        <v>30</v>
      </c>
      <c r="P242" s="489"/>
      <c r="Q242" s="489"/>
      <c r="R242" s="489"/>
      <c r="S242" s="489"/>
      <c r="T242" s="489"/>
      <c r="U242" s="489"/>
      <c r="V242" s="489"/>
      <c r="W242" s="489"/>
      <c r="X242" s="492">
        <v>60</v>
      </c>
      <c r="Y242" s="492">
        <v>65</v>
      </c>
      <c r="Z242" s="492">
        <v>5</v>
      </c>
      <c r="AA242" s="489"/>
      <c r="AB242" s="489"/>
      <c r="AC242" s="489"/>
      <c r="AD242" s="489"/>
      <c r="AE242" s="489"/>
      <c r="AF242" s="489"/>
      <c r="AG242" s="489"/>
      <c r="AH242" s="489"/>
      <c r="AI242" s="489"/>
      <c r="AJ242" s="489"/>
      <c r="AK242" s="489"/>
      <c r="AL242" s="492"/>
      <c r="AM242" s="498"/>
      <c r="AN242" s="489"/>
      <c r="AO242" s="495">
        <v>60</v>
      </c>
      <c r="AP242" s="495">
        <v>65</v>
      </c>
      <c r="AQ242" s="495">
        <v>125</v>
      </c>
      <c r="AR242" s="495">
        <v>5</v>
      </c>
      <c r="AS242" s="402" t="s">
        <v>53</v>
      </c>
    </row>
    <row r="243" spans="1:45" ht="15.75" thickBot="1" x14ac:dyDescent="0.3">
      <c r="K243" s="399">
        <v>18</v>
      </c>
      <c r="L243" s="400" t="s">
        <v>393</v>
      </c>
      <c r="M243" s="492">
        <v>30</v>
      </c>
      <c r="N243" s="489"/>
      <c r="O243" s="492">
        <v>30</v>
      </c>
      <c r="P243" s="489"/>
      <c r="Q243" s="489"/>
      <c r="R243" s="489"/>
      <c r="S243" s="489"/>
      <c r="T243" s="489"/>
      <c r="U243" s="489"/>
      <c r="V243" s="489"/>
      <c r="W243" s="489"/>
      <c r="X243" s="492">
        <v>60</v>
      </c>
      <c r="Y243" s="492">
        <v>40</v>
      </c>
      <c r="Z243" s="492">
        <v>4</v>
      </c>
      <c r="AA243" s="489"/>
      <c r="AB243" s="489"/>
      <c r="AC243" s="489"/>
      <c r="AD243" s="489"/>
      <c r="AE243" s="489"/>
      <c r="AF243" s="489"/>
      <c r="AG243" s="489"/>
      <c r="AH243" s="489"/>
      <c r="AI243" s="489"/>
      <c r="AJ243" s="489"/>
      <c r="AK243" s="489"/>
      <c r="AL243" s="492"/>
      <c r="AM243" s="498"/>
      <c r="AN243" s="489"/>
      <c r="AO243" s="495">
        <v>60</v>
      </c>
      <c r="AP243" s="495">
        <v>40</v>
      </c>
      <c r="AQ243" s="495">
        <v>100</v>
      </c>
      <c r="AR243" s="495">
        <v>4</v>
      </c>
      <c r="AS243" s="402" t="s">
        <v>53</v>
      </c>
    </row>
    <row r="244" spans="1:45" ht="15.75" thickBot="1" x14ac:dyDescent="0.3">
      <c r="K244" s="399">
        <v>19</v>
      </c>
      <c r="L244" s="407" t="s">
        <v>395</v>
      </c>
      <c r="M244" s="489"/>
      <c r="N244" s="489"/>
      <c r="O244" s="489"/>
      <c r="P244" s="489"/>
      <c r="Q244" s="489"/>
      <c r="R244" s="489"/>
      <c r="S244" s="489"/>
      <c r="T244" s="489"/>
      <c r="U244" s="489"/>
      <c r="V244" s="492">
        <v>30</v>
      </c>
      <c r="W244" s="489"/>
      <c r="X244" s="492">
        <v>30</v>
      </c>
      <c r="Y244" s="489"/>
      <c r="Z244" s="492"/>
      <c r="AA244" s="489"/>
      <c r="AB244" s="489"/>
      <c r="AC244" s="489"/>
      <c r="AD244" s="489"/>
      <c r="AE244" s="489"/>
      <c r="AF244" s="489"/>
      <c r="AG244" s="489"/>
      <c r="AH244" s="489"/>
      <c r="AI244" s="489"/>
      <c r="AJ244" s="492">
        <v>30</v>
      </c>
      <c r="AK244" s="489"/>
      <c r="AL244" s="492">
        <v>30</v>
      </c>
      <c r="AM244" s="490"/>
      <c r="AN244" s="489"/>
      <c r="AO244" s="495">
        <v>60</v>
      </c>
      <c r="AP244" s="495">
        <v>0</v>
      </c>
      <c r="AQ244" s="495">
        <v>60</v>
      </c>
      <c r="AR244" s="495">
        <v>0</v>
      </c>
      <c r="AS244" s="402" t="s">
        <v>54</v>
      </c>
    </row>
    <row r="245" spans="1:45" ht="15.75" thickBot="1" x14ac:dyDescent="0.3">
      <c r="K245" s="399">
        <v>20</v>
      </c>
      <c r="L245" s="407" t="s">
        <v>396</v>
      </c>
      <c r="M245" s="489"/>
      <c r="N245" s="489"/>
      <c r="O245" s="489"/>
      <c r="P245" s="489"/>
      <c r="Q245" s="489"/>
      <c r="R245" s="489"/>
      <c r="S245" s="489"/>
      <c r="T245" s="489"/>
      <c r="U245" s="492">
        <v>5</v>
      </c>
      <c r="V245" s="489"/>
      <c r="W245" s="489"/>
      <c r="X245" s="492">
        <v>5</v>
      </c>
      <c r="Y245" s="489"/>
      <c r="Z245" s="492"/>
      <c r="AA245" s="489"/>
      <c r="AB245" s="489"/>
      <c r="AC245" s="489"/>
      <c r="AD245" s="489"/>
      <c r="AE245" s="489"/>
      <c r="AF245" s="489"/>
      <c r="AG245" s="489"/>
      <c r="AH245" s="489"/>
      <c r="AI245" s="489"/>
      <c r="AJ245" s="489"/>
      <c r="AK245" s="489"/>
      <c r="AL245" s="492"/>
      <c r="AM245" s="500"/>
      <c r="AN245" s="489"/>
      <c r="AO245" s="495">
        <v>5</v>
      </c>
      <c r="AP245" s="495">
        <v>0</v>
      </c>
      <c r="AQ245" s="495">
        <v>5</v>
      </c>
      <c r="AR245" s="495">
        <v>0</v>
      </c>
      <c r="AS245" s="402" t="s">
        <v>54</v>
      </c>
    </row>
    <row r="246" spans="1:45" s="485" customFormat="1" ht="15.75" thickBot="1" x14ac:dyDescent="0.3">
      <c r="A246" s="484"/>
      <c r="K246" s="912" t="s">
        <v>21</v>
      </c>
      <c r="L246" s="913"/>
      <c r="M246" s="486">
        <v>155</v>
      </c>
      <c r="N246" s="486">
        <v>10</v>
      </c>
      <c r="O246" s="486">
        <v>80</v>
      </c>
      <c r="P246" s="486">
        <v>50</v>
      </c>
      <c r="Q246" s="486">
        <v>10</v>
      </c>
      <c r="R246" s="486">
        <v>20</v>
      </c>
      <c r="S246" s="486">
        <v>0</v>
      </c>
      <c r="T246" s="486">
        <v>30</v>
      </c>
      <c r="U246" s="486">
        <v>15</v>
      </c>
      <c r="V246" s="486">
        <v>30</v>
      </c>
      <c r="W246" s="486">
        <v>0</v>
      </c>
      <c r="X246" s="486">
        <v>400</v>
      </c>
      <c r="Y246" s="486">
        <v>365</v>
      </c>
      <c r="Z246" s="486">
        <v>28</v>
      </c>
      <c r="AA246" s="486">
        <v>120</v>
      </c>
      <c r="AB246" s="486">
        <v>30</v>
      </c>
      <c r="AC246" s="486">
        <v>100</v>
      </c>
      <c r="AD246" s="486">
        <v>90</v>
      </c>
      <c r="AE246" s="486">
        <v>0</v>
      </c>
      <c r="AF246" s="486">
        <v>30</v>
      </c>
      <c r="AG246" s="486">
        <v>0</v>
      </c>
      <c r="AH246" s="486">
        <v>30</v>
      </c>
      <c r="AI246" s="486">
        <v>0</v>
      </c>
      <c r="AJ246" s="486">
        <v>30</v>
      </c>
      <c r="AK246" s="486">
        <v>0</v>
      </c>
      <c r="AL246" s="486">
        <v>430</v>
      </c>
      <c r="AM246" s="486">
        <v>400</v>
      </c>
      <c r="AN246" s="486">
        <v>32</v>
      </c>
      <c r="AO246" s="486">
        <v>830</v>
      </c>
      <c r="AP246" s="486">
        <v>765</v>
      </c>
      <c r="AQ246" s="486">
        <v>1595</v>
      </c>
      <c r="AR246" s="486">
        <v>60</v>
      </c>
      <c r="AS246" s="486">
        <v>0</v>
      </c>
    </row>
    <row r="247" spans="1:45" s="323" customFormat="1" x14ac:dyDescent="0.25">
      <c r="A247" s="487"/>
      <c r="M247" s="323">
        <f>SUM(M226:M245)</f>
        <v>155</v>
      </c>
      <c r="N247" s="323">
        <f t="shared" ref="N247:AR247" si="10">SUM(N226:N245)</f>
        <v>10</v>
      </c>
      <c r="O247" s="323">
        <f t="shared" si="10"/>
        <v>120</v>
      </c>
      <c r="P247" s="323">
        <f t="shared" si="10"/>
        <v>50</v>
      </c>
      <c r="Q247" s="323">
        <f t="shared" si="10"/>
        <v>10</v>
      </c>
      <c r="R247" s="323">
        <f t="shared" si="10"/>
        <v>20</v>
      </c>
      <c r="S247" s="323">
        <f t="shared" si="10"/>
        <v>0</v>
      </c>
      <c r="T247" s="323">
        <f t="shared" si="10"/>
        <v>30</v>
      </c>
      <c r="U247" s="323">
        <f t="shared" si="10"/>
        <v>15</v>
      </c>
      <c r="V247" s="323">
        <f t="shared" si="10"/>
        <v>30</v>
      </c>
      <c r="W247" s="323">
        <f t="shared" si="10"/>
        <v>0</v>
      </c>
      <c r="X247" s="323">
        <f t="shared" si="10"/>
        <v>440</v>
      </c>
      <c r="Y247" s="323">
        <f t="shared" si="10"/>
        <v>350</v>
      </c>
      <c r="Z247" s="323">
        <f t="shared" si="10"/>
        <v>29</v>
      </c>
      <c r="AA247" s="323">
        <f t="shared" si="10"/>
        <v>130</v>
      </c>
      <c r="AB247" s="323">
        <f t="shared" si="10"/>
        <v>30</v>
      </c>
      <c r="AC247" s="323">
        <f t="shared" si="10"/>
        <v>90</v>
      </c>
      <c r="AD247" s="323">
        <f t="shared" si="10"/>
        <v>90</v>
      </c>
      <c r="AE247" s="323">
        <f t="shared" si="10"/>
        <v>0</v>
      </c>
      <c r="AF247" s="323">
        <f t="shared" si="10"/>
        <v>30</v>
      </c>
      <c r="AG247" s="323">
        <f t="shared" si="10"/>
        <v>0</v>
      </c>
      <c r="AH247" s="323">
        <f t="shared" si="10"/>
        <v>30</v>
      </c>
      <c r="AI247" s="323">
        <f t="shared" si="10"/>
        <v>0</v>
      </c>
      <c r="AJ247" s="323">
        <f t="shared" si="10"/>
        <v>30</v>
      </c>
      <c r="AK247" s="323">
        <f t="shared" si="10"/>
        <v>0</v>
      </c>
      <c r="AL247" s="323">
        <f t="shared" si="10"/>
        <v>430</v>
      </c>
      <c r="AM247" s="323">
        <f t="shared" si="10"/>
        <v>375</v>
      </c>
      <c r="AN247" s="323">
        <f t="shared" si="10"/>
        <v>31</v>
      </c>
      <c r="AO247" s="323">
        <f t="shared" si="10"/>
        <v>870</v>
      </c>
      <c r="AP247" s="323">
        <f t="shared" si="10"/>
        <v>725</v>
      </c>
      <c r="AQ247" s="323">
        <f t="shared" si="10"/>
        <v>1595</v>
      </c>
      <c r="AR247" s="323">
        <f t="shared" si="10"/>
        <v>60</v>
      </c>
    </row>
    <row r="248" spans="1:45" ht="15.75" thickBot="1" x14ac:dyDescent="0.3"/>
    <row r="249" spans="1:45" ht="15.75" thickBot="1" x14ac:dyDescent="0.3">
      <c r="K249" s="872" t="s">
        <v>490</v>
      </c>
      <c r="L249" s="875" t="s">
        <v>2</v>
      </c>
      <c r="M249" s="861" t="s">
        <v>532</v>
      </c>
      <c r="N249" s="878"/>
      <c r="O249" s="878"/>
      <c r="P249" s="878"/>
      <c r="Q249" s="878"/>
      <c r="R249" s="878"/>
      <c r="S249" s="878"/>
      <c r="T249" s="878"/>
      <c r="U249" s="878"/>
      <c r="V249" s="878"/>
      <c r="W249" s="878"/>
      <c r="X249" s="878"/>
      <c r="Y249" s="878"/>
      <c r="Z249" s="862"/>
      <c r="AA249" s="879" t="s">
        <v>533</v>
      </c>
      <c r="AB249" s="880"/>
      <c r="AC249" s="880"/>
      <c r="AD249" s="880"/>
      <c r="AE249" s="880"/>
      <c r="AF249" s="880"/>
      <c r="AG249" s="880"/>
      <c r="AH249" s="880"/>
      <c r="AI249" s="880"/>
      <c r="AJ249" s="880"/>
      <c r="AK249" s="880"/>
      <c r="AL249" s="880"/>
      <c r="AM249" s="880"/>
      <c r="AN249" s="881"/>
      <c r="AO249" s="882" t="s">
        <v>28</v>
      </c>
      <c r="AP249" s="878"/>
      <c r="AQ249" s="878"/>
      <c r="AR249" s="883"/>
      <c r="AS249" s="397"/>
    </row>
    <row r="250" spans="1:45" ht="24" customHeight="1" thickBot="1" x14ac:dyDescent="0.3">
      <c r="K250" s="873"/>
      <c r="L250" s="876"/>
      <c r="M250" s="914" t="s">
        <v>6</v>
      </c>
      <c r="N250" s="914" t="s">
        <v>7</v>
      </c>
      <c r="O250" s="914" t="s">
        <v>8</v>
      </c>
      <c r="P250" s="914" t="s">
        <v>9</v>
      </c>
      <c r="Q250" s="914" t="s">
        <v>535</v>
      </c>
      <c r="R250" s="914" t="s">
        <v>10</v>
      </c>
      <c r="S250" s="914" t="s">
        <v>11</v>
      </c>
      <c r="T250" s="914" t="s">
        <v>14</v>
      </c>
      <c r="U250" s="914" t="s">
        <v>15</v>
      </c>
      <c r="V250" s="914" t="s">
        <v>52</v>
      </c>
      <c r="W250" s="914" t="s">
        <v>16</v>
      </c>
      <c r="X250" s="916" t="s">
        <v>536</v>
      </c>
      <c r="Y250" s="916" t="s">
        <v>63</v>
      </c>
      <c r="Z250" s="916" t="s">
        <v>19</v>
      </c>
      <c r="AA250" s="918" t="s">
        <v>6</v>
      </c>
      <c r="AB250" s="918" t="s">
        <v>7</v>
      </c>
      <c r="AC250" s="918" t="s">
        <v>20</v>
      </c>
      <c r="AD250" s="918" t="s">
        <v>9</v>
      </c>
      <c r="AE250" s="918" t="s">
        <v>535</v>
      </c>
      <c r="AF250" s="918" t="s">
        <v>10</v>
      </c>
      <c r="AG250" s="920" t="s">
        <v>11</v>
      </c>
      <c r="AH250" s="920" t="s">
        <v>14</v>
      </c>
      <c r="AI250" s="920" t="s">
        <v>15</v>
      </c>
      <c r="AJ250" s="920" t="s">
        <v>52</v>
      </c>
      <c r="AK250" s="920" t="s">
        <v>16</v>
      </c>
      <c r="AL250" s="920" t="s">
        <v>536</v>
      </c>
      <c r="AM250" s="920" t="s">
        <v>63</v>
      </c>
      <c r="AN250" s="920" t="s">
        <v>19</v>
      </c>
      <c r="AO250" s="863" t="s">
        <v>65</v>
      </c>
      <c r="AP250" s="864"/>
      <c r="AQ250" s="865"/>
      <c r="AR250" s="866" t="s">
        <v>537</v>
      </c>
      <c r="AS250" s="858" t="s">
        <v>534</v>
      </c>
    </row>
    <row r="251" spans="1:45" ht="135.75" customHeight="1" thickBot="1" x14ac:dyDescent="0.3">
      <c r="K251" s="874"/>
      <c r="L251" s="877"/>
      <c r="M251" s="915"/>
      <c r="N251" s="915"/>
      <c r="O251" s="915"/>
      <c r="P251" s="915"/>
      <c r="Q251" s="915"/>
      <c r="R251" s="915"/>
      <c r="S251" s="915"/>
      <c r="T251" s="915"/>
      <c r="U251" s="915"/>
      <c r="V251" s="915"/>
      <c r="W251" s="915"/>
      <c r="X251" s="917"/>
      <c r="Y251" s="917"/>
      <c r="Z251" s="917"/>
      <c r="AA251" s="919"/>
      <c r="AB251" s="919"/>
      <c r="AC251" s="919"/>
      <c r="AD251" s="919"/>
      <c r="AE251" s="919"/>
      <c r="AF251" s="919"/>
      <c r="AG251" s="921"/>
      <c r="AH251" s="921"/>
      <c r="AI251" s="921"/>
      <c r="AJ251" s="921"/>
      <c r="AK251" s="921"/>
      <c r="AL251" s="921"/>
      <c r="AM251" s="921"/>
      <c r="AN251" s="921"/>
      <c r="AO251" s="398" t="s">
        <v>68</v>
      </c>
      <c r="AP251" s="398" t="s">
        <v>64</v>
      </c>
      <c r="AQ251" s="398" t="s">
        <v>67</v>
      </c>
      <c r="AR251" s="867"/>
      <c r="AS251" s="859"/>
    </row>
    <row r="252" spans="1:45" ht="15.75" thickBot="1" x14ac:dyDescent="0.3">
      <c r="K252" s="399">
        <v>1</v>
      </c>
      <c r="L252" s="407" t="s">
        <v>413</v>
      </c>
      <c r="M252" s="515"/>
      <c r="N252" s="515"/>
      <c r="O252" s="515"/>
      <c r="P252" s="515"/>
      <c r="Q252" s="515"/>
      <c r="R252" s="515"/>
      <c r="S252" s="515"/>
      <c r="T252" s="515"/>
      <c r="U252" s="515"/>
      <c r="V252" s="515"/>
      <c r="W252" s="515"/>
      <c r="X252" s="516"/>
      <c r="Y252" s="517"/>
      <c r="Z252" s="518"/>
      <c r="AA252" s="523">
        <v>20</v>
      </c>
      <c r="AB252" s="524"/>
      <c r="AC252" s="524"/>
      <c r="AD252" s="524"/>
      <c r="AE252" s="524"/>
      <c r="AF252" s="524"/>
      <c r="AG252" s="524"/>
      <c r="AH252" s="524"/>
      <c r="AI252" s="524"/>
      <c r="AJ252" s="524"/>
      <c r="AK252" s="524"/>
      <c r="AL252" s="525">
        <v>20</v>
      </c>
      <c r="AM252" s="526">
        <v>55</v>
      </c>
      <c r="AN252" s="523">
        <v>3</v>
      </c>
      <c r="AO252" s="406">
        <v>20</v>
      </c>
      <c r="AP252" s="406">
        <v>55</v>
      </c>
      <c r="AQ252" s="406">
        <v>75</v>
      </c>
      <c r="AR252" s="406">
        <v>3</v>
      </c>
      <c r="AS252" s="402" t="s">
        <v>53</v>
      </c>
    </row>
    <row r="253" spans="1:45" ht="15.75" thickBot="1" x14ac:dyDescent="0.3">
      <c r="K253" s="399">
        <v>2</v>
      </c>
      <c r="L253" s="400" t="s">
        <v>520</v>
      </c>
      <c r="M253" s="515"/>
      <c r="N253" s="515"/>
      <c r="O253" s="515"/>
      <c r="P253" s="515"/>
      <c r="Q253" s="515"/>
      <c r="R253" s="515"/>
      <c r="S253" s="515"/>
      <c r="T253" s="515">
        <v>30</v>
      </c>
      <c r="U253" s="515"/>
      <c r="V253" s="515"/>
      <c r="W253" s="515"/>
      <c r="X253" s="519">
        <v>30</v>
      </c>
      <c r="Y253" s="517">
        <v>20</v>
      </c>
      <c r="Z253" s="520">
        <v>2</v>
      </c>
      <c r="AA253" s="523"/>
      <c r="AB253" s="524"/>
      <c r="AC253" s="524"/>
      <c r="AD253" s="524"/>
      <c r="AE253" s="524"/>
      <c r="AF253" s="524"/>
      <c r="AG253" s="524"/>
      <c r="AH253" s="524">
        <v>30</v>
      </c>
      <c r="AI253" s="524"/>
      <c r="AJ253" s="524"/>
      <c r="AK253" s="524"/>
      <c r="AL253" s="525">
        <v>30</v>
      </c>
      <c r="AM253" s="526">
        <v>45</v>
      </c>
      <c r="AN253" s="523">
        <v>3</v>
      </c>
      <c r="AO253" s="406">
        <v>60</v>
      </c>
      <c r="AP253" s="406">
        <v>65</v>
      </c>
      <c r="AQ253" s="406">
        <v>125</v>
      </c>
      <c r="AR253" s="406">
        <v>5</v>
      </c>
      <c r="AS253" s="402" t="s">
        <v>53</v>
      </c>
    </row>
    <row r="254" spans="1:45" ht="15.75" thickBot="1" x14ac:dyDescent="0.3">
      <c r="K254" s="399">
        <v>3</v>
      </c>
      <c r="L254" s="407" t="s">
        <v>405</v>
      </c>
      <c r="M254" s="519">
        <v>30</v>
      </c>
      <c r="N254" s="515"/>
      <c r="O254" s="515"/>
      <c r="P254" s="519">
        <v>30</v>
      </c>
      <c r="Q254" s="515"/>
      <c r="R254" s="515"/>
      <c r="S254" s="515"/>
      <c r="T254" s="515"/>
      <c r="U254" s="515"/>
      <c r="V254" s="515"/>
      <c r="W254" s="515"/>
      <c r="X254" s="519">
        <v>60</v>
      </c>
      <c r="Y254" s="521">
        <v>40</v>
      </c>
      <c r="Z254" s="520">
        <v>4</v>
      </c>
      <c r="AA254" s="527"/>
      <c r="AB254" s="524"/>
      <c r="AC254" s="524"/>
      <c r="AD254" s="524"/>
      <c r="AE254" s="524"/>
      <c r="AF254" s="524"/>
      <c r="AG254" s="524"/>
      <c r="AH254" s="524"/>
      <c r="AI254" s="524"/>
      <c r="AJ254" s="524"/>
      <c r="AK254" s="524"/>
      <c r="AL254" s="528"/>
      <c r="AM254" s="529"/>
      <c r="AN254" s="527"/>
      <c r="AO254" s="406">
        <v>60</v>
      </c>
      <c r="AP254" s="406">
        <v>40</v>
      </c>
      <c r="AQ254" s="406">
        <v>100</v>
      </c>
      <c r="AR254" s="406">
        <v>4</v>
      </c>
      <c r="AS254" s="402" t="s">
        <v>53</v>
      </c>
    </row>
    <row r="255" spans="1:45" ht="15.75" thickBot="1" x14ac:dyDescent="0.3">
      <c r="K255" s="399">
        <v>4</v>
      </c>
      <c r="L255" s="407" t="s">
        <v>409</v>
      </c>
      <c r="M255" s="515"/>
      <c r="N255" s="515"/>
      <c r="O255" s="515"/>
      <c r="P255" s="515"/>
      <c r="Q255" s="515"/>
      <c r="R255" s="515"/>
      <c r="S255" s="515"/>
      <c r="T255" s="515"/>
      <c r="U255" s="515"/>
      <c r="V255" s="515"/>
      <c r="W255" s="515"/>
      <c r="X255" s="516"/>
      <c r="Y255" s="517"/>
      <c r="Z255" s="518"/>
      <c r="AA255" s="530">
        <v>5</v>
      </c>
      <c r="AB255" s="531"/>
      <c r="AC255" s="532">
        <v>5</v>
      </c>
      <c r="AD255" s="531"/>
      <c r="AE255" s="531"/>
      <c r="AF255" s="531"/>
      <c r="AG255" s="531"/>
      <c r="AH255" s="531"/>
      <c r="AI255" s="532">
        <v>5</v>
      </c>
      <c r="AJ255" s="531"/>
      <c r="AK255" s="531"/>
      <c r="AL255" s="525">
        <v>15</v>
      </c>
      <c r="AM255" s="533">
        <v>10</v>
      </c>
      <c r="AN255" s="530">
        <v>1</v>
      </c>
      <c r="AO255" s="406">
        <v>15</v>
      </c>
      <c r="AP255" s="406">
        <v>10</v>
      </c>
      <c r="AQ255" s="406">
        <v>25</v>
      </c>
      <c r="AR255" s="406">
        <v>1</v>
      </c>
      <c r="AS255" s="402" t="s">
        <v>82</v>
      </c>
    </row>
    <row r="256" spans="1:45" ht="15.75" thickBot="1" x14ac:dyDescent="0.3">
      <c r="K256" s="399">
        <v>5</v>
      </c>
      <c r="L256" s="407" t="s">
        <v>406</v>
      </c>
      <c r="M256" s="519">
        <v>15</v>
      </c>
      <c r="N256" s="515"/>
      <c r="O256" s="519">
        <v>30</v>
      </c>
      <c r="P256" s="515"/>
      <c r="Q256" s="515"/>
      <c r="R256" s="515"/>
      <c r="S256" s="515"/>
      <c r="T256" s="515"/>
      <c r="U256" s="515"/>
      <c r="V256" s="515"/>
      <c r="W256" s="515"/>
      <c r="X256" s="519">
        <v>45</v>
      </c>
      <c r="Y256" s="521">
        <v>30</v>
      </c>
      <c r="Z256" s="520">
        <v>3</v>
      </c>
      <c r="AA256" s="534"/>
      <c r="AB256" s="535"/>
      <c r="AC256" s="535"/>
      <c r="AD256" s="535"/>
      <c r="AE256" s="535"/>
      <c r="AF256" s="535"/>
      <c r="AG256" s="535"/>
      <c r="AH256" s="535"/>
      <c r="AI256" s="535"/>
      <c r="AJ256" s="535"/>
      <c r="AK256" s="535"/>
      <c r="AL256" s="528"/>
      <c r="AM256" s="536"/>
      <c r="AN256" s="534"/>
      <c r="AO256" s="406">
        <v>45</v>
      </c>
      <c r="AP256" s="406">
        <v>30</v>
      </c>
      <c r="AQ256" s="406">
        <v>75</v>
      </c>
      <c r="AR256" s="406">
        <v>3</v>
      </c>
      <c r="AS256" s="402" t="s">
        <v>82</v>
      </c>
    </row>
    <row r="257" spans="1:45" ht="24.75" thickBot="1" x14ac:dyDescent="0.3">
      <c r="K257" s="399">
        <v>6</v>
      </c>
      <c r="L257" s="424" t="s">
        <v>523</v>
      </c>
      <c r="M257" s="519"/>
      <c r="N257" s="515"/>
      <c r="O257" s="519"/>
      <c r="P257" s="515"/>
      <c r="Q257" s="515"/>
      <c r="R257" s="515"/>
      <c r="S257" s="515"/>
      <c r="T257" s="515"/>
      <c r="U257" s="515"/>
      <c r="V257" s="515"/>
      <c r="W257" s="515">
        <v>160</v>
      </c>
      <c r="X257" s="519">
        <v>160</v>
      </c>
      <c r="Y257" s="519"/>
      <c r="Z257" s="519">
        <v>6</v>
      </c>
      <c r="AA257" s="524"/>
      <c r="AB257" s="524"/>
      <c r="AC257" s="524"/>
      <c r="AD257" s="524"/>
      <c r="AE257" s="524"/>
      <c r="AF257" s="524"/>
      <c r="AG257" s="524"/>
      <c r="AH257" s="524"/>
      <c r="AI257" s="524"/>
      <c r="AJ257" s="524"/>
      <c r="AK257" s="524"/>
      <c r="AL257" s="525"/>
      <c r="AM257" s="524"/>
      <c r="AN257" s="524"/>
      <c r="AO257" s="406">
        <v>160</v>
      </c>
      <c r="AP257" s="406">
        <v>0</v>
      </c>
      <c r="AQ257" s="406">
        <v>160</v>
      </c>
      <c r="AR257" s="406">
        <v>6</v>
      </c>
      <c r="AS257" s="402" t="s">
        <v>82</v>
      </c>
    </row>
    <row r="258" spans="1:45" ht="24.75" thickBot="1" x14ac:dyDescent="0.3">
      <c r="K258" s="399">
        <v>7</v>
      </c>
      <c r="L258" s="424" t="s">
        <v>524</v>
      </c>
      <c r="M258" s="519"/>
      <c r="N258" s="515"/>
      <c r="O258" s="519"/>
      <c r="P258" s="515"/>
      <c r="Q258" s="515"/>
      <c r="R258" s="515"/>
      <c r="S258" s="515"/>
      <c r="T258" s="515"/>
      <c r="U258" s="515"/>
      <c r="V258" s="515"/>
      <c r="W258" s="515"/>
      <c r="X258" s="519"/>
      <c r="Y258" s="519"/>
      <c r="Z258" s="519"/>
      <c r="AA258" s="524"/>
      <c r="AB258" s="524"/>
      <c r="AC258" s="524"/>
      <c r="AD258" s="524"/>
      <c r="AE258" s="524"/>
      <c r="AF258" s="524"/>
      <c r="AG258" s="524"/>
      <c r="AH258" s="524"/>
      <c r="AI258" s="524"/>
      <c r="AJ258" s="524"/>
      <c r="AK258" s="524">
        <v>160</v>
      </c>
      <c r="AL258" s="525">
        <v>160</v>
      </c>
      <c r="AM258" s="524"/>
      <c r="AN258" s="524">
        <v>6</v>
      </c>
      <c r="AO258" s="406">
        <v>160</v>
      </c>
      <c r="AP258" s="406">
        <v>0</v>
      </c>
      <c r="AQ258" s="406">
        <v>160</v>
      </c>
      <c r="AR258" s="406">
        <v>6</v>
      </c>
      <c r="AS258" s="402" t="s">
        <v>82</v>
      </c>
    </row>
    <row r="259" spans="1:45" ht="24.75" thickBot="1" x14ac:dyDescent="0.3">
      <c r="K259" s="399">
        <v>8</v>
      </c>
      <c r="L259" s="483" t="s">
        <v>549</v>
      </c>
      <c r="M259" s="522"/>
      <c r="N259" s="515"/>
      <c r="O259" s="519">
        <v>40</v>
      </c>
      <c r="P259" s="515"/>
      <c r="Q259" s="515"/>
      <c r="R259" s="515"/>
      <c r="S259" s="515"/>
      <c r="T259" s="515"/>
      <c r="U259" s="515"/>
      <c r="V259" s="515"/>
      <c r="W259" s="515"/>
      <c r="X259" s="519">
        <v>40</v>
      </c>
      <c r="Y259" s="519">
        <v>10</v>
      </c>
      <c r="Z259" s="519">
        <v>2</v>
      </c>
      <c r="AA259" s="524"/>
      <c r="AB259" s="524"/>
      <c r="AC259" s="524"/>
      <c r="AD259" s="524"/>
      <c r="AE259" s="524"/>
      <c r="AF259" s="524"/>
      <c r="AG259" s="524"/>
      <c r="AH259" s="524"/>
      <c r="AI259" s="524"/>
      <c r="AJ259" s="524"/>
      <c r="AK259" s="524"/>
      <c r="AL259" s="525"/>
      <c r="AM259" s="524"/>
      <c r="AN259" s="524"/>
      <c r="AO259" s="406">
        <v>40</v>
      </c>
      <c r="AP259" s="406">
        <v>10</v>
      </c>
      <c r="AQ259" s="406">
        <v>50</v>
      </c>
      <c r="AR259" s="406">
        <v>2</v>
      </c>
      <c r="AS259" s="402" t="s">
        <v>82</v>
      </c>
    </row>
    <row r="260" spans="1:45" ht="24.75" thickBot="1" x14ac:dyDescent="0.3">
      <c r="K260" s="399">
        <v>9</v>
      </c>
      <c r="L260" s="400" t="s">
        <v>548</v>
      </c>
      <c r="M260" s="519"/>
      <c r="N260" s="515"/>
      <c r="O260" s="515"/>
      <c r="P260" s="519"/>
      <c r="Q260" s="515"/>
      <c r="R260" s="515"/>
      <c r="S260" s="515"/>
      <c r="T260" s="515"/>
      <c r="U260" s="515"/>
      <c r="V260" s="515"/>
      <c r="W260" s="515"/>
      <c r="X260" s="519"/>
      <c r="Y260" s="521"/>
      <c r="Z260" s="520"/>
      <c r="AA260" s="523">
        <v>10</v>
      </c>
      <c r="AB260" s="524"/>
      <c r="AC260" s="524">
        <v>30</v>
      </c>
      <c r="AD260" s="525"/>
      <c r="AE260" s="524"/>
      <c r="AF260" s="524"/>
      <c r="AG260" s="524"/>
      <c r="AH260" s="524"/>
      <c r="AI260" s="524"/>
      <c r="AJ260" s="524"/>
      <c r="AK260" s="524"/>
      <c r="AL260" s="525">
        <v>40</v>
      </c>
      <c r="AM260" s="526">
        <v>10</v>
      </c>
      <c r="AN260" s="523">
        <v>2</v>
      </c>
      <c r="AO260" s="406">
        <v>40</v>
      </c>
      <c r="AP260" s="406">
        <v>10</v>
      </c>
      <c r="AQ260" s="406">
        <v>50</v>
      </c>
      <c r="AR260" s="406">
        <v>2</v>
      </c>
      <c r="AS260" s="402" t="s">
        <v>82</v>
      </c>
    </row>
    <row r="261" spans="1:45" ht="15.75" thickBot="1" x14ac:dyDescent="0.3">
      <c r="K261" s="399">
        <v>10</v>
      </c>
      <c r="L261" s="400" t="s">
        <v>539</v>
      </c>
      <c r="M261" s="519">
        <v>30</v>
      </c>
      <c r="N261" s="515"/>
      <c r="O261" s="515"/>
      <c r="P261" s="519">
        <v>30</v>
      </c>
      <c r="Q261" s="515"/>
      <c r="R261" s="515"/>
      <c r="S261" s="515"/>
      <c r="T261" s="515"/>
      <c r="U261" s="515"/>
      <c r="V261" s="515"/>
      <c r="W261" s="515"/>
      <c r="X261" s="519">
        <v>60</v>
      </c>
      <c r="Y261" s="521">
        <v>15</v>
      </c>
      <c r="Z261" s="520">
        <v>3</v>
      </c>
      <c r="AA261" s="523">
        <v>30</v>
      </c>
      <c r="AB261" s="524"/>
      <c r="AC261" s="524"/>
      <c r="AD261" s="525">
        <v>30</v>
      </c>
      <c r="AE261" s="524"/>
      <c r="AF261" s="524"/>
      <c r="AG261" s="524"/>
      <c r="AH261" s="524"/>
      <c r="AI261" s="524"/>
      <c r="AJ261" s="524"/>
      <c r="AK261" s="524"/>
      <c r="AL261" s="525">
        <v>60</v>
      </c>
      <c r="AM261" s="526">
        <v>15</v>
      </c>
      <c r="AN261" s="523">
        <v>3</v>
      </c>
      <c r="AO261" s="406">
        <v>120</v>
      </c>
      <c r="AP261" s="406">
        <v>30</v>
      </c>
      <c r="AQ261" s="406">
        <v>150</v>
      </c>
      <c r="AR261" s="406">
        <v>6</v>
      </c>
      <c r="AS261" s="402" t="s">
        <v>53</v>
      </c>
    </row>
    <row r="262" spans="1:45" ht="15.75" thickBot="1" x14ac:dyDescent="0.3">
      <c r="K262" s="399">
        <v>11</v>
      </c>
      <c r="L262" s="407" t="s">
        <v>412</v>
      </c>
      <c r="M262" s="515"/>
      <c r="N262" s="515"/>
      <c r="O262" s="515"/>
      <c r="P262" s="515"/>
      <c r="Q262" s="515"/>
      <c r="R262" s="515"/>
      <c r="S262" s="515"/>
      <c r="T262" s="515"/>
      <c r="U262" s="515"/>
      <c r="V262" s="515"/>
      <c r="W262" s="515"/>
      <c r="X262" s="516"/>
      <c r="Y262" s="517"/>
      <c r="Z262" s="518"/>
      <c r="AA262" s="523">
        <v>30</v>
      </c>
      <c r="AB262" s="524"/>
      <c r="AC262" s="524"/>
      <c r="AD262" s="525">
        <v>40</v>
      </c>
      <c r="AE262" s="524"/>
      <c r="AF262" s="524"/>
      <c r="AG262" s="524"/>
      <c r="AH262" s="524"/>
      <c r="AI262" s="524"/>
      <c r="AJ262" s="524"/>
      <c r="AK262" s="524"/>
      <c r="AL262" s="525">
        <v>70</v>
      </c>
      <c r="AM262" s="526">
        <v>55</v>
      </c>
      <c r="AN262" s="523">
        <v>5</v>
      </c>
      <c r="AO262" s="406">
        <v>70</v>
      </c>
      <c r="AP262" s="406">
        <v>55</v>
      </c>
      <c r="AQ262" s="406">
        <v>125</v>
      </c>
      <c r="AR262" s="406">
        <v>5</v>
      </c>
      <c r="AS262" s="402" t="s">
        <v>53</v>
      </c>
    </row>
    <row r="263" spans="1:45" ht="15.75" thickBot="1" x14ac:dyDescent="0.3">
      <c r="K263" s="399">
        <v>12</v>
      </c>
      <c r="L263" s="407" t="s">
        <v>404</v>
      </c>
      <c r="M263" s="519">
        <v>30</v>
      </c>
      <c r="N263" s="515"/>
      <c r="O263" s="515"/>
      <c r="P263" s="519">
        <v>30</v>
      </c>
      <c r="Q263" s="515"/>
      <c r="R263" s="515"/>
      <c r="S263" s="515"/>
      <c r="T263" s="515"/>
      <c r="U263" s="515"/>
      <c r="V263" s="515"/>
      <c r="W263" s="515"/>
      <c r="X263" s="519">
        <v>60</v>
      </c>
      <c r="Y263" s="521">
        <v>40</v>
      </c>
      <c r="Z263" s="520">
        <v>4</v>
      </c>
      <c r="AA263" s="527"/>
      <c r="AB263" s="524"/>
      <c r="AC263" s="524"/>
      <c r="AD263" s="524"/>
      <c r="AE263" s="524"/>
      <c r="AF263" s="524"/>
      <c r="AG263" s="524"/>
      <c r="AH263" s="524"/>
      <c r="AI263" s="524"/>
      <c r="AJ263" s="524"/>
      <c r="AK263" s="524"/>
      <c r="AL263" s="528"/>
      <c r="AM263" s="529"/>
      <c r="AN263" s="527"/>
      <c r="AO263" s="406">
        <v>60</v>
      </c>
      <c r="AP263" s="406">
        <v>40</v>
      </c>
      <c r="AQ263" s="406">
        <v>100</v>
      </c>
      <c r="AR263" s="406">
        <v>4</v>
      </c>
      <c r="AS263" s="402" t="s">
        <v>53</v>
      </c>
    </row>
    <row r="264" spans="1:45" ht="15.75" thickBot="1" x14ac:dyDescent="0.3">
      <c r="K264" s="399">
        <v>13</v>
      </c>
      <c r="L264" s="400" t="s">
        <v>417</v>
      </c>
      <c r="M264" s="519"/>
      <c r="N264" s="515"/>
      <c r="O264" s="515"/>
      <c r="P264" s="519"/>
      <c r="Q264" s="515"/>
      <c r="R264" s="515"/>
      <c r="S264" s="515"/>
      <c r="T264" s="515"/>
      <c r="U264" s="515"/>
      <c r="V264" s="515"/>
      <c r="W264" s="515"/>
      <c r="X264" s="519"/>
      <c r="Y264" s="519"/>
      <c r="Z264" s="519"/>
      <c r="AA264" s="524">
        <v>30</v>
      </c>
      <c r="AB264" s="524"/>
      <c r="AC264" s="524"/>
      <c r="AD264" s="524">
        <v>40</v>
      </c>
      <c r="AE264" s="524"/>
      <c r="AF264" s="524"/>
      <c r="AG264" s="524"/>
      <c r="AH264" s="524"/>
      <c r="AI264" s="524"/>
      <c r="AJ264" s="524"/>
      <c r="AK264" s="524"/>
      <c r="AL264" s="525">
        <v>70</v>
      </c>
      <c r="AM264" s="524">
        <v>55</v>
      </c>
      <c r="AN264" s="524">
        <v>5</v>
      </c>
      <c r="AO264" s="406">
        <v>70</v>
      </c>
      <c r="AP264" s="406">
        <v>55</v>
      </c>
      <c r="AQ264" s="406">
        <v>125</v>
      </c>
      <c r="AR264" s="406">
        <v>5</v>
      </c>
      <c r="AS264" s="402" t="s">
        <v>53</v>
      </c>
    </row>
    <row r="265" spans="1:45" ht="15.75" thickBot="1" x14ac:dyDescent="0.3">
      <c r="K265" s="399">
        <v>14</v>
      </c>
      <c r="L265" s="407" t="s">
        <v>540</v>
      </c>
      <c r="M265" s="519">
        <v>25</v>
      </c>
      <c r="N265" s="515"/>
      <c r="O265" s="515"/>
      <c r="P265" s="519">
        <v>25</v>
      </c>
      <c r="Q265" s="515"/>
      <c r="R265" s="515"/>
      <c r="S265" s="515"/>
      <c r="T265" s="515"/>
      <c r="U265" s="515"/>
      <c r="V265" s="515"/>
      <c r="W265" s="515"/>
      <c r="X265" s="519">
        <v>50</v>
      </c>
      <c r="Y265" s="517"/>
      <c r="Z265" s="520">
        <v>2</v>
      </c>
      <c r="AA265" s="523">
        <v>25</v>
      </c>
      <c r="AB265" s="524"/>
      <c r="AC265" s="524"/>
      <c r="AD265" s="525">
        <v>25</v>
      </c>
      <c r="AE265" s="524"/>
      <c r="AF265" s="524"/>
      <c r="AG265" s="524"/>
      <c r="AH265" s="524"/>
      <c r="AI265" s="524"/>
      <c r="AJ265" s="524"/>
      <c r="AK265" s="524"/>
      <c r="AL265" s="525">
        <v>50</v>
      </c>
      <c r="AM265" s="526">
        <v>25</v>
      </c>
      <c r="AN265" s="523">
        <v>3</v>
      </c>
      <c r="AO265" s="406">
        <v>100</v>
      </c>
      <c r="AP265" s="406">
        <v>25</v>
      </c>
      <c r="AQ265" s="406">
        <v>125</v>
      </c>
      <c r="AR265" s="406">
        <v>5</v>
      </c>
      <c r="AS265" s="402" t="s">
        <v>53</v>
      </c>
    </row>
    <row r="266" spans="1:45" ht="15.75" thickBot="1" x14ac:dyDescent="0.3">
      <c r="K266" s="399">
        <v>15</v>
      </c>
      <c r="L266" s="400" t="s">
        <v>407</v>
      </c>
      <c r="M266" s="519">
        <v>30</v>
      </c>
      <c r="N266" s="519">
        <v>20</v>
      </c>
      <c r="O266" s="515"/>
      <c r="P266" s="515"/>
      <c r="Q266" s="515"/>
      <c r="R266" s="515"/>
      <c r="S266" s="515"/>
      <c r="T266" s="515"/>
      <c r="U266" s="515"/>
      <c r="V266" s="515"/>
      <c r="W266" s="515"/>
      <c r="X266" s="519">
        <v>50</v>
      </c>
      <c r="Y266" s="521">
        <v>25</v>
      </c>
      <c r="Z266" s="520">
        <v>3</v>
      </c>
      <c r="AA266" s="527"/>
      <c r="AB266" s="524"/>
      <c r="AC266" s="524"/>
      <c r="AD266" s="524"/>
      <c r="AE266" s="524"/>
      <c r="AF266" s="524"/>
      <c r="AG266" s="524"/>
      <c r="AH266" s="524"/>
      <c r="AI266" s="524"/>
      <c r="AJ266" s="524"/>
      <c r="AK266" s="524"/>
      <c r="AL266" s="528"/>
      <c r="AM266" s="529"/>
      <c r="AN266" s="527"/>
      <c r="AO266" s="406">
        <v>50</v>
      </c>
      <c r="AP266" s="406">
        <v>25</v>
      </c>
      <c r="AQ266" s="406">
        <v>75</v>
      </c>
      <c r="AR266" s="406">
        <v>3</v>
      </c>
      <c r="AS266" s="402" t="s">
        <v>53</v>
      </c>
    </row>
    <row r="267" spans="1:45" s="16" customFormat="1" ht="15.75" thickBot="1" x14ac:dyDescent="0.3">
      <c r="A267" s="501"/>
      <c r="K267" s="922" t="s">
        <v>21</v>
      </c>
      <c r="L267" s="923"/>
      <c r="M267" s="502">
        <v>170</v>
      </c>
      <c r="N267" s="502">
        <v>20</v>
      </c>
      <c r="O267" s="502">
        <v>100</v>
      </c>
      <c r="P267" s="502">
        <v>115</v>
      </c>
      <c r="Q267" s="502">
        <v>0</v>
      </c>
      <c r="R267" s="502">
        <v>0</v>
      </c>
      <c r="S267" s="502">
        <v>0</v>
      </c>
      <c r="T267" s="502">
        <v>30</v>
      </c>
      <c r="U267" s="502">
        <v>0</v>
      </c>
      <c r="V267" s="502">
        <v>0</v>
      </c>
      <c r="W267" s="502">
        <v>160</v>
      </c>
      <c r="X267" s="502">
        <v>595</v>
      </c>
      <c r="Y267" s="502">
        <v>170</v>
      </c>
      <c r="Z267" s="502">
        <v>32</v>
      </c>
      <c r="AA267" s="502">
        <v>150</v>
      </c>
      <c r="AB267" s="502">
        <v>0</v>
      </c>
      <c r="AC267" s="502">
        <v>35</v>
      </c>
      <c r="AD267" s="502">
        <v>135</v>
      </c>
      <c r="AE267" s="502">
        <v>0</v>
      </c>
      <c r="AF267" s="502">
        <v>0</v>
      </c>
      <c r="AG267" s="502">
        <v>0</v>
      </c>
      <c r="AH267" s="502">
        <v>30</v>
      </c>
      <c r="AI267" s="502">
        <v>5</v>
      </c>
      <c r="AJ267" s="502">
        <v>0</v>
      </c>
      <c r="AK267" s="502">
        <v>160</v>
      </c>
      <c r="AL267" s="502">
        <v>515</v>
      </c>
      <c r="AM267" s="502">
        <v>240</v>
      </c>
      <c r="AN267" s="502">
        <v>28</v>
      </c>
      <c r="AO267" s="502">
        <v>1110</v>
      </c>
      <c r="AP267" s="502">
        <v>410</v>
      </c>
      <c r="AQ267" s="502">
        <v>1520</v>
      </c>
      <c r="AR267" s="502">
        <v>60</v>
      </c>
      <c r="AS267" s="503"/>
    </row>
    <row r="268" spans="1:45" s="323" customFormat="1" x14ac:dyDescent="0.25">
      <c r="A268" s="487"/>
      <c r="M268" s="323">
        <f>SUM(M252:M266)</f>
        <v>160</v>
      </c>
      <c r="N268" s="323">
        <f t="shared" ref="N268:AS268" si="11">SUM(N252:N266)</f>
        <v>20</v>
      </c>
      <c r="O268" s="323">
        <f t="shared" si="11"/>
        <v>70</v>
      </c>
      <c r="P268" s="323">
        <f t="shared" si="11"/>
        <v>115</v>
      </c>
      <c r="Q268" s="323">
        <f t="shared" si="11"/>
        <v>0</v>
      </c>
      <c r="R268" s="323">
        <f t="shared" si="11"/>
        <v>0</v>
      </c>
      <c r="S268" s="323">
        <f t="shared" si="11"/>
        <v>0</v>
      </c>
      <c r="T268" s="323">
        <f t="shared" si="11"/>
        <v>30</v>
      </c>
      <c r="U268" s="323">
        <f t="shared" si="11"/>
        <v>0</v>
      </c>
      <c r="V268" s="323">
        <f t="shared" si="11"/>
        <v>0</v>
      </c>
      <c r="W268" s="323">
        <f t="shared" si="11"/>
        <v>160</v>
      </c>
      <c r="X268" s="323">
        <f t="shared" si="11"/>
        <v>555</v>
      </c>
      <c r="Y268" s="323">
        <f t="shared" si="11"/>
        <v>180</v>
      </c>
      <c r="Z268" s="323">
        <f t="shared" si="11"/>
        <v>29</v>
      </c>
      <c r="AA268" s="323">
        <f t="shared" si="11"/>
        <v>150</v>
      </c>
      <c r="AB268" s="323">
        <f t="shared" si="11"/>
        <v>0</v>
      </c>
      <c r="AC268" s="323">
        <f t="shared" si="11"/>
        <v>35</v>
      </c>
      <c r="AD268" s="323">
        <f t="shared" si="11"/>
        <v>135</v>
      </c>
      <c r="AE268" s="323">
        <f t="shared" si="11"/>
        <v>0</v>
      </c>
      <c r="AF268" s="323">
        <f t="shared" si="11"/>
        <v>0</v>
      </c>
      <c r="AG268" s="323">
        <f t="shared" si="11"/>
        <v>0</v>
      </c>
      <c r="AH268" s="323">
        <f t="shared" si="11"/>
        <v>30</v>
      </c>
      <c r="AI268" s="323">
        <f t="shared" si="11"/>
        <v>5</v>
      </c>
      <c r="AJ268" s="323">
        <f t="shared" si="11"/>
        <v>0</v>
      </c>
      <c r="AK268" s="323">
        <f t="shared" si="11"/>
        <v>160</v>
      </c>
      <c r="AL268" s="323">
        <f t="shared" si="11"/>
        <v>515</v>
      </c>
      <c r="AM268" s="323">
        <f t="shared" si="11"/>
        <v>270</v>
      </c>
      <c r="AN268" s="323">
        <f t="shared" si="11"/>
        <v>31</v>
      </c>
      <c r="AO268" s="323">
        <f t="shared" si="11"/>
        <v>1070</v>
      </c>
      <c r="AP268" s="323">
        <f t="shared" si="11"/>
        <v>450</v>
      </c>
      <c r="AQ268" s="323">
        <f t="shared" si="11"/>
        <v>1520</v>
      </c>
      <c r="AR268" s="323">
        <f t="shared" si="11"/>
        <v>60</v>
      </c>
      <c r="AS268" s="323">
        <f t="shared" si="11"/>
        <v>0</v>
      </c>
    </row>
    <row r="272" spans="1:45" ht="15.75" thickBot="1" x14ac:dyDescent="0.3"/>
    <row r="273" spans="11:45" ht="15.75" customHeight="1" thickBot="1" x14ac:dyDescent="0.3">
      <c r="K273" s="860" t="s">
        <v>490</v>
      </c>
      <c r="L273" s="875" t="s">
        <v>2</v>
      </c>
      <c r="M273" s="861" t="s">
        <v>532</v>
      </c>
      <c r="N273" s="878"/>
      <c r="O273" s="878"/>
      <c r="P273" s="878"/>
      <c r="Q273" s="878"/>
      <c r="R273" s="878"/>
      <c r="S273" s="878"/>
      <c r="T273" s="878"/>
      <c r="U273" s="878"/>
      <c r="V273" s="878"/>
      <c r="W273" s="878"/>
      <c r="X273" s="878"/>
      <c r="Y273" s="878"/>
      <c r="Z273" s="862"/>
      <c r="AA273" s="879" t="s">
        <v>533</v>
      </c>
      <c r="AB273" s="880"/>
      <c r="AC273" s="880"/>
      <c r="AD273" s="880"/>
      <c r="AE273" s="880"/>
      <c r="AF273" s="880"/>
      <c r="AG273" s="880"/>
      <c r="AH273" s="880"/>
      <c r="AI273" s="880"/>
      <c r="AJ273" s="880"/>
      <c r="AK273" s="880"/>
      <c r="AL273" s="880"/>
      <c r="AM273" s="880"/>
      <c r="AN273" s="881"/>
      <c r="AO273" s="882" t="s">
        <v>28</v>
      </c>
      <c r="AP273" s="878"/>
      <c r="AQ273" s="878"/>
      <c r="AR273" s="862"/>
      <c r="AS273" s="894" t="s">
        <v>534</v>
      </c>
    </row>
    <row r="274" spans="11:45" ht="24" customHeight="1" thickBot="1" x14ac:dyDescent="0.3">
      <c r="K274" s="858"/>
      <c r="L274" s="876"/>
      <c r="M274" s="868" t="s">
        <v>6</v>
      </c>
      <c r="N274" s="868" t="s">
        <v>7</v>
      </c>
      <c r="O274" s="868" t="s">
        <v>8</v>
      </c>
      <c r="P274" s="868" t="s">
        <v>9</v>
      </c>
      <c r="Q274" s="868" t="s">
        <v>535</v>
      </c>
      <c r="R274" s="868" t="s">
        <v>10</v>
      </c>
      <c r="S274" s="868" t="s">
        <v>11</v>
      </c>
      <c r="T274" s="868" t="s">
        <v>14</v>
      </c>
      <c r="U274" s="868" t="s">
        <v>15</v>
      </c>
      <c r="V274" s="868" t="s">
        <v>52</v>
      </c>
      <c r="W274" s="868" t="s">
        <v>16</v>
      </c>
      <c r="X274" s="860" t="s">
        <v>536</v>
      </c>
      <c r="Y274" s="860" t="s">
        <v>63</v>
      </c>
      <c r="Z274" s="860" t="s">
        <v>19</v>
      </c>
      <c r="AA274" s="868" t="s">
        <v>6</v>
      </c>
      <c r="AB274" s="868" t="s">
        <v>7</v>
      </c>
      <c r="AC274" s="868" t="s">
        <v>20</v>
      </c>
      <c r="AD274" s="868" t="s">
        <v>9</v>
      </c>
      <c r="AE274" s="868" t="s">
        <v>535</v>
      </c>
      <c r="AF274" s="868" t="s">
        <v>10</v>
      </c>
      <c r="AG274" s="860" t="s">
        <v>11</v>
      </c>
      <c r="AH274" s="860" t="s">
        <v>14</v>
      </c>
      <c r="AI274" s="860" t="s">
        <v>15</v>
      </c>
      <c r="AJ274" s="860" t="s">
        <v>52</v>
      </c>
      <c r="AK274" s="860" t="s">
        <v>16</v>
      </c>
      <c r="AL274" s="860" t="s">
        <v>536</v>
      </c>
      <c r="AM274" s="860" t="s">
        <v>63</v>
      </c>
      <c r="AN274" s="860" t="s">
        <v>19</v>
      </c>
      <c r="AO274" s="863" t="s">
        <v>65</v>
      </c>
      <c r="AP274" s="864"/>
      <c r="AQ274" s="865"/>
      <c r="AR274" s="897" t="s">
        <v>537</v>
      </c>
      <c r="AS274" s="895"/>
    </row>
    <row r="275" spans="11:45" ht="106.5" customHeight="1" thickBot="1" x14ac:dyDescent="0.3">
      <c r="K275" s="859"/>
      <c r="L275" s="877"/>
      <c r="M275" s="869"/>
      <c r="N275" s="869"/>
      <c r="O275" s="869"/>
      <c r="P275" s="869"/>
      <c r="Q275" s="869"/>
      <c r="R275" s="869"/>
      <c r="S275" s="869"/>
      <c r="T275" s="869"/>
      <c r="U275" s="869"/>
      <c r="V275" s="869"/>
      <c r="W275" s="869"/>
      <c r="X275" s="859"/>
      <c r="Y275" s="859"/>
      <c r="Z275" s="859"/>
      <c r="AA275" s="869"/>
      <c r="AB275" s="869"/>
      <c r="AC275" s="869"/>
      <c r="AD275" s="869"/>
      <c r="AE275" s="869"/>
      <c r="AF275" s="869"/>
      <c r="AG275" s="859"/>
      <c r="AH275" s="859"/>
      <c r="AI275" s="859"/>
      <c r="AJ275" s="859"/>
      <c r="AK275" s="859"/>
      <c r="AL275" s="859"/>
      <c r="AM275" s="859"/>
      <c r="AN275" s="859"/>
      <c r="AO275" s="398" t="s">
        <v>68</v>
      </c>
      <c r="AP275" s="398" t="s">
        <v>64</v>
      </c>
      <c r="AQ275" s="398" t="s">
        <v>67</v>
      </c>
      <c r="AR275" s="898"/>
      <c r="AS275" s="896"/>
    </row>
    <row r="276" spans="11:45" ht="15.75" thickBot="1" x14ac:dyDescent="0.3">
      <c r="K276" s="399">
        <v>1</v>
      </c>
      <c r="L276" s="400" t="s">
        <v>416</v>
      </c>
      <c r="M276" s="401">
        <v>20</v>
      </c>
      <c r="N276" s="402"/>
      <c r="O276" s="402"/>
      <c r="P276" s="401">
        <v>20</v>
      </c>
      <c r="Q276" s="402"/>
      <c r="R276" s="402"/>
      <c r="S276" s="402"/>
      <c r="T276" s="402"/>
      <c r="U276" s="402"/>
      <c r="V276" s="402"/>
      <c r="W276" s="402"/>
      <c r="X276" s="401">
        <v>40</v>
      </c>
      <c r="Y276" s="403">
        <v>60</v>
      </c>
      <c r="Z276" s="399">
        <v>4</v>
      </c>
      <c r="AA276" s="402"/>
      <c r="AB276" s="402"/>
      <c r="AC276" s="402"/>
      <c r="AD276" s="402"/>
      <c r="AE276" s="402"/>
      <c r="AF276" s="402"/>
      <c r="AG276" s="402"/>
      <c r="AH276" s="402"/>
      <c r="AI276" s="402"/>
      <c r="AJ276" s="402"/>
      <c r="AK276" s="402"/>
      <c r="AL276" s="416"/>
      <c r="AM276" s="404"/>
      <c r="AN276" s="405"/>
      <c r="AO276" s="406">
        <v>40</v>
      </c>
      <c r="AP276" s="406">
        <v>60</v>
      </c>
      <c r="AQ276" s="406">
        <v>100</v>
      </c>
      <c r="AR276" s="406">
        <v>4</v>
      </c>
      <c r="AS276" s="402" t="s">
        <v>53</v>
      </c>
    </row>
    <row r="277" spans="11:45" ht="15.75" thickBot="1" x14ac:dyDescent="0.3">
      <c r="K277" s="399">
        <v>2</v>
      </c>
      <c r="L277" s="407" t="s">
        <v>418</v>
      </c>
      <c r="M277" s="402">
        <v>30</v>
      </c>
      <c r="N277" s="402"/>
      <c r="O277" s="402"/>
      <c r="P277" s="402">
        <v>30</v>
      </c>
      <c r="Q277" s="402"/>
      <c r="R277" s="402"/>
      <c r="S277" s="402"/>
      <c r="T277" s="402"/>
      <c r="U277" s="402"/>
      <c r="V277" s="402"/>
      <c r="W277" s="402"/>
      <c r="X277" s="401">
        <v>60</v>
      </c>
      <c r="Y277" s="404">
        <v>15</v>
      </c>
      <c r="Z277" s="405">
        <v>3</v>
      </c>
      <c r="AA277" s="401"/>
      <c r="AB277" s="402"/>
      <c r="AC277" s="402"/>
      <c r="AD277" s="401"/>
      <c r="AE277" s="402"/>
      <c r="AF277" s="402"/>
      <c r="AG277" s="402"/>
      <c r="AH277" s="402"/>
      <c r="AI277" s="402"/>
      <c r="AJ277" s="402"/>
      <c r="AK277" s="402"/>
      <c r="AL277" s="401"/>
      <c r="AM277" s="403"/>
      <c r="AN277" s="399"/>
      <c r="AO277" s="406">
        <v>60</v>
      </c>
      <c r="AP277" s="406">
        <v>15</v>
      </c>
      <c r="AQ277" s="406">
        <v>75</v>
      </c>
      <c r="AR277" s="406">
        <v>3</v>
      </c>
      <c r="AS277" s="402" t="s">
        <v>53</v>
      </c>
    </row>
    <row r="278" spans="11:45" ht="15.75" thickBot="1" x14ac:dyDescent="0.3">
      <c r="K278" s="399">
        <v>3</v>
      </c>
      <c r="L278" s="407" t="s">
        <v>410</v>
      </c>
      <c r="M278" s="402"/>
      <c r="N278" s="402"/>
      <c r="O278" s="402"/>
      <c r="P278" s="402"/>
      <c r="Q278" s="402"/>
      <c r="R278" s="402"/>
      <c r="S278" s="402"/>
      <c r="T278" s="402"/>
      <c r="U278" s="402"/>
      <c r="V278" s="402"/>
      <c r="W278" s="402"/>
      <c r="X278" s="401"/>
      <c r="Y278" s="404"/>
      <c r="Z278" s="405"/>
      <c r="AA278" s="401">
        <v>15</v>
      </c>
      <c r="AB278" s="402"/>
      <c r="AC278" s="402"/>
      <c r="AD278" s="401">
        <v>15</v>
      </c>
      <c r="AE278" s="402"/>
      <c r="AF278" s="402"/>
      <c r="AG278" s="402"/>
      <c r="AH278" s="402"/>
      <c r="AI278" s="402"/>
      <c r="AJ278" s="402"/>
      <c r="AK278" s="402"/>
      <c r="AL278" s="401">
        <v>30</v>
      </c>
      <c r="AM278" s="403">
        <v>45</v>
      </c>
      <c r="AN278" s="399">
        <v>3</v>
      </c>
      <c r="AO278" s="406">
        <v>30</v>
      </c>
      <c r="AP278" s="406">
        <v>45</v>
      </c>
      <c r="AQ278" s="406">
        <v>75</v>
      </c>
      <c r="AR278" s="406">
        <v>3</v>
      </c>
      <c r="AS278" s="402" t="s">
        <v>82</v>
      </c>
    </row>
    <row r="279" spans="11:45" ht="36.75" thickBot="1" x14ac:dyDescent="0.3">
      <c r="K279" s="399">
        <v>4</v>
      </c>
      <c r="L279" s="408" t="s">
        <v>525</v>
      </c>
      <c r="M279" s="402"/>
      <c r="N279" s="402"/>
      <c r="O279" s="402"/>
      <c r="P279" s="402"/>
      <c r="Q279" s="402"/>
      <c r="R279" s="402"/>
      <c r="S279" s="402"/>
      <c r="T279" s="402"/>
      <c r="U279" s="402"/>
      <c r="V279" s="402"/>
      <c r="W279" s="402">
        <v>160</v>
      </c>
      <c r="X279" s="401">
        <v>160</v>
      </c>
      <c r="Y279" s="402"/>
      <c r="Z279" s="402">
        <v>6</v>
      </c>
      <c r="AA279" s="401"/>
      <c r="AB279" s="402"/>
      <c r="AC279" s="402"/>
      <c r="AD279" s="401"/>
      <c r="AE279" s="402"/>
      <c r="AF279" s="402"/>
      <c r="AG279" s="402"/>
      <c r="AH279" s="402"/>
      <c r="AI279" s="402"/>
      <c r="AJ279" s="402"/>
      <c r="AK279" s="402"/>
      <c r="AL279" s="401"/>
      <c r="AM279" s="401"/>
      <c r="AN279" s="401"/>
      <c r="AO279" s="406">
        <v>160</v>
      </c>
      <c r="AP279" s="406">
        <v>0</v>
      </c>
      <c r="AQ279" s="406">
        <v>160</v>
      </c>
      <c r="AR279" s="406">
        <v>6</v>
      </c>
      <c r="AS279" s="402" t="s">
        <v>82</v>
      </c>
    </row>
    <row r="280" spans="11:45" ht="24.75" thickBot="1" x14ac:dyDescent="0.3">
      <c r="K280" s="399">
        <v>5</v>
      </c>
      <c r="L280" s="408" t="s">
        <v>526</v>
      </c>
      <c r="M280" s="402"/>
      <c r="N280" s="402"/>
      <c r="O280" s="402"/>
      <c r="P280" s="402"/>
      <c r="Q280" s="402"/>
      <c r="R280" s="402"/>
      <c r="S280" s="402"/>
      <c r="T280" s="402"/>
      <c r="U280" s="402"/>
      <c r="V280" s="402"/>
      <c r="W280" s="402"/>
      <c r="X280" s="401"/>
      <c r="Y280" s="402"/>
      <c r="Z280" s="402"/>
      <c r="AA280" s="401"/>
      <c r="AB280" s="402"/>
      <c r="AC280" s="402"/>
      <c r="AD280" s="401"/>
      <c r="AE280" s="402"/>
      <c r="AF280" s="402"/>
      <c r="AG280" s="402"/>
      <c r="AH280" s="402"/>
      <c r="AI280" s="402"/>
      <c r="AJ280" s="402"/>
      <c r="AK280" s="402">
        <v>160</v>
      </c>
      <c r="AL280" s="401">
        <v>160</v>
      </c>
      <c r="AM280" s="401"/>
      <c r="AN280" s="401">
        <v>6</v>
      </c>
      <c r="AO280" s="406">
        <v>160</v>
      </c>
      <c r="AP280" s="406">
        <v>0</v>
      </c>
      <c r="AQ280" s="406">
        <v>160</v>
      </c>
      <c r="AR280" s="406">
        <v>6</v>
      </c>
      <c r="AS280" s="402" t="s">
        <v>82</v>
      </c>
    </row>
    <row r="281" spans="11:45" ht="24.75" thickBot="1" x14ac:dyDescent="0.3">
      <c r="K281" s="399">
        <v>6</v>
      </c>
      <c r="L281" s="407" t="s">
        <v>456</v>
      </c>
      <c r="M281" s="402"/>
      <c r="N281" s="402"/>
      <c r="O281" s="402"/>
      <c r="P281" s="402"/>
      <c r="Q281" s="402"/>
      <c r="R281" s="402"/>
      <c r="S281" s="402"/>
      <c r="T281" s="402"/>
      <c r="U281" s="402"/>
      <c r="V281" s="402"/>
      <c r="W281" s="402"/>
      <c r="X281" s="416"/>
      <c r="Y281" s="402"/>
      <c r="Z281" s="402"/>
      <c r="AA281" s="402"/>
      <c r="AB281" s="402"/>
      <c r="AC281" s="402"/>
      <c r="AD281" s="401">
        <v>10</v>
      </c>
      <c r="AE281" s="402"/>
      <c r="AF281" s="402"/>
      <c r="AG281" s="402"/>
      <c r="AH281" s="402"/>
      <c r="AI281" s="402"/>
      <c r="AJ281" s="402"/>
      <c r="AK281" s="402"/>
      <c r="AL281" s="401">
        <v>10</v>
      </c>
      <c r="AM281" s="401">
        <v>40</v>
      </c>
      <c r="AN281" s="401">
        <v>2</v>
      </c>
      <c r="AO281" s="406">
        <v>10</v>
      </c>
      <c r="AP281" s="406">
        <v>40</v>
      </c>
      <c r="AQ281" s="406">
        <v>50</v>
      </c>
      <c r="AR281" s="406">
        <v>2</v>
      </c>
      <c r="AS281" s="402" t="s">
        <v>82</v>
      </c>
    </row>
    <row r="282" spans="11:45" ht="26.25" thickBot="1" x14ac:dyDescent="0.3">
      <c r="K282" s="399">
        <v>7</v>
      </c>
      <c r="L282" s="409" t="s">
        <v>538</v>
      </c>
      <c r="M282" s="405"/>
      <c r="N282" s="402"/>
      <c r="O282" s="402">
        <v>40</v>
      </c>
      <c r="P282" s="402"/>
      <c r="Q282" s="402"/>
      <c r="R282" s="402"/>
      <c r="S282" s="402"/>
      <c r="T282" s="402"/>
      <c r="U282" s="402"/>
      <c r="V282" s="402"/>
      <c r="W282" s="402"/>
      <c r="X282" s="401">
        <v>40</v>
      </c>
      <c r="Y282" s="402">
        <v>10</v>
      </c>
      <c r="Z282" s="402">
        <v>2</v>
      </c>
      <c r="AA282" s="401"/>
      <c r="AB282" s="402"/>
      <c r="AC282" s="402"/>
      <c r="AD282" s="401"/>
      <c r="AE282" s="402"/>
      <c r="AF282" s="402"/>
      <c r="AG282" s="402"/>
      <c r="AH282" s="402"/>
      <c r="AI282" s="402"/>
      <c r="AJ282" s="402"/>
      <c r="AK282" s="402"/>
      <c r="AL282" s="401"/>
      <c r="AM282" s="401"/>
      <c r="AN282" s="401"/>
      <c r="AO282" s="406">
        <v>40</v>
      </c>
      <c r="AP282" s="406">
        <v>10</v>
      </c>
      <c r="AQ282" s="406">
        <v>50</v>
      </c>
      <c r="AR282" s="406">
        <v>2</v>
      </c>
      <c r="AS282" s="402" t="s">
        <v>82</v>
      </c>
    </row>
    <row r="283" spans="11:45" ht="39" thickBot="1" x14ac:dyDescent="0.3">
      <c r="K283" s="399">
        <v>8</v>
      </c>
      <c r="L283" s="353" t="s">
        <v>543</v>
      </c>
      <c r="M283" s="402"/>
      <c r="N283" s="402"/>
      <c r="O283" s="402"/>
      <c r="P283" s="402"/>
      <c r="Q283" s="402"/>
      <c r="R283" s="402"/>
      <c r="S283" s="402"/>
      <c r="T283" s="402"/>
      <c r="U283" s="402"/>
      <c r="V283" s="402"/>
      <c r="W283" s="402"/>
      <c r="X283" s="401"/>
      <c r="Y283" s="404"/>
      <c r="Z283" s="454"/>
      <c r="AA283" s="399">
        <v>10</v>
      </c>
      <c r="AB283" s="402"/>
      <c r="AC283" s="402">
        <v>30</v>
      </c>
      <c r="AD283" s="401"/>
      <c r="AE283" s="402"/>
      <c r="AF283" s="402"/>
      <c r="AG283" s="402"/>
      <c r="AH283" s="402"/>
      <c r="AI283" s="402"/>
      <c r="AJ283" s="402"/>
      <c r="AK283" s="402"/>
      <c r="AL283" s="401">
        <v>40</v>
      </c>
      <c r="AM283" s="403">
        <v>10</v>
      </c>
      <c r="AN283" s="399">
        <v>2</v>
      </c>
      <c r="AO283" s="406">
        <v>40</v>
      </c>
      <c r="AP283" s="406">
        <v>10</v>
      </c>
      <c r="AQ283" s="406">
        <v>50</v>
      </c>
      <c r="AR283" s="406">
        <v>2</v>
      </c>
      <c r="AS283" s="402" t="s">
        <v>82</v>
      </c>
    </row>
    <row r="284" spans="11:45" ht="15.75" thickBot="1" x14ac:dyDescent="0.3">
      <c r="K284" s="399">
        <v>9</v>
      </c>
      <c r="L284" s="407" t="s">
        <v>421</v>
      </c>
      <c r="M284" s="402"/>
      <c r="N284" s="402"/>
      <c r="O284" s="402"/>
      <c r="P284" s="402"/>
      <c r="Q284" s="402"/>
      <c r="R284" s="402"/>
      <c r="S284" s="402"/>
      <c r="T284" s="402"/>
      <c r="U284" s="402"/>
      <c r="V284" s="402"/>
      <c r="W284" s="402"/>
      <c r="X284" s="401"/>
      <c r="Y284" s="402"/>
      <c r="Z284" s="402"/>
      <c r="AA284" s="401">
        <v>20</v>
      </c>
      <c r="AB284" s="402"/>
      <c r="AC284" s="402"/>
      <c r="AD284" s="401">
        <v>30</v>
      </c>
      <c r="AE284" s="402"/>
      <c r="AF284" s="402"/>
      <c r="AG284" s="402"/>
      <c r="AH284" s="402"/>
      <c r="AI284" s="402"/>
      <c r="AJ284" s="402"/>
      <c r="AK284" s="402"/>
      <c r="AL284" s="401">
        <v>50</v>
      </c>
      <c r="AM284" s="401">
        <v>50</v>
      </c>
      <c r="AN284" s="401">
        <v>4</v>
      </c>
      <c r="AO284" s="406">
        <v>50</v>
      </c>
      <c r="AP284" s="406">
        <v>50</v>
      </c>
      <c r="AQ284" s="406">
        <v>100</v>
      </c>
      <c r="AR284" s="406">
        <v>4</v>
      </c>
      <c r="AS284" s="402" t="s">
        <v>53</v>
      </c>
    </row>
    <row r="285" spans="11:45" ht="15.75" thickBot="1" x14ac:dyDescent="0.3">
      <c r="K285" s="399">
        <v>10</v>
      </c>
      <c r="L285" s="407" t="s">
        <v>455</v>
      </c>
      <c r="M285" s="402"/>
      <c r="N285" s="402"/>
      <c r="O285" s="402"/>
      <c r="P285" s="402"/>
      <c r="Q285" s="402"/>
      <c r="R285" s="402"/>
      <c r="S285" s="402"/>
      <c r="T285" s="402"/>
      <c r="U285" s="402"/>
      <c r="V285" s="402"/>
      <c r="W285" s="402"/>
      <c r="X285" s="401"/>
      <c r="Y285" s="404"/>
      <c r="Z285" s="405"/>
      <c r="AA285" s="401">
        <v>20</v>
      </c>
      <c r="AB285" s="402"/>
      <c r="AC285" s="402"/>
      <c r="AD285" s="401">
        <v>30</v>
      </c>
      <c r="AE285" s="402"/>
      <c r="AF285" s="402"/>
      <c r="AG285" s="402"/>
      <c r="AH285" s="402"/>
      <c r="AI285" s="402"/>
      <c r="AJ285" s="402"/>
      <c r="AK285" s="402"/>
      <c r="AL285" s="401">
        <v>50</v>
      </c>
      <c r="AM285" s="401">
        <v>75</v>
      </c>
      <c r="AN285" s="401">
        <v>5</v>
      </c>
      <c r="AO285" s="406">
        <v>50</v>
      </c>
      <c r="AP285" s="406">
        <v>75</v>
      </c>
      <c r="AQ285" s="406">
        <v>125</v>
      </c>
      <c r="AR285" s="406">
        <v>5</v>
      </c>
      <c r="AS285" s="402" t="s">
        <v>53</v>
      </c>
    </row>
    <row r="286" spans="11:45" ht="15.75" thickBot="1" x14ac:dyDescent="0.3">
      <c r="K286" s="399">
        <v>11</v>
      </c>
      <c r="L286" s="407" t="s">
        <v>466</v>
      </c>
      <c r="M286" s="401">
        <v>15</v>
      </c>
      <c r="N286" s="402"/>
      <c r="O286" s="401">
        <v>30</v>
      </c>
      <c r="P286" s="402"/>
      <c r="Q286" s="402"/>
      <c r="R286" s="402"/>
      <c r="S286" s="402"/>
      <c r="T286" s="402"/>
      <c r="U286" s="402"/>
      <c r="V286" s="402"/>
      <c r="W286" s="402"/>
      <c r="X286" s="401">
        <v>45</v>
      </c>
      <c r="Y286" s="403">
        <v>5</v>
      </c>
      <c r="Z286" s="399">
        <v>2</v>
      </c>
      <c r="AA286" s="402"/>
      <c r="AB286" s="402"/>
      <c r="AC286" s="402"/>
      <c r="AD286" s="402"/>
      <c r="AE286" s="402"/>
      <c r="AF286" s="402"/>
      <c r="AG286" s="402"/>
      <c r="AH286" s="402"/>
      <c r="AI286" s="402"/>
      <c r="AJ286" s="402"/>
      <c r="AK286" s="402"/>
      <c r="AL286" s="416"/>
      <c r="AM286" s="402"/>
      <c r="AN286" s="402"/>
      <c r="AO286" s="406">
        <v>45</v>
      </c>
      <c r="AP286" s="406">
        <v>5</v>
      </c>
      <c r="AQ286" s="406">
        <v>50</v>
      </c>
      <c r="AR286" s="406">
        <v>2</v>
      </c>
      <c r="AS286" s="402" t="s">
        <v>82</v>
      </c>
    </row>
    <row r="287" spans="11:45" ht="15.75" thickBot="1" x14ac:dyDescent="0.3">
      <c r="K287" s="410">
        <v>12</v>
      </c>
      <c r="L287" s="407" t="s">
        <v>471</v>
      </c>
      <c r="M287" s="402"/>
      <c r="N287" s="402"/>
      <c r="O287" s="402"/>
      <c r="P287" s="402"/>
      <c r="Q287" s="402"/>
      <c r="R287" s="402"/>
      <c r="S287" s="402"/>
      <c r="T287" s="402"/>
      <c r="U287" s="402"/>
      <c r="V287" s="402"/>
      <c r="W287" s="402"/>
      <c r="X287" s="416"/>
      <c r="Y287" s="404"/>
      <c r="Z287" s="405"/>
      <c r="AA287" s="401">
        <v>30</v>
      </c>
      <c r="AB287" s="402"/>
      <c r="AC287" s="401">
        <v>30</v>
      </c>
      <c r="AD287" s="402"/>
      <c r="AE287" s="402"/>
      <c r="AF287" s="402"/>
      <c r="AG287" s="402"/>
      <c r="AH287" s="402"/>
      <c r="AI287" s="402"/>
      <c r="AJ287" s="402"/>
      <c r="AK287" s="402"/>
      <c r="AL287" s="401">
        <v>60</v>
      </c>
      <c r="AM287" s="403">
        <v>15</v>
      </c>
      <c r="AN287" s="399">
        <v>3</v>
      </c>
      <c r="AO287" s="406">
        <v>60</v>
      </c>
      <c r="AP287" s="406">
        <v>15</v>
      </c>
      <c r="AQ287" s="406">
        <v>75</v>
      </c>
      <c r="AR287" s="406">
        <v>3</v>
      </c>
      <c r="AS287" s="402" t="s">
        <v>82</v>
      </c>
    </row>
    <row r="288" spans="11:45" ht="15.75" thickBot="1" x14ac:dyDescent="0.3">
      <c r="K288" s="411">
        <v>13</v>
      </c>
      <c r="L288" s="407" t="s">
        <v>475</v>
      </c>
      <c r="M288" s="401">
        <v>30</v>
      </c>
      <c r="N288" s="402"/>
      <c r="O288" s="402"/>
      <c r="P288" s="401">
        <v>30</v>
      </c>
      <c r="Q288" s="402"/>
      <c r="R288" s="402"/>
      <c r="S288" s="402"/>
      <c r="T288" s="402"/>
      <c r="U288" s="402"/>
      <c r="V288" s="402"/>
      <c r="W288" s="402"/>
      <c r="X288" s="401">
        <v>60</v>
      </c>
      <c r="Y288" s="403">
        <v>15</v>
      </c>
      <c r="Z288" s="399">
        <v>3</v>
      </c>
      <c r="AA288" s="402"/>
      <c r="AB288" s="402"/>
      <c r="AC288" s="402"/>
      <c r="AD288" s="402"/>
      <c r="AE288" s="402"/>
      <c r="AF288" s="402"/>
      <c r="AG288" s="402"/>
      <c r="AH288" s="402"/>
      <c r="AI288" s="402"/>
      <c r="AJ288" s="402"/>
      <c r="AK288" s="402"/>
      <c r="AL288" s="416"/>
      <c r="AM288" s="402"/>
      <c r="AN288" s="402"/>
      <c r="AO288" s="406">
        <v>60</v>
      </c>
      <c r="AP288" s="406">
        <v>15</v>
      </c>
      <c r="AQ288" s="406">
        <v>75</v>
      </c>
      <c r="AR288" s="406">
        <v>3</v>
      </c>
      <c r="AS288" s="402" t="s">
        <v>53</v>
      </c>
    </row>
    <row r="289" spans="11:45" ht="15.75" thickBot="1" x14ac:dyDescent="0.3">
      <c r="K289" s="399">
        <v>14</v>
      </c>
      <c r="L289" s="407" t="s">
        <v>420</v>
      </c>
      <c r="M289" s="402"/>
      <c r="N289" s="402"/>
      <c r="O289" s="402"/>
      <c r="P289" s="402"/>
      <c r="Q289" s="402"/>
      <c r="R289" s="402"/>
      <c r="S289" s="402"/>
      <c r="T289" s="402"/>
      <c r="U289" s="402"/>
      <c r="V289" s="402"/>
      <c r="W289" s="402"/>
      <c r="X289" s="416"/>
      <c r="Y289" s="404"/>
      <c r="Z289" s="405"/>
      <c r="AA289" s="401">
        <v>30</v>
      </c>
      <c r="AB289" s="402"/>
      <c r="AC289" s="401">
        <v>30</v>
      </c>
      <c r="AD289" s="402"/>
      <c r="AE289" s="402"/>
      <c r="AF289" s="402"/>
      <c r="AG289" s="402"/>
      <c r="AH289" s="402"/>
      <c r="AI289" s="402"/>
      <c r="AJ289" s="402"/>
      <c r="AK289" s="402"/>
      <c r="AL289" s="401">
        <v>60</v>
      </c>
      <c r="AM289" s="401">
        <v>15</v>
      </c>
      <c r="AN289" s="401">
        <v>3</v>
      </c>
      <c r="AO289" s="406">
        <v>60</v>
      </c>
      <c r="AP289" s="406">
        <v>15</v>
      </c>
      <c r="AQ289" s="406">
        <v>75</v>
      </c>
      <c r="AR289" s="406">
        <v>3</v>
      </c>
      <c r="AS289" s="402" t="s">
        <v>53</v>
      </c>
    </row>
    <row r="290" spans="11:45" ht="15.75" thickBot="1" x14ac:dyDescent="0.3">
      <c r="K290" s="399">
        <v>15</v>
      </c>
      <c r="L290" s="407" t="s">
        <v>419</v>
      </c>
      <c r="M290" s="401">
        <v>30</v>
      </c>
      <c r="N290" s="402"/>
      <c r="O290" s="402"/>
      <c r="P290" s="402"/>
      <c r="Q290" s="402"/>
      <c r="R290" s="402"/>
      <c r="S290" s="401">
        <v>45</v>
      </c>
      <c r="T290" s="402"/>
      <c r="U290" s="402"/>
      <c r="V290" s="402"/>
      <c r="W290" s="402"/>
      <c r="X290" s="401">
        <v>75</v>
      </c>
      <c r="Y290" s="403">
        <v>25</v>
      </c>
      <c r="Z290" s="399">
        <v>4</v>
      </c>
      <c r="AA290" s="402"/>
      <c r="AB290" s="402"/>
      <c r="AC290" s="402"/>
      <c r="AD290" s="402"/>
      <c r="AE290" s="402"/>
      <c r="AF290" s="402"/>
      <c r="AG290" s="402"/>
      <c r="AH290" s="402"/>
      <c r="AI290" s="402"/>
      <c r="AJ290" s="402"/>
      <c r="AK290" s="402"/>
      <c r="AL290" s="416"/>
      <c r="AM290" s="402"/>
      <c r="AN290" s="402"/>
      <c r="AO290" s="406">
        <v>75</v>
      </c>
      <c r="AP290" s="406">
        <v>25</v>
      </c>
      <c r="AQ290" s="406">
        <v>100</v>
      </c>
      <c r="AR290" s="406">
        <v>4</v>
      </c>
      <c r="AS290" s="402" t="s">
        <v>53</v>
      </c>
    </row>
    <row r="291" spans="11:45" ht="15.75" thickBot="1" x14ac:dyDescent="0.3">
      <c r="K291" s="399">
        <v>16</v>
      </c>
      <c r="L291" s="400" t="s">
        <v>447</v>
      </c>
      <c r="M291" s="402"/>
      <c r="N291" s="401">
        <v>5</v>
      </c>
      <c r="O291" s="402"/>
      <c r="P291" s="401">
        <v>30</v>
      </c>
      <c r="Q291" s="402"/>
      <c r="R291" s="402"/>
      <c r="S291" s="402"/>
      <c r="T291" s="402"/>
      <c r="U291" s="402"/>
      <c r="V291" s="402"/>
      <c r="W291" s="402"/>
      <c r="X291" s="401">
        <v>35</v>
      </c>
      <c r="Y291" s="403">
        <v>3</v>
      </c>
      <c r="Z291" s="399">
        <v>1.5</v>
      </c>
      <c r="AA291" s="402"/>
      <c r="AB291" s="402"/>
      <c r="AC291" s="402"/>
      <c r="AD291" s="401">
        <v>30</v>
      </c>
      <c r="AE291" s="402"/>
      <c r="AF291" s="402"/>
      <c r="AG291" s="402"/>
      <c r="AH291" s="402"/>
      <c r="AI291" s="402"/>
      <c r="AJ291" s="402"/>
      <c r="AK291" s="402"/>
      <c r="AL291" s="401">
        <v>30</v>
      </c>
      <c r="AM291" s="402">
        <v>7</v>
      </c>
      <c r="AN291" s="402" t="s">
        <v>547</v>
      </c>
      <c r="AO291" s="406">
        <v>65</v>
      </c>
      <c r="AP291" s="406">
        <v>10</v>
      </c>
      <c r="AQ291" s="406">
        <v>75</v>
      </c>
      <c r="AR291" s="406">
        <v>3</v>
      </c>
      <c r="AS291" s="402" t="s">
        <v>82</v>
      </c>
    </row>
    <row r="292" spans="11:45" ht="15.75" thickBot="1" x14ac:dyDescent="0.3">
      <c r="K292" s="399">
        <v>17</v>
      </c>
      <c r="L292" s="407" t="s">
        <v>411</v>
      </c>
      <c r="M292" s="402">
        <v>30</v>
      </c>
      <c r="N292" s="401"/>
      <c r="O292" s="402">
        <v>30</v>
      </c>
      <c r="P292" s="401"/>
      <c r="Q292" s="402"/>
      <c r="R292" s="402"/>
      <c r="S292" s="402"/>
      <c r="T292" s="402"/>
      <c r="U292" s="402"/>
      <c r="V292" s="402"/>
      <c r="W292" s="402"/>
      <c r="X292" s="401">
        <v>60</v>
      </c>
      <c r="Y292" s="401">
        <v>65</v>
      </c>
      <c r="Z292" s="401">
        <v>5</v>
      </c>
      <c r="AA292" s="402"/>
      <c r="AB292" s="402"/>
      <c r="AC292" s="402"/>
      <c r="AD292" s="401"/>
      <c r="AE292" s="402"/>
      <c r="AF292" s="402"/>
      <c r="AG292" s="402"/>
      <c r="AH292" s="402"/>
      <c r="AI292" s="402"/>
      <c r="AJ292" s="402"/>
      <c r="AK292" s="402"/>
      <c r="AL292" s="401"/>
      <c r="AM292" s="402"/>
      <c r="AN292" s="402"/>
      <c r="AO292" s="406">
        <v>60</v>
      </c>
      <c r="AP292" s="406">
        <v>65</v>
      </c>
      <c r="AQ292" s="406">
        <v>125</v>
      </c>
      <c r="AR292" s="406">
        <v>5</v>
      </c>
      <c r="AS292" s="402" t="s">
        <v>53</v>
      </c>
    </row>
    <row r="293" spans="11:45" ht="15.75" thickBot="1" x14ac:dyDescent="0.3">
      <c r="K293" s="924" t="s">
        <v>21</v>
      </c>
      <c r="L293" s="925"/>
      <c r="M293" s="504">
        <v>155</v>
      </c>
      <c r="N293" s="504">
        <v>5</v>
      </c>
      <c r="O293" s="504">
        <v>100</v>
      </c>
      <c r="P293" s="504">
        <v>110</v>
      </c>
      <c r="Q293" s="504">
        <v>0</v>
      </c>
      <c r="R293" s="504">
        <v>0</v>
      </c>
      <c r="S293" s="504">
        <v>45</v>
      </c>
      <c r="T293" s="504">
        <v>0</v>
      </c>
      <c r="U293" s="504">
        <v>0</v>
      </c>
      <c r="V293" s="504">
        <v>0</v>
      </c>
      <c r="W293" s="504">
        <v>160</v>
      </c>
      <c r="X293" s="504">
        <v>575</v>
      </c>
      <c r="Y293" s="504">
        <v>198</v>
      </c>
      <c r="Z293" s="504">
        <v>30.5</v>
      </c>
      <c r="AA293" s="504">
        <v>125</v>
      </c>
      <c r="AB293" s="504">
        <v>0</v>
      </c>
      <c r="AC293" s="504">
        <v>90</v>
      </c>
      <c r="AD293" s="504">
        <v>115</v>
      </c>
      <c r="AE293" s="504">
        <v>0</v>
      </c>
      <c r="AF293" s="504">
        <v>0</v>
      </c>
      <c r="AG293" s="504">
        <v>0</v>
      </c>
      <c r="AH293" s="504">
        <v>0</v>
      </c>
      <c r="AI293" s="504">
        <v>0</v>
      </c>
      <c r="AJ293" s="504">
        <v>0</v>
      </c>
      <c r="AK293" s="504">
        <v>160</v>
      </c>
      <c r="AL293" s="504">
        <v>415</v>
      </c>
      <c r="AM293" s="504">
        <v>257</v>
      </c>
      <c r="AN293" s="504">
        <v>29.5</v>
      </c>
      <c r="AO293" s="505">
        <v>1065</v>
      </c>
      <c r="AP293" s="505">
        <v>455</v>
      </c>
      <c r="AQ293" s="505">
        <v>1520</v>
      </c>
      <c r="AR293" s="505">
        <v>60</v>
      </c>
      <c r="AS293" s="402"/>
    </row>
    <row r="294" spans="11:45" x14ac:dyDescent="0.25">
      <c r="M294">
        <f>SUM(M276:M292)</f>
        <v>155</v>
      </c>
      <c r="N294">
        <f t="shared" ref="N294:AS294" si="12">SUM(N276:N292)</f>
        <v>5</v>
      </c>
      <c r="O294">
        <f t="shared" si="12"/>
        <v>100</v>
      </c>
      <c r="P294">
        <f t="shared" si="12"/>
        <v>110</v>
      </c>
      <c r="Q294">
        <f t="shared" si="12"/>
        <v>0</v>
      </c>
      <c r="R294">
        <f t="shared" si="12"/>
        <v>0</v>
      </c>
      <c r="S294">
        <f t="shared" si="12"/>
        <v>45</v>
      </c>
      <c r="T294">
        <f t="shared" si="12"/>
        <v>0</v>
      </c>
      <c r="U294">
        <f t="shared" si="12"/>
        <v>0</v>
      </c>
      <c r="V294">
        <f t="shared" si="12"/>
        <v>0</v>
      </c>
      <c r="W294">
        <f t="shared" si="12"/>
        <v>160</v>
      </c>
      <c r="X294">
        <f t="shared" si="12"/>
        <v>575</v>
      </c>
      <c r="Y294">
        <f t="shared" si="12"/>
        <v>198</v>
      </c>
      <c r="Z294">
        <f t="shared" si="12"/>
        <v>30.5</v>
      </c>
      <c r="AA294">
        <f t="shared" si="12"/>
        <v>125</v>
      </c>
      <c r="AB294">
        <f t="shared" si="12"/>
        <v>0</v>
      </c>
      <c r="AC294">
        <f t="shared" si="12"/>
        <v>90</v>
      </c>
      <c r="AD294">
        <f t="shared" si="12"/>
        <v>115</v>
      </c>
      <c r="AE294">
        <f t="shared" si="12"/>
        <v>0</v>
      </c>
      <c r="AF294">
        <f t="shared" si="12"/>
        <v>0</v>
      </c>
      <c r="AG294">
        <f t="shared" si="12"/>
        <v>0</v>
      </c>
      <c r="AH294">
        <f t="shared" si="12"/>
        <v>0</v>
      </c>
      <c r="AI294">
        <f t="shared" si="12"/>
        <v>0</v>
      </c>
      <c r="AJ294">
        <f t="shared" si="12"/>
        <v>0</v>
      </c>
      <c r="AK294">
        <f t="shared" si="12"/>
        <v>160</v>
      </c>
      <c r="AL294">
        <f t="shared" si="12"/>
        <v>490</v>
      </c>
      <c r="AM294">
        <f t="shared" si="12"/>
        <v>257</v>
      </c>
      <c r="AN294">
        <f t="shared" si="12"/>
        <v>28</v>
      </c>
      <c r="AO294">
        <f t="shared" si="12"/>
        <v>1065</v>
      </c>
      <c r="AP294">
        <f t="shared" si="12"/>
        <v>455</v>
      </c>
      <c r="AQ294">
        <f t="shared" si="12"/>
        <v>1520</v>
      </c>
      <c r="AR294">
        <f t="shared" si="12"/>
        <v>60</v>
      </c>
      <c r="AS294">
        <f t="shared" si="12"/>
        <v>0</v>
      </c>
    </row>
    <row r="295" spans="11:45" x14ac:dyDescent="0.25">
      <c r="X295">
        <f>SUM(X294:Y294)</f>
        <v>773</v>
      </c>
      <c r="AK295">
        <f>SUM(AL294:AM294)</f>
        <v>747</v>
      </c>
    </row>
    <row r="298" spans="11:45" ht="15.75" thickBot="1" x14ac:dyDescent="0.3"/>
    <row r="299" spans="11:45" ht="15.75" thickBot="1" x14ac:dyDescent="0.3">
      <c r="K299" s="860" t="s">
        <v>490</v>
      </c>
      <c r="L299" s="875" t="s">
        <v>2</v>
      </c>
      <c r="M299" s="861" t="s">
        <v>532</v>
      </c>
      <c r="N299" s="878"/>
      <c r="O299" s="878"/>
      <c r="P299" s="878"/>
      <c r="Q299" s="878"/>
      <c r="R299" s="878"/>
      <c r="S299" s="878"/>
      <c r="T299" s="878"/>
      <c r="U299" s="878"/>
      <c r="V299" s="878"/>
      <c r="W299" s="878"/>
      <c r="X299" s="878"/>
      <c r="Y299" s="878"/>
      <c r="Z299" s="862"/>
      <c r="AA299" s="879" t="s">
        <v>533</v>
      </c>
      <c r="AB299" s="880"/>
      <c r="AC299" s="880"/>
      <c r="AD299" s="880"/>
      <c r="AE299" s="880"/>
      <c r="AF299" s="880"/>
      <c r="AG299" s="880"/>
      <c r="AH299" s="880"/>
      <c r="AI299" s="880"/>
      <c r="AJ299" s="880"/>
      <c r="AK299" s="880"/>
      <c r="AL299" s="880"/>
      <c r="AM299" s="880"/>
      <c r="AN299" s="881"/>
      <c r="AO299" s="882" t="s">
        <v>28</v>
      </c>
      <c r="AP299" s="878"/>
      <c r="AQ299" s="878"/>
      <c r="AR299" s="883"/>
      <c r="AS299" s="926" t="s">
        <v>534</v>
      </c>
    </row>
    <row r="300" spans="11:45" ht="24" customHeight="1" thickBot="1" x14ac:dyDescent="0.3">
      <c r="K300" s="858"/>
      <c r="L300" s="876"/>
      <c r="M300" s="868" t="s">
        <v>6</v>
      </c>
      <c r="N300" s="868" t="s">
        <v>7</v>
      </c>
      <c r="O300" s="868" t="s">
        <v>8</v>
      </c>
      <c r="P300" s="868" t="s">
        <v>9</v>
      </c>
      <c r="Q300" s="868" t="s">
        <v>535</v>
      </c>
      <c r="R300" s="868" t="s">
        <v>10</v>
      </c>
      <c r="S300" s="868" t="s">
        <v>11</v>
      </c>
      <c r="T300" s="868" t="s">
        <v>14</v>
      </c>
      <c r="U300" s="868" t="s">
        <v>15</v>
      </c>
      <c r="V300" s="868" t="s">
        <v>52</v>
      </c>
      <c r="W300" s="868" t="s">
        <v>16</v>
      </c>
      <c r="X300" s="860" t="s">
        <v>536</v>
      </c>
      <c r="Y300" s="860" t="s">
        <v>63</v>
      </c>
      <c r="Z300" s="860" t="s">
        <v>19</v>
      </c>
      <c r="AA300" s="868" t="s">
        <v>6</v>
      </c>
      <c r="AB300" s="868" t="s">
        <v>7</v>
      </c>
      <c r="AC300" s="868" t="s">
        <v>20</v>
      </c>
      <c r="AD300" s="868" t="s">
        <v>9</v>
      </c>
      <c r="AE300" s="868" t="s">
        <v>535</v>
      </c>
      <c r="AF300" s="868" t="s">
        <v>10</v>
      </c>
      <c r="AG300" s="860" t="s">
        <v>11</v>
      </c>
      <c r="AH300" s="860" t="s">
        <v>14</v>
      </c>
      <c r="AI300" s="860" t="s">
        <v>15</v>
      </c>
      <c r="AJ300" s="860" t="s">
        <v>52</v>
      </c>
      <c r="AK300" s="860" t="s">
        <v>16</v>
      </c>
      <c r="AL300" s="860" t="s">
        <v>536</v>
      </c>
      <c r="AM300" s="860" t="s">
        <v>63</v>
      </c>
      <c r="AN300" s="860" t="s">
        <v>19</v>
      </c>
      <c r="AO300" s="863" t="s">
        <v>65</v>
      </c>
      <c r="AP300" s="864"/>
      <c r="AQ300" s="865"/>
      <c r="AR300" s="866" t="s">
        <v>537</v>
      </c>
      <c r="AS300" s="927"/>
    </row>
    <row r="301" spans="11:45" ht="103.5" customHeight="1" thickBot="1" x14ac:dyDescent="0.3">
      <c r="K301" s="859"/>
      <c r="L301" s="877"/>
      <c r="M301" s="869"/>
      <c r="N301" s="869"/>
      <c r="O301" s="869"/>
      <c r="P301" s="869"/>
      <c r="Q301" s="869"/>
      <c r="R301" s="869"/>
      <c r="S301" s="869"/>
      <c r="T301" s="869"/>
      <c r="U301" s="869"/>
      <c r="V301" s="869"/>
      <c r="W301" s="869"/>
      <c r="X301" s="859"/>
      <c r="Y301" s="859"/>
      <c r="Z301" s="859"/>
      <c r="AA301" s="869"/>
      <c r="AB301" s="869"/>
      <c r="AC301" s="869"/>
      <c r="AD301" s="869"/>
      <c r="AE301" s="869"/>
      <c r="AF301" s="869"/>
      <c r="AG301" s="859"/>
      <c r="AH301" s="859"/>
      <c r="AI301" s="859"/>
      <c r="AJ301" s="859"/>
      <c r="AK301" s="859"/>
      <c r="AL301" s="859"/>
      <c r="AM301" s="859"/>
      <c r="AN301" s="859"/>
      <c r="AO301" s="398" t="s">
        <v>68</v>
      </c>
      <c r="AP301" s="398" t="s">
        <v>64</v>
      </c>
      <c r="AQ301" s="398" t="s">
        <v>67</v>
      </c>
      <c r="AR301" s="867"/>
      <c r="AS301" s="928"/>
    </row>
    <row r="302" spans="11:45" ht="15.75" thickBot="1" x14ac:dyDescent="0.3">
      <c r="K302" s="399">
        <v>1</v>
      </c>
      <c r="L302" s="407" t="s">
        <v>422</v>
      </c>
      <c r="M302" s="515"/>
      <c r="N302" s="515"/>
      <c r="O302" s="515"/>
      <c r="P302" s="515"/>
      <c r="Q302" s="515"/>
      <c r="R302" s="515"/>
      <c r="S302" s="515"/>
      <c r="T302" s="515"/>
      <c r="U302" s="515"/>
      <c r="V302" s="515"/>
      <c r="W302" s="515"/>
      <c r="X302" s="516"/>
      <c r="Y302" s="517"/>
      <c r="Z302" s="518"/>
      <c r="AA302" s="523">
        <v>30</v>
      </c>
      <c r="AB302" s="524"/>
      <c r="AC302" s="524"/>
      <c r="AD302" s="524"/>
      <c r="AE302" s="524"/>
      <c r="AF302" s="524"/>
      <c r="AG302" s="525">
        <v>45</v>
      </c>
      <c r="AH302" s="524"/>
      <c r="AI302" s="524"/>
      <c r="AJ302" s="524"/>
      <c r="AK302" s="524"/>
      <c r="AL302" s="525">
        <v>75</v>
      </c>
      <c r="AM302" s="525">
        <v>25</v>
      </c>
      <c r="AN302" s="525">
        <v>4</v>
      </c>
      <c r="AO302" s="406">
        <v>75</v>
      </c>
      <c r="AP302" s="406">
        <v>25</v>
      </c>
      <c r="AQ302" s="406">
        <v>100</v>
      </c>
      <c r="AR302" s="406">
        <v>4</v>
      </c>
      <c r="AS302" s="402" t="s">
        <v>53</v>
      </c>
    </row>
    <row r="303" spans="11:45" ht="15.75" thickBot="1" x14ac:dyDescent="0.3">
      <c r="K303" s="399">
        <v>2</v>
      </c>
      <c r="L303" s="407" t="s">
        <v>423</v>
      </c>
      <c r="M303" s="519">
        <v>10</v>
      </c>
      <c r="N303" s="515"/>
      <c r="O303" s="515"/>
      <c r="P303" s="519">
        <v>10</v>
      </c>
      <c r="Q303" s="515"/>
      <c r="R303" s="515"/>
      <c r="S303" s="515"/>
      <c r="T303" s="515"/>
      <c r="U303" s="515"/>
      <c r="V303" s="515"/>
      <c r="W303" s="515"/>
      <c r="X303" s="519">
        <v>20</v>
      </c>
      <c r="Y303" s="521">
        <v>30</v>
      </c>
      <c r="Z303" s="520">
        <v>2</v>
      </c>
      <c r="AA303" s="527"/>
      <c r="AB303" s="524"/>
      <c r="AC303" s="524"/>
      <c r="AD303" s="524"/>
      <c r="AE303" s="524"/>
      <c r="AF303" s="524"/>
      <c r="AG303" s="524"/>
      <c r="AH303" s="524"/>
      <c r="AI303" s="524"/>
      <c r="AJ303" s="524"/>
      <c r="AK303" s="524"/>
      <c r="AL303" s="528"/>
      <c r="AM303" s="524"/>
      <c r="AN303" s="524"/>
      <c r="AO303" s="406">
        <v>20</v>
      </c>
      <c r="AP303" s="406">
        <v>30</v>
      </c>
      <c r="AQ303" s="406">
        <v>50</v>
      </c>
      <c r="AR303" s="406">
        <v>2</v>
      </c>
      <c r="AS303" s="402" t="s">
        <v>82</v>
      </c>
    </row>
    <row r="304" spans="11:45" ht="24.75" thickBot="1" x14ac:dyDescent="0.3">
      <c r="K304" s="399">
        <v>3</v>
      </c>
      <c r="L304" s="424" t="s">
        <v>527</v>
      </c>
      <c r="M304" s="519"/>
      <c r="N304" s="515"/>
      <c r="O304" s="515"/>
      <c r="P304" s="519"/>
      <c r="Q304" s="515"/>
      <c r="R304" s="515"/>
      <c r="S304" s="515"/>
      <c r="T304" s="515"/>
      <c r="U304" s="515"/>
      <c r="V304" s="515"/>
      <c r="W304" s="515">
        <v>160</v>
      </c>
      <c r="X304" s="519">
        <v>160</v>
      </c>
      <c r="Y304" s="519"/>
      <c r="Z304" s="519">
        <v>6</v>
      </c>
      <c r="AA304" s="524"/>
      <c r="AB304" s="524"/>
      <c r="AC304" s="524"/>
      <c r="AD304" s="524"/>
      <c r="AE304" s="524"/>
      <c r="AF304" s="524"/>
      <c r="AG304" s="524"/>
      <c r="AH304" s="524"/>
      <c r="AI304" s="524"/>
      <c r="AJ304" s="524"/>
      <c r="AK304" s="524"/>
      <c r="AL304" s="525"/>
      <c r="AM304" s="524"/>
      <c r="AN304" s="524"/>
      <c r="AO304" s="406">
        <v>160</v>
      </c>
      <c r="AP304" s="406">
        <v>0</v>
      </c>
      <c r="AQ304" s="406">
        <v>160</v>
      </c>
      <c r="AR304" s="406">
        <v>6</v>
      </c>
      <c r="AS304" s="402" t="s">
        <v>82</v>
      </c>
    </row>
    <row r="305" spans="11:45" ht="24.75" thickBot="1" x14ac:dyDescent="0.3">
      <c r="K305" s="399">
        <v>4</v>
      </c>
      <c r="L305" s="424" t="s">
        <v>528</v>
      </c>
      <c r="M305" s="519"/>
      <c r="N305" s="515"/>
      <c r="O305" s="515"/>
      <c r="P305" s="519"/>
      <c r="Q305" s="515"/>
      <c r="R305" s="515"/>
      <c r="S305" s="515"/>
      <c r="T305" s="515"/>
      <c r="U305" s="515"/>
      <c r="V305" s="515"/>
      <c r="W305" s="515"/>
      <c r="X305" s="519"/>
      <c r="Y305" s="519"/>
      <c r="Z305" s="519"/>
      <c r="AA305" s="524"/>
      <c r="AB305" s="524"/>
      <c r="AC305" s="524"/>
      <c r="AD305" s="524"/>
      <c r="AE305" s="524"/>
      <c r="AF305" s="524"/>
      <c r="AG305" s="524"/>
      <c r="AH305" s="524"/>
      <c r="AI305" s="524"/>
      <c r="AJ305" s="524"/>
      <c r="AK305" s="524">
        <v>160</v>
      </c>
      <c r="AL305" s="525">
        <v>160</v>
      </c>
      <c r="AM305" s="524"/>
      <c r="AN305" s="524">
        <v>6</v>
      </c>
      <c r="AO305" s="406">
        <v>160</v>
      </c>
      <c r="AP305" s="406">
        <v>0</v>
      </c>
      <c r="AQ305" s="406">
        <v>160</v>
      </c>
      <c r="AR305" s="406">
        <v>6</v>
      </c>
      <c r="AS305" s="402" t="s">
        <v>82</v>
      </c>
    </row>
    <row r="306" spans="11:45" ht="39" thickBot="1" x14ac:dyDescent="0.3">
      <c r="K306" s="506" t="s">
        <v>449</v>
      </c>
      <c r="L306" s="354" t="s">
        <v>552</v>
      </c>
      <c r="M306" s="519"/>
      <c r="N306" s="515"/>
      <c r="O306" s="515">
        <v>40</v>
      </c>
      <c r="P306" s="519"/>
      <c r="Q306" s="515"/>
      <c r="R306" s="515"/>
      <c r="S306" s="515"/>
      <c r="T306" s="515"/>
      <c r="U306" s="515"/>
      <c r="V306" s="515"/>
      <c r="W306" s="515"/>
      <c r="X306" s="519">
        <v>40</v>
      </c>
      <c r="Y306" s="519">
        <v>10</v>
      </c>
      <c r="Z306" s="519">
        <v>2</v>
      </c>
      <c r="AA306" s="524"/>
      <c r="AB306" s="524"/>
      <c r="AC306" s="524"/>
      <c r="AD306" s="524"/>
      <c r="AE306" s="524"/>
      <c r="AF306" s="524"/>
      <c r="AG306" s="524"/>
      <c r="AH306" s="524"/>
      <c r="AI306" s="524"/>
      <c r="AJ306" s="524"/>
      <c r="AK306" s="524"/>
      <c r="AL306" s="525"/>
      <c r="AM306" s="524"/>
      <c r="AN306" s="524"/>
      <c r="AO306" s="406">
        <v>40</v>
      </c>
      <c r="AP306" s="406">
        <v>10</v>
      </c>
      <c r="AQ306" s="406">
        <v>50</v>
      </c>
      <c r="AR306" s="406">
        <v>2</v>
      </c>
      <c r="AS306" s="402" t="s">
        <v>82</v>
      </c>
    </row>
    <row r="307" spans="11:45" ht="51.75" thickBot="1" x14ac:dyDescent="0.3">
      <c r="K307" s="506" t="s">
        <v>450</v>
      </c>
      <c r="L307" s="355" t="s">
        <v>553</v>
      </c>
      <c r="M307" s="519"/>
      <c r="N307" s="515"/>
      <c r="O307" s="515">
        <v>40</v>
      </c>
      <c r="P307" s="519"/>
      <c r="Q307" s="515"/>
      <c r="R307" s="515"/>
      <c r="S307" s="515"/>
      <c r="T307" s="515"/>
      <c r="U307" s="515"/>
      <c r="V307" s="515"/>
      <c r="W307" s="515"/>
      <c r="X307" s="519">
        <v>40</v>
      </c>
      <c r="Y307" s="519">
        <v>10</v>
      </c>
      <c r="Z307" s="519">
        <v>2</v>
      </c>
      <c r="AA307" s="524"/>
      <c r="AB307" s="524"/>
      <c r="AC307" s="524"/>
      <c r="AD307" s="524"/>
      <c r="AE307" s="524"/>
      <c r="AF307" s="524"/>
      <c r="AG307" s="524"/>
      <c r="AH307" s="524"/>
      <c r="AI307" s="524"/>
      <c r="AJ307" s="524"/>
      <c r="AK307" s="524"/>
      <c r="AL307" s="525"/>
      <c r="AM307" s="524"/>
      <c r="AN307" s="524"/>
      <c r="AO307" s="406">
        <v>40</v>
      </c>
      <c r="AP307" s="406">
        <v>10</v>
      </c>
      <c r="AQ307" s="406">
        <v>50</v>
      </c>
      <c r="AR307" s="406">
        <v>2</v>
      </c>
      <c r="AS307" s="402" t="s">
        <v>82</v>
      </c>
    </row>
    <row r="308" spans="11:45" ht="26.25" thickBot="1" x14ac:dyDescent="0.3">
      <c r="K308" s="399">
        <v>6</v>
      </c>
      <c r="L308" s="589" t="s">
        <v>509</v>
      </c>
      <c r="M308" s="522">
        <v>20</v>
      </c>
      <c r="N308" s="515"/>
      <c r="O308" s="515">
        <v>40</v>
      </c>
      <c r="P308" s="519"/>
      <c r="Q308" s="515"/>
      <c r="R308" s="515"/>
      <c r="S308" s="515"/>
      <c r="T308" s="515"/>
      <c r="U308" s="515"/>
      <c r="V308" s="515"/>
      <c r="W308" s="515"/>
      <c r="X308" s="519">
        <v>60</v>
      </c>
      <c r="Y308" s="519">
        <v>15</v>
      </c>
      <c r="Z308" s="519">
        <v>3</v>
      </c>
      <c r="AA308" s="524"/>
      <c r="AB308" s="524"/>
      <c r="AC308" s="524"/>
      <c r="AD308" s="524"/>
      <c r="AE308" s="524"/>
      <c r="AF308" s="524"/>
      <c r="AG308" s="524"/>
      <c r="AH308" s="524"/>
      <c r="AI308" s="524"/>
      <c r="AJ308" s="524"/>
      <c r="AK308" s="524"/>
      <c r="AL308" s="525"/>
      <c r="AM308" s="524"/>
      <c r="AN308" s="524"/>
      <c r="AO308" s="406">
        <v>60</v>
      </c>
      <c r="AP308" s="406">
        <v>15</v>
      </c>
      <c r="AQ308" s="406">
        <v>75</v>
      </c>
      <c r="AR308" s="406">
        <v>3</v>
      </c>
      <c r="AS308" s="402" t="s">
        <v>82</v>
      </c>
    </row>
    <row r="309" spans="11:45" ht="39" thickBot="1" x14ac:dyDescent="0.3">
      <c r="K309" s="399">
        <v>7</v>
      </c>
      <c r="L309" s="409" t="s">
        <v>554</v>
      </c>
      <c r="M309" s="522"/>
      <c r="N309" s="515"/>
      <c r="O309" s="515"/>
      <c r="P309" s="519"/>
      <c r="Q309" s="515"/>
      <c r="R309" s="515"/>
      <c r="S309" s="515"/>
      <c r="T309" s="515"/>
      <c r="U309" s="515"/>
      <c r="V309" s="515"/>
      <c r="W309" s="515"/>
      <c r="X309" s="519"/>
      <c r="Y309" s="519"/>
      <c r="Z309" s="519"/>
      <c r="AA309" s="524">
        <v>20</v>
      </c>
      <c r="AB309" s="524"/>
      <c r="AC309" s="524">
        <v>40</v>
      </c>
      <c r="AD309" s="524"/>
      <c r="AE309" s="524"/>
      <c r="AF309" s="524"/>
      <c r="AG309" s="524"/>
      <c r="AH309" s="524"/>
      <c r="AI309" s="524"/>
      <c r="AJ309" s="524"/>
      <c r="AK309" s="524"/>
      <c r="AL309" s="525">
        <v>60</v>
      </c>
      <c r="AM309" s="524">
        <v>40</v>
      </c>
      <c r="AN309" s="524">
        <v>4</v>
      </c>
      <c r="AO309" s="406">
        <v>60</v>
      </c>
      <c r="AP309" s="406">
        <v>40</v>
      </c>
      <c r="AQ309" s="406">
        <v>100</v>
      </c>
      <c r="AR309" s="406">
        <v>4</v>
      </c>
      <c r="AS309" s="402" t="s">
        <v>82</v>
      </c>
    </row>
    <row r="310" spans="11:45" ht="15.75" thickBot="1" x14ac:dyDescent="0.3">
      <c r="K310" s="399">
        <v>8</v>
      </c>
      <c r="L310" s="407" t="s">
        <v>518</v>
      </c>
      <c r="M310" s="519"/>
      <c r="N310" s="515">
        <v>60</v>
      </c>
      <c r="O310" s="515"/>
      <c r="P310" s="519"/>
      <c r="Q310" s="515"/>
      <c r="R310" s="515"/>
      <c r="S310" s="515"/>
      <c r="T310" s="515"/>
      <c r="U310" s="515"/>
      <c r="V310" s="515"/>
      <c r="W310" s="515"/>
      <c r="X310" s="519">
        <v>60</v>
      </c>
      <c r="Y310" s="521">
        <v>65</v>
      </c>
      <c r="Z310" s="520">
        <v>5</v>
      </c>
      <c r="AA310" s="527"/>
      <c r="AB310" s="524">
        <v>60</v>
      </c>
      <c r="AC310" s="524"/>
      <c r="AD310" s="524"/>
      <c r="AE310" s="524"/>
      <c r="AF310" s="524"/>
      <c r="AG310" s="524"/>
      <c r="AH310" s="524"/>
      <c r="AI310" s="524"/>
      <c r="AJ310" s="524"/>
      <c r="AK310" s="524"/>
      <c r="AL310" s="525">
        <v>60</v>
      </c>
      <c r="AM310" s="529">
        <v>65</v>
      </c>
      <c r="AN310" s="527">
        <v>5</v>
      </c>
      <c r="AO310" s="406">
        <v>120</v>
      </c>
      <c r="AP310" s="406">
        <v>130</v>
      </c>
      <c r="AQ310" s="406">
        <v>250</v>
      </c>
      <c r="AR310" s="406">
        <v>10</v>
      </c>
      <c r="AS310" s="402" t="s">
        <v>82</v>
      </c>
    </row>
    <row r="311" spans="11:45" ht="15.75" thickBot="1" x14ac:dyDescent="0.3">
      <c r="K311" s="405" t="s">
        <v>449</v>
      </c>
      <c r="L311" s="507" t="s">
        <v>430</v>
      </c>
      <c r="M311" s="519">
        <v>10</v>
      </c>
      <c r="N311" s="519">
        <v>10</v>
      </c>
      <c r="O311" s="515"/>
      <c r="P311" s="519">
        <v>10</v>
      </c>
      <c r="Q311" s="515"/>
      <c r="R311" s="515"/>
      <c r="S311" s="519">
        <v>30</v>
      </c>
      <c r="T311" s="515"/>
      <c r="U311" s="515"/>
      <c r="V311" s="515"/>
      <c r="W311" s="515"/>
      <c r="X311" s="519">
        <v>60</v>
      </c>
      <c r="Y311" s="519">
        <v>15</v>
      </c>
      <c r="Z311" s="519">
        <v>3</v>
      </c>
      <c r="AA311" s="524"/>
      <c r="AB311" s="524"/>
      <c r="AC311" s="524"/>
      <c r="AD311" s="524"/>
      <c r="AE311" s="524"/>
      <c r="AF311" s="524"/>
      <c r="AG311" s="524"/>
      <c r="AH311" s="524"/>
      <c r="AI311" s="524"/>
      <c r="AJ311" s="524"/>
      <c r="AK311" s="524"/>
      <c r="AL311" s="525"/>
      <c r="AM311" s="524"/>
      <c r="AN311" s="524"/>
      <c r="AO311" s="406">
        <v>60</v>
      </c>
      <c r="AP311" s="406">
        <v>15</v>
      </c>
      <c r="AQ311" s="406">
        <v>75</v>
      </c>
      <c r="AR311" s="406">
        <v>3</v>
      </c>
      <c r="AS311" s="402" t="s">
        <v>53</v>
      </c>
    </row>
    <row r="312" spans="11:45" ht="15.75" thickBot="1" x14ac:dyDescent="0.3">
      <c r="K312" s="405" t="s">
        <v>449</v>
      </c>
      <c r="L312" s="507" t="s">
        <v>429</v>
      </c>
      <c r="M312" s="519">
        <v>15</v>
      </c>
      <c r="N312" s="515"/>
      <c r="O312" s="515"/>
      <c r="P312" s="519">
        <v>20</v>
      </c>
      <c r="Q312" s="515"/>
      <c r="R312" s="515"/>
      <c r="S312" s="515"/>
      <c r="T312" s="515"/>
      <c r="U312" s="515"/>
      <c r="V312" s="515"/>
      <c r="W312" s="515"/>
      <c r="X312" s="519">
        <v>35</v>
      </c>
      <c r="Y312" s="519">
        <v>15</v>
      </c>
      <c r="Z312" s="519">
        <v>2</v>
      </c>
      <c r="AA312" s="524"/>
      <c r="AB312" s="524"/>
      <c r="AC312" s="524"/>
      <c r="AD312" s="524"/>
      <c r="AE312" s="524"/>
      <c r="AF312" s="524"/>
      <c r="AG312" s="524"/>
      <c r="AH312" s="524"/>
      <c r="AI312" s="524"/>
      <c r="AJ312" s="524"/>
      <c r="AK312" s="524"/>
      <c r="AL312" s="525"/>
      <c r="AM312" s="524"/>
      <c r="AN312" s="524"/>
      <c r="AO312" s="406">
        <v>35</v>
      </c>
      <c r="AP312" s="406">
        <v>15</v>
      </c>
      <c r="AQ312" s="406">
        <v>50</v>
      </c>
      <c r="AR312" s="406">
        <v>2</v>
      </c>
      <c r="AS312" s="402" t="s">
        <v>82</v>
      </c>
    </row>
    <row r="313" spans="11:45" ht="15.75" thickBot="1" x14ac:dyDescent="0.3">
      <c r="K313" s="405" t="s">
        <v>449</v>
      </c>
      <c r="L313" s="507" t="s">
        <v>478</v>
      </c>
      <c r="M313" s="515"/>
      <c r="N313" s="515"/>
      <c r="O313" s="515"/>
      <c r="P313" s="515"/>
      <c r="Q313" s="515"/>
      <c r="R313" s="515"/>
      <c r="S313" s="515"/>
      <c r="T313" s="515"/>
      <c r="U313" s="515"/>
      <c r="V313" s="515"/>
      <c r="W313" s="515"/>
      <c r="X313" s="516"/>
      <c r="Y313" s="515"/>
      <c r="Z313" s="515"/>
      <c r="AA313" s="525">
        <v>15</v>
      </c>
      <c r="AB313" s="524"/>
      <c r="AC313" s="524"/>
      <c r="AD313" s="525">
        <v>30</v>
      </c>
      <c r="AE313" s="524"/>
      <c r="AF313" s="524"/>
      <c r="AG313" s="524"/>
      <c r="AH313" s="524"/>
      <c r="AI313" s="524"/>
      <c r="AJ313" s="524"/>
      <c r="AK313" s="524"/>
      <c r="AL313" s="525">
        <v>45</v>
      </c>
      <c r="AM313" s="525">
        <v>5</v>
      </c>
      <c r="AN313" s="525">
        <v>2</v>
      </c>
      <c r="AO313" s="406">
        <v>45</v>
      </c>
      <c r="AP313" s="406">
        <v>5</v>
      </c>
      <c r="AQ313" s="406">
        <v>50</v>
      </c>
      <c r="AR313" s="406">
        <v>2</v>
      </c>
      <c r="AS313" s="402" t="s">
        <v>82</v>
      </c>
    </row>
    <row r="314" spans="11:45" ht="15.75" thickBot="1" x14ac:dyDescent="0.3">
      <c r="K314" s="405" t="s">
        <v>449</v>
      </c>
      <c r="L314" s="507" t="s">
        <v>477</v>
      </c>
      <c r="M314" s="519">
        <v>30</v>
      </c>
      <c r="N314" s="515"/>
      <c r="O314" s="519">
        <v>20</v>
      </c>
      <c r="P314" s="515"/>
      <c r="Q314" s="515"/>
      <c r="R314" s="515"/>
      <c r="S314" s="515"/>
      <c r="T314" s="515"/>
      <c r="U314" s="515"/>
      <c r="V314" s="515"/>
      <c r="W314" s="515"/>
      <c r="X314" s="519">
        <v>50</v>
      </c>
      <c r="Y314" s="519">
        <v>25</v>
      </c>
      <c r="Z314" s="519">
        <v>3</v>
      </c>
      <c r="AA314" s="524"/>
      <c r="AB314" s="524"/>
      <c r="AC314" s="524"/>
      <c r="AD314" s="524"/>
      <c r="AE314" s="524"/>
      <c r="AF314" s="524"/>
      <c r="AG314" s="524"/>
      <c r="AH314" s="524"/>
      <c r="AI314" s="524"/>
      <c r="AJ314" s="524"/>
      <c r="AK314" s="524"/>
      <c r="AL314" s="528"/>
      <c r="AM314" s="524"/>
      <c r="AN314" s="524"/>
      <c r="AO314" s="406">
        <v>50</v>
      </c>
      <c r="AP314" s="406">
        <v>25</v>
      </c>
      <c r="AQ314" s="406">
        <v>75</v>
      </c>
      <c r="AR314" s="406">
        <v>3</v>
      </c>
      <c r="AS314" s="402" t="s">
        <v>53</v>
      </c>
    </row>
    <row r="315" spans="11:45" ht="15.75" thickBot="1" x14ac:dyDescent="0.3">
      <c r="K315" s="405" t="s">
        <v>449</v>
      </c>
      <c r="L315" s="507" t="s">
        <v>438</v>
      </c>
      <c r="M315" s="515"/>
      <c r="N315" s="515"/>
      <c r="O315" s="515"/>
      <c r="P315" s="515"/>
      <c r="Q315" s="515"/>
      <c r="R315" s="515"/>
      <c r="S315" s="515"/>
      <c r="T315" s="515"/>
      <c r="U315" s="515"/>
      <c r="V315" s="515"/>
      <c r="W315" s="515"/>
      <c r="X315" s="519"/>
      <c r="Y315" s="517"/>
      <c r="Z315" s="518"/>
      <c r="AA315" s="523">
        <v>15</v>
      </c>
      <c r="AB315" s="524"/>
      <c r="AC315" s="525">
        <v>30</v>
      </c>
      <c r="AD315" s="524"/>
      <c r="AE315" s="524"/>
      <c r="AF315" s="524"/>
      <c r="AG315" s="524"/>
      <c r="AH315" s="524"/>
      <c r="AI315" s="524"/>
      <c r="AJ315" s="524"/>
      <c r="AK315" s="524"/>
      <c r="AL315" s="525">
        <v>45</v>
      </c>
      <c r="AM315" s="525">
        <v>30</v>
      </c>
      <c r="AN315" s="525">
        <v>3</v>
      </c>
      <c r="AO315" s="406">
        <v>45</v>
      </c>
      <c r="AP315" s="406">
        <v>30</v>
      </c>
      <c r="AQ315" s="406">
        <v>75</v>
      </c>
      <c r="AR315" s="406">
        <v>3</v>
      </c>
      <c r="AS315" s="402" t="s">
        <v>53</v>
      </c>
    </row>
    <row r="316" spans="11:45" ht="15.75" thickBot="1" x14ac:dyDescent="0.3">
      <c r="K316" s="405" t="s">
        <v>449</v>
      </c>
      <c r="L316" s="507" t="s">
        <v>434</v>
      </c>
      <c r="M316" s="515"/>
      <c r="N316" s="515"/>
      <c r="O316" s="515"/>
      <c r="P316" s="515"/>
      <c r="Q316" s="515"/>
      <c r="R316" s="515"/>
      <c r="S316" s="515"/>
      <c r="T316" s="515"/>
      <c r="U316" s="515"/>
      <c r="V316" s="515"/>
      <c r="W316" s="515"/>
      <c r="X316" s="519"/>
      <c r="Y316" s="515"/>
      <c r="Z316" s="515"/>
      <c r="AA316" s="525">
        <v>15</v>
      </c>
      <c r="AB316" s="524"/>
      <c r="AC316" s="525">
        <v>30</v>
      </c>
      <c r="AD316" s="524"/>
      <c r="AE316" s="524"/>
      <c r="AF316" s="524"/>
      <c r="AG316" s="525">
        <v>30</v>
      </c>
      <c r="AH316" s="524"/>
      <c r="AI316" s="524"/>
      <c r="AJ316" s="524"/>
      <c r="AK316" s="524"/>
      <c r="AL316" s="525">
        <v>75</v>
      </c>
      <c r="AM316" s="525">
        <v>75</v>
      </c>
      <c r="AN316" s="525">
        <v>6</v>
      </c>
      <c r="AO316" s="406">
        <v>75</v>
      </c>
      <c r="AP316" s="406">
        <v>75</v>
      </c>
      <c r="AQ316" s="406">
        <v>150</v>
      </c>
      <c r="AR316" s="406">
        <v>6</v>
      </c>
      <c r="AS316" s="402" t="s">
        <v>53</v>
      </c>
    </row>
    <row r="317" spans="11:45" ht="24.75" thickBot="1" x14ac:dyDescent="0.3">
      <c r="K317" s="405" t="s">
        <v>449</v>
      </c>
      <c r="L317" s="507" t="s">
        <v>522</v>
      </c>
      <c r="M317" s="515"/>
      <c r="N317" s="515"/>
      <c r="O317" s="519">
        <v>30</v>
      </c>
      <c r="P317" s="515"/>
      <c r="Q317" s="515"/>
      <c r="R317" s="515"/>
      <c r="S317" s="519">
        <v>30</v>
      </c>
      <c r="T317" s="515"/>
      <c r="U317" s="515"/>
      <c r="V317" s="515"/>
      <c r="W317" s="515"/>
      <c r="X317" s="519">
        <v>60</v>
      </c>
      <c r="Y317" s="521">
        <v>40</v>
      </c>
      <c r="Z317" s="520">
        <v>4</v>
      </c>
      <c r="AA317" s="527"/>
      <c r="AB317" s="524"/>
      <c r="AC317" s="524"/>
      <c r="AD317" s="524"/>
      <c r="AE317" s="524"/>
      <c r="AF317" s="524"/>
      <c r="AG317" s="524"/>
      <c r="AH317" s="524"/>
      <c r="AI317" s="524"/>
      <c r="AJ317" s="524"/>
      <c r="AK317" s="524"/>
      <c r="AL317" s="525"/>
      <c r="AM317" s="524"/>
      <c r="AN317" s="524"/>
      <c r="AO317" s="406">
        <v>60</v>
      </c>
      <c r="AP317" s="406">
        <v>40</v>
      </c>
      <c r="AQ317" s="406">
        <v>100</v>
      </c>
      <c r="AR317" s="406">
        <v>4</v>
      </c>
      <c r="AS317" s="402" t="s">
        <v>53</v>
      </c>
    </row>
    <row r="318" spans="11:45" ht="15.75" thickBot="1" x14ac:dyDescent="0.3">
      <c r="K318" s="508" t="s">
        <v>450</v>
      </c>
      <c r="L318" s="509" t="s">
        <v>432</v>
      </c>
      <c r="M318" s="537"/>
      <c r="N318" s="538">
        <v>20</v>
      </c>
      <c r="O318" s="537"/>
      <c r="P318" s="538">
        <v>15</v>
      </c>
      <c r="Q318" s="537"/>
      <c r="R318" s="537"/>
      <c r="S318" s="537"/>
      <c r="T318" s="537"/>
      <c r="U318" s="537"/>
      <c r="V318" s="537"/>
      <c r="W318" s="537"/>
      <c r="X318" s="538">
        <v>35</v>
      </c>
      <c r="Y318" s="539">
        <v>15</v>
      </c>
      <c r="Z318" s="540">
        <v>2</v>
      </c>
      <c r="AA318" s="550"/>
      <c r="AB318" s="531"/>
      <c r="AC318" s="531"/>
      <c r="AD318" s="531"/>
      <c r="AE318" s="531"/>
      <c r="AF318" s="531"/>
      <c r="AG318" s="531"/>
      <c r="AH318" s="531"/>
      <c r="AI318" s="531"/>
      <c r="AJ318" s="531"/>
      <c r="AK318" s="531"/>
      <c r="AL318" s="532"/>
      <c r="AM318" s="551"/>
      <c r="AN318" s="550"/>
      <c r="AO318" s="510">
        <v>35</v>
      </c>
      <c r="AP318" s="510">
        <v>15</v>
      </c>
      <c r="AQ318" s="510">
        <v>50</v>
      </c>
      <c r="AR318" s="510">
        <v>2</v>
      </c>
      <c r="AS318" s="412" t="s">
        <v>82</v>
      </c>
    </row>
    <row r="319" spans="11:45" ht="15.75" thickBot="1" x14ac:dyDescent="0.3">
      <c r="K319" s="421" t="s">
        <v>450</v>
      </c>
      <c r="L319" s="511" t="s">
        <v>459</v>
      </c>
      <c r="M319" s="541">
        <v>5</v>
      </c>
      <c r="N319" s="542"/>
      <c r="O319" s="542"/>
      <c r="P319" s="541">
        <v>40</v>
      </c>
      <c r="Q319" s="542"/>
      <c r="R319" s="542"/>
      <c r="S319" s="542"/>
      <c r="T319" s="542"/>
      <c r="U319" s="542"/>
      <c r="V319" s="542"/>
      <c r="W319" s="542"/>
      <c r="X319" s="541">
        <v>45</v>
      </c>
      <c r="Y319" s="543">
        <v>30</v>
      </c>
      <c r="Z319" s="544">
        <v>3</v>
      </c>
      <c r="AA319" s="534"/>
      <c r="AB319" s="535"/>
      <c r="AC319" s="535"/>
      <c r="AD319" s="535"/>
      <c r="AE319" s="535"/>
      <c r="AF319" s="535"/>
      <c r="AG319" s="535"/>
      <c r="AH319" s="535"/>
      <c r="AI319" s="535"/>
      <c r="AJ319" s="535"/>
      <c r="AK319" s="535"/>
      <c r="AL319" s="552"/>
      <c r="AM319" s="535"/>
      <c r="AN319" s="535"/>
      <c r="AO319" s="512">
        <v>45</v>
      </c>
      <c r="AP319" s="512">
        <v>30</v>
      </c>
      <c r="AQ319" s="512">
        <v>75</v>
      </c>
      <c r="AR319" s="512">
        <v>3</v>
      </c>
      <c r="AS319" s="422" t="s">
        <v>82</v>
      </c>
    </row>
    <row r="320" spans="11:45" ht="15.75" thickBot="1" x14ac:dyDescent="0.3">
      <c r="K320" s="405" t="s">
        <v>450</v>
      </c>
      <c r="L320" s="513" t="s">
        <v>436</v>
      </c>
      <c r="M320" s="515"/>
      <c r="N320" s="515"/>
      <c r="O320" s="515"/>
      <c r="P320" s="515"/>
      <c r="Q320" s="515"/>
      <c r="R320" s="515"/>
      <c r="S320" s="515"/>
      <c r="T320" s="515"/>
      <c r="U320" s="515"/>
      <c r="V320" s="515"/>
      <c r="W320" s="515"/>
      <c r="X320" s="516"/>
      <c r="Y320" s="515"/>
      <c r="Z320" s="515"/>
      <c r="AA320" s="525">
        <v>15</v>
      </c>
      <c r="AB320" s="525">
        <v>30</v>
      </c>
      <c r="AC320" s="524"/>
      <c r="AD320" s="524"/>
      <c r="AE320" s="524"/>
      <c r="AF320" s="524"/>
      <c r="AG320" s="524"/>
      <c r="AH320" s="524"/>
      <c r="AI320" s="524"/>
      <c r="AJ320" s="524"/>
      <c r="AK320" s="524"/>
      <c r="AL320" s="525">
        <v>45</v>
      </c>
      <c r="AM320" s="525">
        <v>30</v>
      </c>
      <c r="AN320" s="525">
        <v>3</v>
      </c>
      <c r="AO320" s="406">
        <v>45</v>
      </c>
      <c r="AP320" s="406">
        <v>30</v>
      </c>
      <c r="AQ320" s="406">
        <v>75</v>
      </c>
      <c r="AR320" s="406">
        <v>3</v>
      </c>
      <c r="AS320" s="402" t="s">
        <v>53</v>
      </c>
    </row>
    <row r="321" spans="1:48" ht="15.75" thickBot="1" x14ac:dyDescent="0.3">
      <c r="K321" s="405" t="s">
        <v>450</v>
      </c>
      <c r="L321" s="513" t="s">
        <v>458</v>
      </c>
      <c r="M321" s="519">
        <v>30</v>
      </c>
      <c r="N321" s="515"/>
      <c r="O321" s="515"/>
      <c r="P321" s="519">
        <v>30</v>
      </c>
      <c r="Q321" s="515"/>
      <c r="R321" s="515"/>
      <c r="S321" s="515"/>
      <c r="T321" s="515"/>
      <c r="U321" s="515"/>
      <c r="V321" s="515"/>
      <c r="W321" s="515"/>
      <c r="X321" s="519">
        <v>60</v>
      </c>
      <c r="Y321" s="519">
        <v>15</v>
      </c>
      <c r="Z321" s="519">
        <v>3</v>
      </c>
      <c r="AA321" s="524"/>
      <c r="AB321" s="524"/>
      <c r="AC321" s="524"/>
      <c r="AD321" s="524"/>
      <c r="AE321" s="524"/>
      <c r="AF321" s="524"/>
      <c r="AG321" s="524"/>
      <c r="AH321" s="524"/>
      <c r="AI321" s="524"/>
      <c r="AJ321" s="524"/>
      <c r="AK321" s="524"/>
      <c r="AL321" s="528"/>
      <c r="AM321" s="524"/>
      <c r="AN321" s="524"/>
      <c r="AO321" s="406">
        <v>60</v>
      </c>
      <c r="AP321" s="406">
        <v>15</v>
      </c>
      <c r="AQ321" s="406">
        <v>75</v>
      </c>
      <c r="AR321" s="406">
        <v>3</v>
      </c>
      <c r="AS321" s="402" t="s">
        <v>53</v>
      </c>
    </row>
    <row r="322" spans="1:48" ht="15.75" thickBot="1" x14ac:dyDescent="0.3">
      <c r="K322" s="405" t="s">
        <v>450</v>
      </c>
      <c r="L322" s="513" t="s">
        <v>546</v>
      </c>
      <c r="M322" s="515"/>
      <c r="N322" s="515"/>
      <c r="O322" s="515"/>
      <c r="P322" s="515"/>
      <c r="Q322" s="515"/>
      <c r="R322" s="515"/>
      <c r="S322" s="515"/>
      <c r="T322" s="515"/>
      <c r="U322" s="515"/>
      <c r="V322" s="515"/>
      <c r="W322" s="515"/>
      <c r="X322" s="545"/>
      <c r="Y322" s="517"/>
      <c r="Z322" s="518"/>
      <c r="AA322" s="523">
        <v>20</v>
      </c>
      <c r="AB322" s="524"/>
      <c r="AC322" s="525">
        <v>30</v>
      </c>
      <c r="AD322" s="524"/>
      <c r="AE322" s="524"/>
      <c r="AF322" s="524"/>
      <c r="AG322" s="524"/>
      <c r="AH322" s="524"/>
      <c r="AI322" s="524"/>
      <c r="AJ322" s="524"/>
      <c r="AK322" s="524"/>
      <c r="AL322" s="532">
        <v>50</v>
      </c>
      <c r="AM322" s="525">
        <v>50</v>
      </c>
      <c r="AN322" s="525">
        <v>4</v>
      </c>
      <c r="AO322" s="510">
        <v>50</v>
      </c>
      <c r="AP322" s="510">
        <v>50</v>
      </c>
      <c r="AQ322" s="510">
        <v>100</v>
      </c>
      <c r="AR322" s="510">
        <v>4</v>
      </c>
      <c r="AS322" s="402" t="s">
        <v>53</v>
      </c>
    </row>
    <row r="323" spans="1:48" ht="15.75" thickBot="1" x14ac:dyDescent="0.3">
      <c r="K323" s="508" t="s">
        <v>450</v>
      </c>
      <c r="L323" s="513" t="s">
        <v>431</v>
      </c>
      <c r="M323" s="538">
        <v>30</v>
      </c>
      <c r="N323" s="537"/>
      <c r="O323" s="537"/>
      <c r="P323" s="537"/>
      <c r="Q323" s="537"/>
      <c r="R323" s="537"/>
      <c r="S323" s="538">
        <v>40</v>
      </c>
      <c r="T323" s="537"/>
      <c r="U323" s="537"/>
      <c r="V323" s="537"/>
      <c r="W323" s="537"/>
      <c r="X323" s="546">
        <v>70</v>
      </c>
      <c r="Y323" s="539">
        <v>30</v>
      </c>
      <c r="Z323" s="540">
        <v>4</v>
      </c>
      <c r="AA323" s="550"/>
      <c r="AB323" s="531"/>
      <c r="AC323" s="531"/>
      <c r="AD323" s="531"/>
      <c r="AE323" s="531"/>
      <c r="AF323" s="531"/>
      <c r="AG323" s="531"/>
      <c r="AH323" s="531"/>
      <c r="AI323" s="531"/>
      <c r="AJ323" s="531"/>
      <c r="AK323" s="531"/>
      <c r="AL323" s="553"/>
      <c r="AM323" s="551"/>
      <c r="AN323" s="550"/>
      <c r="AO323" s="514">
        <v>70</v>
      </c>
      <c r="AP323" s="514">
        <v>30</v>
      </c>
      <c r="AQ323" s="514">
        <v>100</v>
      </c>
      <c r="AR323" s="514">
        <v>4</v>
      </c>
      <c r="AS323" s="412" t="s">
        <v>53</v>
      </c>
    </row>
    <row r="324" spans="1:48" ht="15.75" thickBot="1" x14ac:dyDescent="0.3">
      <c r="K324" s="421" t="s">
        <v>450</v>
      </c>
      <c r="L324" s="513" t="s">
        <v>435</v>
      </c>
      <c r="M324" s="542"/>
      <c r="N324" s="542"/>
      <c r="O324" s="542"/>
      <c r="P324" s="542"/>
      <c r="Q324" s="542"/>
      <c r="R324" s="542"/>
      <c r="S324" s="542"/>
      <c r="T324" s="542"/>
      <c r="U324" s="542"/>
      <c r="V324" s="542"/>
      <c r="W324" s="542"/>
      <c r="X324" s="547"/>
      <c r="Y324" s="548"/>
      <c r="Z324" s="549"/>
      <c r="AA324" s="554">
        <v>15</v>
      </c>
      <c r="AB324" s="535"/>
      <c r="AC324" s="535"/>
      <c r="AD324" s="552">
        <v>30</v>
      </c>
      <c r="AE324" s="535"/>
      <c r="AF324" s="535"/>
      <c r="AG324" s="552">
        <v>25</v>
      </c>
      <c r="AH324" s="535"/>
      <c r="AI324" s="535"/>
      <c r="AJ324" s="535"/>
      <c r="AK324" s="535"/>
      <c r="AL324" s="552">
        <v>70</v>
      </c>
      <c r="AM324" s="555">
        <v>30</v>
      </c>
      <c r="AN324" s="554">
        <v>4</v>
      </c>
      <c r="AO324" s="512">
        <v>70</v>
      </c>
      <c r="AP324" s="512">
        <v>30</v>
      </c>
      <c r="AQ324" s="512">
        <v>100</v>
      </c>
      <c r="AR324" s="512">
        <v>4</v>
      </c>
      <c r="AS324" s="422" t="s">
        <v>53</v>
      </c>
    </row>
    <row r="325" spans="1:48" ht="15.75" thickBot="1" x14ac:dyDescent="0.3">
      <c r="K325" s="929" t="s">
        <v>480</v>
      </c>
      <c r="L325" s="930"/>
      <c r="M325" s="556">
        <v>65</v>
      </c>
      <c r="N325" s="556">
        <v>70</v>
      </c>
      <c r="O325" s="556">
        <v>90</v>
      </c>
      <c r="P325" s="556">
        <v>40</v>
      </c>
      <c r="Q325" s="556">
        <v>0</v>
      </c>
      <c r="R325" s="556">
        <v>0</v>
      </c>
      <c r="S325" s="556">
        <v>60</v>
      </c>
      <c r="T325" s="556">
        <v>0</v>
      </c>
      <c r="U325" s="556">
        <v>0</v>
      </c>
      <c r="V325" s="556">
        <v>0</v>
      </c>
      <c r="W325" s="556">
        <v>160</v>
      </c>
      <c r="X325" s="556">
        <v>485</v>
      </c>
      <c r="Y325" s="556">
        <v>200</v>
      </c>
      <c r="Z325" s="557">
        <v>27</v>
      </c>
      <c r="AA325" s="558">
        <v>115</v>
      </c>
      <c r="AB325" s="556">
        <v>60</v>
      </c>
      <c r="AC325" s="556">
        <v>140</v>
      </c>
      <c r="AD325" s="556">
        <v>30</v>
      </c>
      <c r="AE325" s="556">
        <v>0</v>
      </c>
      <c r="AF325" s="556">
        <v>0</v>
      </c>
      <c r="AG325" s="556">
        <v>75</v>
      </c>
      <c r="AH325" s="556">
        <v>0</v>
      </c>
      <c r="AI325" s="556">
        <v>0</v>
      </c>
      <c r="AJ325" s="556">
        <v>0</v>
      </c>
      <c r="AK325" s="556">
        <v>160</v>
      </c>
      <c r="AL325" s="556">
        <v>580</v>
      </c>
      <c r="AM325" s="556">
        <v>255</v>
      </c>
      <c r="AN325" s="556">
        <v>33</v>
      </c>
      <c r="AO325" s="556">
        <v>1065</v>
      </c>
      <c r="AP325" s="556">
        <v>455</v>
      </c>
      <c r="AQ325" s="556">
        <v>1520</v>
      </c>
      <c r="AR325" s="556">
        <v>60</v>
      </c>
      <c r="AS325" s="559"/>
    </row>
    <row r="326" spans="1:48" ht="15.75" thickBot="1" x14ac:dyDescent="0.3">
      <c r="K326" s="931" t="s">
        <v>481</v>
      </c>
      <c r="L326" s="932"/>
      <c r="M326" s="461">
        <v>75</v>
      </c>
      <c r="N326" s="461">
        <v>80</v>
      </c>
      <c r="O326" s="461">
        <v>40</v>
      </c>
      <c r="P326" s="461">
        <v>95</v>
      </c>
      <c r="Q326" s="461">
        <v>0</v>
      </c>
      <c r="R326" s="461">
        <v>0</v>
      </c>
      <c r="S326" s="461">
        <v>40</v>
      </c>
      <c r="T326" s="461">
        <v>0</v>
      </c>
      <c r="U326" s="461">
        <v>0</v>
      </c>
      <c r="V326" s="461">
        <v>0</v>
      </c>
      <c r="W326" s="461">
        <v>160</v>
      </c>
      <c r="X326" s="461">
        <v>490</v>
      </c>
      <c r="Y326" s="461">
        <v>195</v>
      </c>
      <c r="Z326" s="560">
        <v>27</v>
      </c>
      <c r="AA326" s="458">
        <v>120</v>
      </c>
      <c r="AB326" s="461">
        <v>90</v>
      </c>
      <c r="AC326" s="461">
        <v>110</v>
      </c>
      <c r="AD326" s="461">
        <v>30</v>
      </c>
      <c r="AE326" s="461">
        <v>0</v>
      </c>
      <c r="AF326" s="461">
        <v>0</v>
      </c>
      <c r="AG326" s="461">
        <v>70</v>
      </c>
      <c r="AH326" s="461">
        <v>0</v>
      </c>
      <c r="AI326" s="461">
        <v>0</v>
      </c>
      <c r="AJ326" s="461">
        <v>0</v>
      </c>
      <c r="AK326" s="461">
        <v>160</v>
      </c>
      <c r="AL326" s="461">
        <v>580</v>
      </c>
      <c r="AM326" s="461">
        <v>255</v>
      </c>
      <c r="AN326" s="461">
        <v>33</v>
      </c>
      <c r="AO326" s="461">
        <v>1070</v>
      </c>
      <c r="AP326" s="461">
        <v>450</v>
      </c>
      <c r="AQ326" s="461">
        <v>1520</v>
      </c>
      <c r="AR326" s="461">
        <v>60</v>
      </c>
      <c r="AS326" s="460"/>
    </row>
    <row r="327" spans="1:48" s="586" customFormat="1" ht="15.75" thickBot="1" x14ac:dyDescent="0.3">
      <c r="A327" s="585"/>
      <c r="K327" s="933" t="s">
        <v>480</v>
      </c>
      <c r="L327" s="934"/>
      <c r="M327" s="587">
        <f>SUM(M302:M306,M308:M317)</f>
        <v>85</v>
      </c>
      <c r="N327" s="587">
        <f t="shared" ref="N327:AR327" si="13">SUM(N302:N306,N308:N317)</f>
        <v>70</v>
      </c>
      <c r="O327" s="587">
        <f t="shared" si="13"/>
        <v>130</v>
      </c>
      <c r="P327" s="587">
        <f t="shared" si="13"/>
        <v>40</v>
      </c>
      <c r="Q327" s="587">
        <f t="shared" si="13"/>
        <v>0</v>
      </c>
      <c r="R327" s="587">
        <f t="shared" si="13"/>
        <v>0</v>
      </c>
      <c r="S327" s="587">
        <f t="shared" si="13"/>
        <v>60</v>
      </c>
      <c r="T327" s="587">
        <f t="shared" si="13"/>
        <v>0</v>
      </c>
      <c r="U327" s="587">
        <f t="shared" si="13"/>
        <v>0</v>
      </c>
      <c r="V327" s="587">
        <f t="shared" si="13"/>
        <v>0</v>
      </c>
      <c r="W327" s="587">
        <f t="shared" si="13"/>
        <v>160</v>
      </c>
      <c r="X327" s="587">
        <f t="shared" si="13"/>
        <v>545</v>
      </c>
      <c r="Y327" s="587">
        <f t="shared" si="13"/>
        <v>215</v>
      </c>
      <c r="Z327" s="587">
        <f t="shared" si="13"/>
        <v>30</v>
      </c>
      <c r="AA327" s="587">
        <f t="shared" si="13"/>
        <v>95</v>
      </c>
      <c r="AB327" s="587">
        <f t="shared" si="13"/>
        <v>60</v>
      </c>
      <c r="AC327" s="587">
        <f t="shared" si="13"/>
        <v>100</v>
      </c>
      <c r="AD327" s="587">
        <f t="shared" si="13"/>
        <v>30</v>
      </c>
      <c r="AE327" s="587">
        <f t="shared" si="13"/>
        <v>0</v>
      </c>
      <c r="AF327" s="587">
        <f t="shared" si="13"/>
        <v>0</v>
      </c>
      <c r="AG327" s="587">
        <f t="shared" si="13"/>
        <v>75</v>
      </c>
      <c r="AH327" s="587">
        <f t="shared" si="13"/>
        <v>0</v>
      </c>
      <c r="AI327" s="587">
        <f t="shared" si="13"/>
        <v>0</v>
      </c>
      <c r="AJ327" s="587">
        <f t="shared" si="13"/>
        <v>0</v>
      </c>
      <c r="AK327" s="587">
        <f t="shared" si="13"/>
        <v>160</v>
      </c>
      <c r="AL327" s="587">
        <f t="shared" si="13"/>
        <v>520</v>
      </c>
      <c r="AM327" s="587">
        <f t="shared" si="13"/>
        <v>240</v>
      </c>
      <c r="AN327" s="587">
        <f t="shared" si="13"/>
        <v>30</v>
      </c>
      <c r="AO327" s="587">
        <f t="shared" si="13"/>
        <v>1065</v>
      </c>
      <c r="AP327" s="587">
        <f t="shared" si="13"/>
        <v>455</v>
      </c>
      <c r="AQ327" s="587">
        <f t="shared" si="13"/>
        <v>1520</v>
      </c>
      <c r="AR327" s="587">
        <f t="shared" si="13"/>
        <v>60</v>
      </c>
      <c r="AS327" s="587"/>
    </row>
    <row r="328" spans="1:48" s="586" customFormat="1" ht="15.75" thickBot="1" x14ac:dyDescent="0.3">
      <c r="A328" s="585"/>
      <c r="K328" s="935" t="s">
        <v>481</v>
      </c>
      <c r="L328" s="936"/>
      <c r="M328" s="588">
        <f>SUM(M302:M305,M307:M310,M318:M324)</f>
        <v>95</v>
      </c>
      <c r="N328" s="588">
        <f t="shared" ref="N328:AR328" si="14">SUM(N302:N305,N307:N310,N318:N324)</f>
        <v>80</v>
      </c>
      <c r="O328" s="588">
        <f t="shared" si="14"/>
        <v>80</v>
      </c>
      <c r="P328" s="588">
        <f t="shared" si="14"/>
        <v>95</v>
      </c>
      <c r="Q328" s="588">
        <f t="shared" si="14"/>
        <v>0</v>
      </c>
      <c r="R328" s="588">
        <f t="shared" si="14"/>
        <v>0</v>
      </c>
      <c r="S328" s="588">
        <f t="shared" si="14"/>
        <v>40</v>
      </c>
      <c r="T328" s="588">
        <f t="shared" si="14"/>
        <v>0</v>
      </c>
      <c r="U328" s="588">
        <f t="shared" si="14"/>
        <v>0</v>
      </c>
      <c r="V328" s="588">
        <f t="shared" si="14"/>
        <v>0</v>
      </c>
      <c r="W328" s="588">
        <f t="shared" si="14"/>
        <v>160</v>
      </c>
      <c r="X328" s="588">
        <f t="shared" si="14"/>
        <v>550</v>
      </c>
      <c r="Y328" s="588">
        <f t="shared" si="14"/>
        <v>210</v>
      </c>
      <c r="Z328" s="588">
        <f t="shared" si="14"/>
        <v>30</v>
      </c>
      <c r="AA328" s="588">
        <f t="shared" si="14"/>
        <v>100</v>
      </c>
      <c r="AB328" s="588">
        <f t="shared" si="14"/>
        <v>90</v>
      </c>
      <c r="AC328" s="588">
        <f t="shared" si="14"/>
        <v>70</v>
      </c>
      <c r="AD328" s="588">
        <f t="shared" si="14"/>
        <v>30</v>
      </c>
      <c r="AE328" s="588">
        <f t="shared" si="14"/>
        <v>0</v>
      </c>
      <c r="AF328" s="588">
        <f t="shared" si="14"/>
        <v>0</v>
      </c>
      <c r="AG328" s="588">
        <f t="shared" si="14"/>
        <v>70</v>
      </c>
      <c r="AH328" s="588">
        <f t="shared" si="14"/>
        <v>0</v>
      </c>
      <c r="AI328" s="588">
        <f t="shared" si="14"/>
        <v>0</v>
      </c>
      <c r="AJ328" s="588">
        <f t="shared" si="14"/>
        <v>0</v>
      </c>
      <c r="AK328" s="588">
        <f t="shared" si="14"/>
        <v>160</v>
      </c>
      <c r="AL328" s="588">
        <f t="shared" si="14"/>
        <v>520</v>
      </c>
      <c r="AM328" s="588">
        <f t="shared" si="14"/>
        <v>240</v>
      </c>
      <c r="AN328" s="588">
        <f t="shared" si="14"/>
        <v>30</v>
      </c>
      <c r="AO328" s="588">
        <f t="shared" si="14"/>
        <v>1070</v>
      </c>
      <c r="AP328" s="588">
        <f t="shared" si="14"/>
        <v>450</v>
      </c>
      <c r="AQ328" s="588">
        <f t="shared" si="14"/>
        <v>1520</v>
      </c>
      <c r="AR328" s="588">
        <f t="shared" si="14"/>
        <v>60</v>
      </c>
      <c r="AS328" s="588">
        <f>SUM(AS302:AS305,AS307:AS310,AS318:AS324)</f>
        <v>0</v>
      </c>
    </row>
    <row r="331" spans="1:48" ht="15.75" thickBot="1" x14ac:dyDescent="0.3"/>
    <row r="332" spans="1:48" ht="15.75" thickBot="1" x14ac:dyDescent="0.3">
      <c r="K332" s="860" t="s">
        <v>490</v>
      </c>
      <c r="L332" s="875" t="s">
        <v>2</v>
      </c>
      <c r="M332" s="861" t="s">
        <v>532</v>
      </c>
      <c r="N332" s="878"/>
      <c r="O332" s="878"/>
      <c r="P332" s="878"/>
      <c r="Q332" s="878"/>
      <c r="R332" s="878"/>
      <c r="S332" s="878"/>
      <c r="T332" s="878"/>
      <c r="U332" s="878"/>
      <c r="V332" s="878"/>
      <c r="W332" s="878"/>
      <c r="X332" s="878"/>
      <c r="Y332" s="878"/>
      <c r="Z332" s="862"/>
      <c r="AA332" s="879" t="s">
        <v>533</v>
      </c>
      <c r="AB332" s="880"/>
      <c r="AC332" s="880"/>
      <c r="AD332" s="880"/>
      <c r="AE332" s="880"/>
      <c r="AF332" s="880"/>
      <c r="AG332" s="880"/>
      <c r="AH332" s="880"/>
      <c r="AI332" s="880"/>
      <c r="AJ332" s="880"/>
      <c r="AK332" s="880"/>
      <c r="AL332" s="880"/>
      <c r="AM332" s="880"/>
      <c r="AN332" s="880"/>
      <c r="AO332" s="937"/>
      <c r="AP332" s="861" t="s">
        <v>28</v>
      </c>
      <c r="AQ332" s="878"/>
      <c r="AR332" s="878"/>
      <c r="AS332" s="878"/>
      <c r="AT332" s="883"/>
      <c r="AU332" s="938"/>
      <c r="AV332" s="939"/>
    </row>
    <row r="333" spans="1:48" ht="24" customHeight="1" thickBot="1" x14ac:dyDescent="0.3">
      <c r="K333" s="858"/>
      <c r="L333" s="876"/>
      <c r="M333" s="914" t="s">
        <v>6</v>
      </c>
      <c r="N333" s="914" t="s">
        <v>7</v>
      </c>
      <c r="O333" s="914" t="s">
        <v>8</v>
      </c>
      <c r="P333" s="914" t="s">
        <v>9</v>
      </c>
      <c r="Q333" s="914" t="s">
        <v>535</v>
      </c>
      <c r="R333" s="914" t="s">
        <v>10</v>
      </c>
      <c r="S333" s="914" t="s">
        <v>11</v>
      </c>
      <c r="T333" s="914" t="s">
        <v>14</v>
      </c>
      <c r="U333" s="914" t="s">
        <v>15</v>
      </c>
      <c r="V333" s="914" t="s">
        <v>52</v>
      </c>
      <c r="W333" s="914" t="s">
        <v>16</v>
      </c>
      <c r="X333" s="916" t="s">
        <v>536</v>
      </c>
      <c r="Y333" s="916" t="s">
        <v>63</v>
      </c>
      <c r="Z333" s="916" t="s">
        <v>19</v>
      </c>
      <c r="AA333" s="918" t="s">
        <v>6</v>
      </c>
      <c r="AB333" s="918" t="s">
        <v>7</v>
      </c>
      <c r="AC333" s="918" t="s">
        <v>20</v>
      </c>
      <c r="AD333" s="918" t="s">
        <v>9</v>
      </c>
      <c r="AE333" s="918" t="s">
        <v>535</v>
      </c>
      <c r="AF333" s="918" t="s">
        <v>10</v>
      </c>
      <c r="AG333" s="920" t="s">
        <v>11</v>
      </c>
      <c r="AH333" s="920" t="s">
        <v>14</v>
      </c>
      <c r="AI333" s="920" t="s">
        <v>15</v>
      </c>
      <c r="AJ333" s="920" t="s">
        <v>52</v>
      </c>
      <c r="AK333" s="920" t="s">
        <v>16</v>
      </c>
      <c r="AL333" s="920" t="s">
        <v>536</v>
      </c>
      <c r="AM333" s="920" t="s">
        <v>63</v>
      </c>
      <c r="AN333" s="920" t="s">
        <v>19</v>
      </c>
      <c r="AO333" s="863" t="s">
        <v>65</v>
      </c>
      <c r="AP333" s="864"/>
      <c r="AQ333" s="864"/>
      <c r="AR333" s="940"/>
      <c r="AS333" s="941" t="s">
        <v>537</v>
      </c>
      <c r="AT333" s="943" t="s">
        <v>534</v>
      </c>
      <c r="AU333" s="895"/>
      <c r="AV333" s="561"/>
    </row>
    <row r="334" spans="1:48" ht="77.25" customHeight="1" thickBot="1" x14ac:dyDescent="0.3">
      <c r="K334" s="859"/>
      <c r="L334" s="877"/>
      <c r="M334" s="915"/>
      <c r="N334" s="915"/>
      <c r="O334" s="915"/>
      <c r="P334" s="915"/>
      <c r="Q334" s="915"/>
      <c r="R334" s="915"/>
      <c r="S334" s="915"/>
      <c r="T334" s="915"/>
      <c r="U334" s="915"/>
      <c r="V334" s="915"/>
      <c r="W334" s="915"/>
      <c r="X334" s="917"/>
      <c r="Y334" s="917"/>
      <c r="Z334" s="917"/>
      <c r="AA334" s="919"/>
      <c r="AB334" s="919"/>
      <c r="AC334" s="919"/>
      <c r="AD334" s="919"/>
      <c r="AE334" s="919"/>
      <c r="AF334" s="919"/>
      <c r="AG334" s="921"/>
      <c r="AH334" s="921"/>
      <c r="AI334" s="921"/>
      <c r="AJ334" s="921"/>
      <c r="AK334" s="921"/>
      <c r="AL334" s="921"/>
      <c r="AM334" s="921"/>
      <c r="AN334" s="921"/>
      <c r="AO334" s="945" t="s">
        <v>68</v>
      </c>
      <c r="AP334" s="946"/>
      <c r="AQ334" s="398" t="s">
        <v>64</v>
      </c>
      <c r="AR334" s="398" t="s">
        <v>67</v>
      </c>
      <c r="AS334" s="942"/>
      <c r="AT334" s="944"/>
      <c r="AU334" s="896"/>
      <c r="AV334" s="561"/>
    </row>
    <row r="335" spans="1:48" ht="15.75" thickBot="1" x14ac:dyDescent="0.3">
      <c r="K335" s="399">
        <v>1</v>
      </c>
      <c r="L335" s="407" t="s">
        <v>439</v>
      </c>
      <c r="M335" s="519">
        <v>20</v>
      </c>
      <c r="N335" s="515"/>
      <c r="O335" s="519">
        <v>50</v>
      </c>
      <c r="P335" s="515"/>
      <c r="Q335" s="515"/>
      <c r="R335" s="515"/>
      <c r="S335" s="515"/>
      <c r="T335" s="515"/>
      <c r="U335" s="515"/>
      <c r="V335" s="515"/>
      <c r="W335" s="515"/>
      <c r="X335" s="519">
        <v>70</v>
      </c>
      <c r="Y335" s="521">
        <v>80</v>
      </c>
      <c r="Z335" s="520">
        <v>6</v>
      </c>
      <c r="AA335" s="527"/>
      <c r="AB335" s="524"/>
      <c r="AC335" s="524"/>
      <c r="AD335" s="524"/>
      <c r="AE335" s="524"/>
      <c r="AF335" s="524"/>
      <c r="AG335" s="524"/>
      <c r="AH335" s="524"/>
      <c r="AI335" s="524"/>
      <c r="AJ335" s="524"/>
      <c r="AK335" s="524"/>
      <c r="AL335" s="525"/>
      <c r="AM335" s="524"/>
      <c r="AN335" s="524"/>
      <c r="AO335" s="947">
        <v>70</v>
      </c>
      <c r="AP335" s="948"/>
      <c r="AQ335" s="406">
        <v>80</v>
      </c>
      <c r="AR335" s="406">
        <v>150</v>
      </c>
      <c r="AS335" s="406">
        <v>6</v>
      </c>
      <c r="AT335" s="949" t="s">
        <v>82</v>
      </c>
      <c r="AU335" s="950"/>
      <c r="AV335" s="561"/>
    </row>
    <row r="336" spans="1:48" ht="39" thickBot="1" x14ac:dyDescent="0.3">
      <c r="K336" s="506" t="s">
        <v>449</v>
      </c>
      <c r="L336" s="354" t="s">
        <v>555</v>
      </c>
      <c r="M336" s="519"/>
      <c r="N336" s="515"/>
      <c r="O336" s="519"/>
      <c r="P336" s="515"/>
      <c r="Q336" s="515"/>
      <c r="R336" s="515"/>
      <c r="S336" s="515"/>
      <c r="T336" s="515"/>
      <c r="U336" s="515"/>
      <c r="V336" s="515"/>
      <c r="W336" s="515"/>
      <c r="X336" s="519"/>
      <c r="Y336" s="521"/>
      <c r="Z336" s="520"/>
      <c r="AA336" s="527">
        <v>20</v>
      </c>
      <c r="AB336" s="524"/>
      <c r="AC336" s="524"/>
      <c r="AD336" s="524">
        <v>40</v>
      </c>
      <c r="AE336" s="524"/>
      <c r="AF336" s="524"/>
      <c r="AG336" s="524"/>
      <c r="AH336" s="524"/>
      <c r="AI336" s="524"/>
      <c r="AJ336" s="524"/>
      <c r="AK336" s="524"/>
      <c r="AL336" s="525">
        <v>60</v>
      </c>
      <c r="AM336" s="524">
        <v>40</v>
      </c>
      <c r="AN336" s="524">
        <v>4</v>
      </c>
      <c r="AO336" s="947">
        <v>60</v>
      </c>
      <c r="AP336" s="948"/>
      <c r="AQ336" s="406">
        <v>40</v>
      </c>
      <c r="AR336" s="406">
        <v>100</v>
      </c>
      <c r="AS336" s="406">
        <v>4</v>
      </c>
      <c r="AT336" s="951" t="s">
        <v>82</v>
      </c>
      <c r="AU336" s="952"/>
      <c r="AV336" s="561"/>
    </row>
    <row r="337" spans="11:48" ht="39" thickBot="1" x14ac:dyDescent="0.3">
      <c r="K337" s="506" t="s">
        <v>450</v>
      </c>
      <c r="L337" s="355" t="s">
        <v>556</v>
      </c>
      <c r="M337" s="519"/>
      <c r="N337" s="515"/>
      <c r="O337" s="519"/>
      <c r="P337" s="515"/>
      <c r="Q337" s="515"/>
      <c r="R337" s="515"/>
      <c r="S337" s="515"/>
      <c r="T337" s="515"/>
      <c r="U337" s="515"/>
      <c r="V337" s="515"/>
      <c r="W337" s="515"/>
      <c r="X337" s="519"/>
      <c r="Y337" s="521"/>
      <c r="Z337" s="520"/>
      <c r="AA337" s="527">
        <v>20</v>
      </c>
      <c r="AB337" s="524"/>
      <c r="AC337" s="524"/>
      <c r="AD337" s="524">
        <v>40</v>
      </c>
      <c r="AE337" s="524"/>
      <c r="AF337" s="524"/>
      <c r="AG337" s="524"/>
      <c r="AH337" s="524"/>
      <c r="AI337" s="524"/>
      <c r="AJ337" s="524"/>
      <c r="AK337" s="524"/>
      <c r="AL337" s="525">
        <v>60</v>
      </c>
      <c r="AM337" s="524">
        <v>40</v>
      </c>
      <c r="AN337" s="524">
        <v>4</v>
      </c>
      <c r="AO337" s="947">
        <v>60</v>
      </c>
      <c r="AP337" s="948"/>
      <c r="AQ337" s="406">
        <v>40</v>
      </c>
      <c r="AR337" s="406">
        <v>100</v>
      </c>
      <c r="AS337" s="406">
        <v>4</v>
      </c>
      <c r="AT337" s="951" t="s">
        <v>82</v>
      </c>
      <c r="AU337" s="952"/>
      <c r="AV337" s="561"/>
    </row>
    <row r="338" spans="11:48" ht="15.75" thickBot="1" x14ac:dyDescent="0.3">
      <c r="K338" s="399">
        <v>3</v>
      </c>
      <c r="L338" s="407" t="s">
        <v>443</v>
      </c>
      <c r="M338" s="519">
        <v>30</v>
      </c>
      <c r="N338" s="515"/>
      <c r="O338" s="515"/>
      <c r="P338" s="519">
        <v>40</v>
      </c>
      <c r="Q338" s="515"/>
      <c r="R338" s="515"/>
      <c r="S338" s="515"/>
      <c r="T338" s="515"/>
      <c r="U338" s="515"/>
      <c r="V338" s="515"/>
      <c r="W338" s="515"/>
      <c r="X338" s="519">
        <v>70</v>
      </c>
      <c r="Y338" s="521">
        <v>55</v>
      </c>
      <c r="Z338" s="520">
        <v>5</v>
      </c>
      <c r="AA338" s="527"/>
      <c r="AB338" s="524"/>
      <c r="AC338" s="524"/>
      <c r="AD338" s="524"/>
      <c r="AE338" s="524"/>
      <c r="AF338" s="524"/>
      <c r="AG338" s="524"/>
      <c r="AH338" s="524"/>
      <c r="AI338" s="524"/>
      <c r="AJ338" s="524"/>
      <c r="AK338" s="524"/>
      <c r="AL338" s="525"/>
      <c r="AM338" s="524"/>
      <c r="AN338" s="524"/>
      <c r="AO338" s="947">
        <v>70</v>
      </c>
      <c r="AP338" s="948"/>
      <c r="AQ338" s="406">
        <v>55</v>
      </c>
      <c r="AR338" s="406">
        <v>125</v>
      </c>
      <c r="AS338" s="406">
        <v>5</v>
      </c>
      <c r="AT338" s="951" t="s">
        <v>82</v>
      </c>
      <c r="AU338" s="952"/>
      <c r="AV338" s="561"/>
    </row>
    <row r="339" spans="11:48" ht="15.75" thickBot="1" x14ac:dyDescent="0.3">
      <c r="K339" s="399">
        <v>4</v>
      </c>
      <c r="L339" s="407" t="s">
        <v>521</v>
      </c>
      <c r="M339" s="519"/>
      <c r="N339" s="515">
        <v>60</v>
      </c>
      <c r="O339" s="515"/>
      <c r="P339" s="519"/>
      <c r="Q339" s="515"/>
      <c r="R339" s="515"/>
      <c r="S339" s="515"/>
      <c r="T339" s="515"/>
      <c r="U339" s="515"/>
      <c r="V339" s="515"/>
      <c r="W339" s="515"/>
      <c r="X339" s="519">
        <v>60</v>
      </c>
      <c r="Y339" s="521">
        <v>90</v>
      </c>
      <c r="Z339" s="520">
        <v>6</v>
      </c>
      <c r="AA339" s="527"/>
      <c r="AB339" s="524">
        <v>60</v>
      </c>
      <c r="AC339" s="524"/>
      <c r="AD339" s="524"/>
      <c r="AE339" s="524"/>
      <c r="AF339" s="524"/>
      <c r="AG339" s="524"/>
      <c r="AH339" s="524"/>
      <c r="AI339" s="524"/>
      <c r="AJ339" s="524"/>
      <c r="AK339" s="524"/>
      <c r="AL339" s="525">
        <v>60</v>
      </c>
      <c r="AM339" s="529">
        <v>90</v>
      </c>
      <c r="AN339" s="527">
        <v>6</v>
      </c>
      <c r="AO339" s="947">
        <v>120</v>
      </c>
      <c r="AP339" s="948"/>
      <c r="AQ339" s="406">
        <v>180</v>
      </c>
      <c r="AR339" s="406">
        <v>300</v>
      </c>
      <c r="AS339" s="406">
        <v>12</v>
      </c>
      <c r="AT339" s="951" t="s">
        <v>82</v>
      </c>
      <c r="AU339" s="952"/>
      <c r="AV339" s="561"/>
    </row>
    <row r="340" spans="11:48" ht="15.75" thickBot="1" x14ac:dyDescent="0.3">
      <c r="K340" s="405" t="s">
        <v>449</v>
      </c>
      <c r="L340" s="507" t="s">
        <v>440</v>
      </c>
      <c r="M340" s="564">
        <v>20</v>
      </c>
      <c r="N340" s="565"/>
      <c r="O340" s="565"/>
      <c r="P340" s="564">
        <v>35</v>
      </c>
      <c r="Q340" s="565"/>
      <c r="R340" s="565"/>
      <c r="S340" s="565"/>
      <c r="T340" s="565"/>
      <c r="U340" s="565"/>
      <c r="V340" s="565"/>
      <c r="W340" s="565"/>
      <c r="X340" s="564">
        <v>55</v>
      </c>
      <c r="Y340" s="564">
        <v>70</v>
      </c>
      <c r="Z340" s="564">
        <v>5</v>
      </c>
      <c r="AA340" s="574"/>
      <c r="AB340" s="574"/>
      <c r="AC340" s="574"/>
      <c r="AD340" s="574"/>
      <c r="AE340" s="574"/>
      <c r="AF340" s="574"/>
      <c r="AG340" s="574"/>
      <c r="AH340" s="574"/>
      <c r="AI340" s="574"/>
      <c r="AJ340" s="574"/>
      <c r="AK340" s="574"/>
      <c r="AL340" s="528"/>
      <c r="AM340" s="574"/>
      <c r="AN340" s="574"/>
      <c r="AO340" s="947">
        <v>55</v>
      </c>
      <c r="AP340" s="948"/>
      <c r="AQ340" s="406">
        <v>70</v>
      </c>
      <c r="AR340" s="406">
        <v>125</v>
      </c>
      <c r="AS340" s="406">
        <v>5</v>
      </c>
      <c r="AT340" s="953" t="s">
        <v>53</v>
      </c>
      <c r="AU340" s="954"/>
      <c r="AV340" s="561"/>
    </row>
    <row r="341" spans="11:48" ht="15.75" thickBot="1" x14ac:dyDescent="0.3">
      <c r="K341" s="405" t="s">
        <v>449</v>
      </c>
      <c r="L341" s="507" t="s">
        <v>465</v>
      </c>
      <c r="M341" s="565"/>
      <c r="N341" s="565"/>
      <c r="O341" s="565"/>
      <c r="P341" s="565"/>
      <c r="Q341" s="565"/>
      <c r="R341" s="565"/>
      <c r="S341" s="565"/>
      <c r="T341" s="565"/>
      <c r="U341" s="565"/>
      <c r="V341" s="565"/>
      <c r="W341" s="565"/>
      <c r="X341" s="564"/>
      <c r="Y341" s="565"/>
      <c r="Z341" s="565"/>
      <c r="AA341" s="575">
        <v>30</v>
      </c>
      <c r="AB341" s="575">
        <v>30</v>
      </c>
      <c r="AC341" s="574"/>
      <c r="AD341" s="574"/>
      <c r="AE341" s="574"/>
      <c r="AF341" s="574"/>
      <c r="AG341" s="575">
        <v>30</v>
      </c>
      <c r="AH341" s="574"/>
      <c r="AI341" s="574"/>
      <c r="AJ341" s="574"/>
      <c r="AK341" s="574"/>
      <c r="AL341" s="575">
        <v>90</v>
      </c>
      <c r="AM341" s="575">
        <v>85</v>
      </c>
      <c r="AN341" s="575">
        <v>7</v>
      </c>
      <c r="AO341" s="947">
        <v>90</v>
      </c>
      <c r="AP341" s="948"/>
      <c r="AQ341" s="406">
        <v>85</v>
      </c>
      <c r="AR341" s="406">
        <v>175</v>
      </c>
      <c r="AS341" s="406">
        <v>7</v>
      </c>
      <c r="AT341" s="953" t="s">
        <v>53</v>
      </c>
      <c r="AU341" s="954"/>
      <c r="AV341" s="561"/>
    </row>
    <row r="342" spans="11:48" ht="15.75" thickBot="1" x14ac:dyDescent="0.3">
      <c r="K342" s="405" t="s">
        <v>449</v>
      </c>
      <c r="L342" s="507" t="s">
        <v>462</v>
      </c>
      <c r="M342" s="565"/>
      <c r="N342" s="565"/>
      <c r="O342" s="565"/>
      <c r="P342" s="565"/>
      <c r="Q342" s="565"/>
      <c r="R342" s="565"/>
      <c r="S342" s="565"/>
      <c r="T342" s="565"/>
      <c r="U342" s="565"/>
      <c r="V342" s="565"/>
      <c r="W342" s="565"/>
      <c r="X342" s="564"/>
      <c r="Y342" s="565"/>
      <c r="Z342" s="565"/>
      <c r="AA342" s="575">
        <v>20</v>
      </c>
      <c r="AB342" s="574"/>
      <c r="AC342" s="574"/>
      <c r="AD342" s="575">
        <v>35</v>
      </c>
      <c r="AE342" s="574"/>
      <c r="AF342" s="574"/>
      <c r="AG342" s="574"/>
      <c r="AH342" s="574"/>
      <c r="AI342" s="574"/>
      <c r="AJ342" s="574"/>
      <c r="AK342" s="574"/>
      <c r="AL342" s="575">
        <v>55</v>
      </c>
      <c r="AM342" s="575">
        <v>95</v>
      </c>
      <c r="AN342" s="575">
        <v>6</v>
      </c>
      <c r="AO342" s="947">
        <v>55</v>
      </c>
      <c r="AP342" s="948"/>
      <c r="AQ342" s="406">
        <v>95</v>
      </c>
      <c r="AR342" s="406">
        <v>150</v>
      </c>
      <c r="AS342" s="406">
        <v>6</v>
      </c>
      <c r="AT342" s="953" t="s">
        <v>82</v>
      </c>
      <c r="AU342" s="954"/>
      <c r="AV342" s="561"/>
    </row>
    <row r="343" spans="11:48" ht="15.75" thickBot="1" x14ac:dyDescent="0.3">
      <c r="K343" s="508" t="s">
        <v>449</v>
      </c>
      <c r="L343" s="562" t="s">
        <v>472</v>
      </c>
      <c r="M343" s="566">
        <v>20</v>
      </c>
      <c r="N343" s="567"/>
      <c r="O343" s="567"/>
      <c r="P343" s="566">
        <v>35</v>
      </c>
      <c r="Q343" s="567"/>
      <c r="R343" s="567"/>
      <c r="S343" s="567"/>
      <c r="T343" s="567"/>
      <c r="U343" s="567"/>
      <c r="V343" s="567"/>
      <c r="W343" s="567"/>
      <c r="X343" s="564">
        <v>55</v>
      </c>
      <c r="Y343" s="568">
        <v>70</v>
      </c>
      <c r="Z343" s="569">
        <v>5</v>
      </c>
      <c r="AA343" s="576"/>
      <c r="AB343" s="577"/>
      <c r="AC343" s="577"/>
      <c r="AD343" s="577"/>
      <c r="AE343" s="577"/>
      <c r="AF343" s="577"/>
      <c r="AG343" s="577"/>
      <c r="AH343" s="577"/>
      <c r="AI343" s="577"/>
      <c r="AJ343" s="577"/>
      <c r="AK343" s="577"/>
      <c r="AL343" s="578"/>
      <c r="AM343" s="579"/>
      <c r="AN343" s="576"/>
      <c r="AO343" s="947">
        <v>55</v>
      </c>
      <c r="AP343" s="948"/>
      <c r="AQ343" s="510">
        <v>70</v>
      </c>
      <c r="AR343" s="510">
        <v>125</v>
      </c>
      <c r="AS343" s="510">
        <v>5</v>
      </c>
      <c r="AT343" s="953" t="s">
        <v>53</v>
      </c>
      <c r="AU343" s="954"/>
      <c r="AV343" s="561"/>
    </row>
    <row r="344" spans="11:48" ht="15.75" thickBot="1" x14ac:dyDescent="0.3">
      <c r="K344" s="421" t="s">
        <v>449</v>
      </c>
      <c r="L344" s="563" t="s">
        <v>441</v>
      </c>
      <c r="M344" s="570">
        <v>20</v>
      </c>
      <c r="N344" s="571"/>
      <c r="O344" s="571"/>
      <c r="P344" s="570">
        <v>35</v>
      </c>
      <c r="Q344" s="571"/>
      <c r="R344" s="571"/>
      <c r="S344" s="571"/>
      <c r="T344" s="571"/>
      <c r="U344" s="571"/>
      <c r="V344" s="571"/>
      <c r="W344" s="571"/>
      <c r="X344" s="564">
        <v>55</v>
      </c>
      <c r="Y344" s="572">
        <v>70</v>
      </c>
      <c r="Z344" s="573">
        <v>5</v>
      </c>
      <c r="AA344" s="580"/>
      <c r="AB344" s="581"/>
      <c r="AC344" s="581"/>
      <c r="AD344" s="581"/>
      <c r="AE344" s="581"/>
      <c r="AF344" s="581"/>
      <c r="AG344" s="581"/>
      <c r="AH344" s="581"/>
      <c r="AI344" s="581"/>
      <c r="AJ344" s="581"/>
      <c r="AK344" s="581"/>
      <c r="AL344" s="582"/>
      <c r="AM344" s="581"/>
      <c r="AN344" s="581"/>
      <c r="AO344" s="947">
        <v>55</v>
      </c>
      <c r="AP344" s="948"/>
      <c r="AQ344" s="512">
        <v>70</v>
      </c>
      <c r="AR344" s="512">
        <v>125</v>
      </c>
      <c r="AS344" s="512">
        <v>5</v>
      </c>
      <c r="AT344" s="953" t="s">
        <v>53</v>
      </c>
      <c r="AU344" s="954"/>
      <c r="AV344" s="561"/>
    </row>
    <row r="345" spans="11:48" ht="15.75" thickBot="1" x14ac:dyDescent="0.3">
      <c r="K345" s="405" t="s">
        <v>449</v>
      </c>
      <c r="L345" s="507" t="s">
        <v>445</v>
      </c>
      <c r="M345" s="565"/>
      <c r="N345" s="565"/>
      <c r="O345" s="565"/>
      <c r="P345" s="565"/>
      <c r="Q345" s="565"/>
      <c r="R345" s="565"/>
      <c r="S345" s="565"/>
      <c r="T345" s="565"/>
      <c r="U345" s="565"/>
      <c r="V345" s="565"/>
      <c r="W345" s="565"/>
      <c r="X345" s="564"/>
      <c r="Y345" s="565"/>
      <c r="Z345" s="565"/>
      <c r="AA345" s="575">
        <v>20</v>
      </c>
      <c r="AB345" s="574"/>
      <c r="AC345" s="574"/>
      <c r="AD345" s="575">
        <v>35</v>
      </c>
      <c r="AE345" s="574"/>
      <c r="AF345" s="574"/>
      <c r="AG345" s="574"/>
      <c r="AH345" s="574"/>
      <c r="AI345" s="574"/>
      <c r="AJ345" s="574"/>
      <c r="AK345" s="574"/>
      <c r="AL345" s="575">
        <v>55</v>
      </c>
      <c r="AM345" s="575">
        <v>70</v>
      </c>
      <c r="AN345" s="575">
        <v>5</v>
      </c>
      <c r="AO345" s="947">
        <v>55</v>
      </c>
      <c r="AP345" s="948"/>
      <c r="AQ345" s="406">
        <v>70</v>
      </c>
      <c r="AR345" s="406">
        <v>125</v>
      </c>
      <c r="AS345" s="406">
        <v>5</v>
      </c>
      <c r="AT345" s="953" t="s">
        <v>53</v>
      </c>
      <c r="AU345" s="954"/>
      <c r="AV345" s="561"/>
    </row>
    <row r="346" spans="11:48" ht="15.75" thickBot="1" x14ac:dyDescent="0.3">
      <c r="K346" s="405" t="s">
        <v>450</v>
      </c>
      <c r="L346" s="513" t="s">
        <v>444</v>
      </c>
      <c r="M346" s="515"/>
      <c r="N346" s="515"/>
      <c r="O346" s="515"/>
      <c r="P346" s="515"/>
      <c r="Q346" s="515"/>
      <c r="R346" s="515"/>
      <c r="S346" s="515"/>
      <c r="T346" s="515"/>
      <c r="U346" s="515"/>
      <c r="V346" s="515"/>
      <c r="W346" s="515"/>
      <c r="X346" s="519"/>
      <c r="Y346" s="515"/>
      <c r="Z346" s="515"/>
      <c r="AA346" s="525">
        <v>10</v>
      </c>
      <c r="AB346" s="524"/>
      <c r="AC346" s="524"/>
      <c r="AD346" s="524"/>
      <c r="AE346" s="524"/>
      <c r="AF346" s="524"/>
      <c r="AG346" s="525">
        <v>20</v>
      </c>
      <c r="AH346" s="524"/>
      <c r="AI346" s="524"/>
      <c r="AJ346" s="524"/>
      <c r="AK346" s="524"/>
      <c r="AL346" s="525">
        <v>30</v>
      </c>
      <c r="AM346" s="525">
        <v>95</v>
      </c>
      <c r="AN346" s="525">
        <v>5</v>
      </c>
      <c r="AO346" s="947">
        <v>30</v>
      </c>
      <c r="AP346" s="948"/>
      <c r="AQ346" s="406">
        <v>95</v>
      </c>
      <c r="AR346" s="406">
        <v>125</v>
      </c>
      <c r="AS346" s="406">
        <v>5</v>
      </c>
      <c r="AT346" s="951" t="s">
        <v>53</v>
      </c>
      <c r="AU346" s="952"/>
      <c r="AV346" s="561"/>
    </row>
    <row r="347" spans="11:48" ht="15.75" thickBot="1" x14ac:dyDescent="0.3">
      <c r="K347" s="405" t="s">
        <v>450</v>
      </c>
      <c r="L347" s="513" t="s">
        <v>457</v>
      </c>
      <c r="M347" s="515"/>
      <c r="N347" s="515"/>
      <c r="O347" s="515"/>
      <c r="P347" s="515"/>
      <c r="Q347" s="515"/>
      <c r="R347" s="515"/>
      <c r="S347" s="515"/>
      <c r="T347" s="515"/>
      <c r="U347" s="515"/>
      <c r="V347" s="515"/>
      <c r="W347" s="515"/>
      <c r="X347" s="519"/>
      <c r="Y347" s="515"/>
      <c r="Z347" s="515"/>
      <c r="AA347" s="525">
        <v>15</v>
      </c>
      <c r="AB347" s="524"/>
      <c r="AC347" s="524"/>
      <c r="AD347" s="525">
        <v>30</v>
      </c>
      <c r="AE347" s="524"/>
      <c r="AF347" s="524"/>
      <c r="AG347" s="524"/>
      <c r="AH347" s="524"/>
      <c r="AI347" s="524"/>
      <c r="AJ347" s="524"/>
      <c r="AK347" s="524"/>
      <c r="AL347" s="525">
        <v>45</v>
      </c>
      <c r="AM347" s="525">
        <v>80</v>
      </c>
      <c r="AN347" s="525">
        <v>5</v>
      </c>
      <c r="AO347" s="947">
        <v>45</v>
      </c>
      <c r="AP347" s="948"/>
      <c r="AQ347" s="406">
        <v>80</v>
      </c>
      <c r="AR347" s="406">
        <v>125</v>
      </c>
      <c r="AS347" s="406">
        <v>5</v>
      </c>
      <c r="AT347" s="951" t="s">
        <v>82</v>
      </c>
      <c r="AU347" s="952"/>
      <c r="AV347" s="561"/>
    </row>
    <row r="348" spans="11:48" ht="15.75" thickBot="1" x14ac:dyDescent="0.3">
      <c r="K348" s="405" t="s">
        <v>450</v>
      </c>
      <c r="L348" s="513" t="s">
        <v>545</v>
      </c>
      <c r="M348" s="519">
        <v>15</v>
      </c>
      <c r="N348" s="515"/>
      <c r="O348" s="519">
        <v>30</v>
      </c>
      <c r="P348" s="519">
        <v>30</v>
      </c>
      <c r="Q348" s="515"/>
      <c r="R348" s="515"/>
      <c r="S348" s="515"/>
      <c r="T348" s="515"/>
      <c r="U348" s="515"/>
      <c r="V348" s="515"/>
      <c r="W348" s="515"/>
      <c r="X348" s="519">
        <v>75</v>
      </c>
      <c r="Y348" s="519">
        <v>75</v>
      </c>
      <c r="Z348" s="519">
        <v>6</v>
      </c>
      <c r="AA348" s="524"/>
      <c r="AB348" s="524"/>
      <c r="AC348" s="524"/>
      <c r="AD348" s="524"/>
      <c r="AE348" s="524"/>
      <c r="AF348" s="524"/>
      <c r="AG348" s="524"/>
      <c r="AH348" s="524"/>
      <c r="AI348" s="524"/>
      <c r="AJ348" s="524"/>
      <c r="AK348" s="524"/>
      <c r="AL348" s="525"/>
      <c r="AM348" s="524"/>
      <c r="AN348" s="524"/>
      <c r="AO348" s="947">
        <v>75</v>
      </c>
      <c r="AP348" s="948"/>
      <c r="AQ348" s="406">
        <v>75</v>
      </c>
      <c r="AR348" s="406">
        <v>150</v>
      </c>
      <c r="AS348" s="406">
        <v>6</v>
      </c>
      <c r="AT348" s="951" t="s">
        <v>53</v>
      </c>
      <c r="AU348" s="952"/>
      <c r="AV348" s="561"/>
    </row>
    <row r="349" spans="11:48" ht="15.75" thickBot="1" x14ac:dyDescent="0.3">
      <c r="K349" s="405" t="s">
        <v>450</v>
      </c>
      <c r="L349" s="513" t="s">
        <v>442</v>
      </c>
      <c r="M349" s="519">
        <v>30</v>
      </c>
      <c r="N349" s="515"/>
      <c r="O349" s="515"/>
      <c r="P349" s="515"/>
      <c r="Q349" s="515"/>
      <c r="R349" s="515"/>
      <c r="S349" s="519">
        <v>40</v>
      </c>
      <c r="T349" s="515"/>
      <c r="U349" s="515"/>
      <c r="V349" s="515"/>
      <c r="W349" s="515"/>
      <c r="X349" s="519">
        <v>70</v>
      </c>
      <c r="Y349" s="519">
        <v>80</v>
      </c>
      <c r="Z349" s="519">
        <v>6</v>
      </c>
      <c r="AA349" s="524"/>
      <c r="AB349" s="524"/>
      <c r="AC349" s="524"/>
      <c r="AD349" s="524"/>
      <c r="AE349" s="524"/>
      <c r="AF349" s="524"/>
      <c r="AG349" s="524"/>
      <c r="AH349" s="524"/>
      <c r="AI349" s="524"/>
      <c r="AJ349" s="524"/>
      <c r="AK349" s="524"/>
      <c r="AL349" s="525"/>
      <c r="AM349" s="524"/>
      <c r="AN349" s="524"/>
      <c r="AO349" s="947">
        <v>70</v>
      </c>
      <c r="AP349" s="948"/>
      <c r="AQ349" s="406">
        <v>80</v>
      </c>
      <c r="AR349" s="406">
        <v>150</v>
      </c>
      <c r="AS349" s="406">
        <v>6</v>
      </c>
      <c r="AT349" s="951" t="s">
        <v>53</v>
      </c>
      <c r="AU349" s="952"/>
      <c r="AV349" s="561"/>
    </row>
    <row r="350" spans="11:48" ht="15.75" thickBot="1" x14ac:dyDescent="0.3">
      <c r="K350" s="405" t="s">
        <v>450</v>
      </c>
      <c r="L350" s="513" t="s">
        <v>463</v>
      </c>
      <c r="M350" s="515"/>
      <c r="N350" s="515"/>
      <c r="O350" s="515"/>
      <c r="P350" s="515"/>
      <c r="Q350" s="515"/>
      <c r="R350" s="515"/>
      <c r="S350" s="515"/>
      <c r="T350" s="515"/>
      <c r="U350" s="515"/>
      <c r="V350" s="515"/>
      <c r="W350" s="515"/>
      <c r="X350" s="519"/>
      <c r="Y350" s="515"/>
      <c r="Z350" s="515"/>
      <c r="AA350" s="525">
        <v>30</v>
      </c>
      <c r="AB350" s="524"/>
      <c r="AC350" s="524"/>
      <c r="AD350" s="525">
        <v>40</v>
      </c>
      <c r="AE350" s="524"/>
      <c r="AF350" s="524"/>
      <c r="AG350" s="524"/>
      <c r="AH350" s="524"/>
      <c r="AI350" s="524"/>
      <c r="AJ350" s="524"/>
      <c r="AK350" s="524"/>
      <c r="AL350" s="525">
        <v>70</v>
      </c>
      <c r="AM350" s="525">
        <v>80</v>
      </c>
      <c r="AN350" s="525">
        <v>6</v>
      </c>
      <c r="AO350" s="947">
        <v>70</v>
      </c>
      <c r="AP350" s="948"/>
      <c r="AQ350" s="406">
        <v>80</v>
      </c>
      <c r="AR350" s="406">
        <v>150</v>
      </c>
      <c r="AS350" s="406">
        <v>6</v>
      </c>
      <c r="AT350" s="951" t="s">
        <v>53</v>
      </c>
      <c r="AU350" s="952"/>
      <c r="AV350" s="561"/>
    </row>
    <row r="351" spans="11:48" ht="15.75" thickBot="1" x14ac:dyDescent="0.3">
      <c r="K351" s="405" t="s">
        <v>450</v>
      </c>
      <c r="L351" s="513" t="s">
        <v>464</v>
      </c>
      <c r="M351" s="515"/>
      <c r="N351" s="515"/>
      <c r="O351" s="515"/>
      <c r="P351" s="515"/>
      <c r="Q351" s="515"/>
      <c r="R351" s="515"/>
      <c r="S351" s="515"/>
      <c r="T351" s="515"/>
      <c r="U351" s="515"/>
      <c r="V351" s="515"/>
      <c r="W351" s="515"/>
      <c r="X351" s="519"/>
      <c r="Y351" s="515"/>
      <c r="Z351" s="515"/>
      <c r="AA351" s="525">
        <v>30</v>
      </c>
      <c r="AB351" s="524"/>
      <c r="AC351" s="524"/>
      <c r="AD351" s="525">
        <v>40</v>
      </c>
      <c r="AE351" s="524"/>
      <c r="AF351" s="524"/>
      <c r="AG351" s="524"/>
      <c r="AH351" s="524"/>
      <c r="AI351" s="524"/>
      <c r="AJ351" s="524"/>
      <c r="AK351" s="524"/>
      <c r="AL351" s="525">
        <v>70</v>
      </c>
      <c r="AM351" s="525">
        <v>55</v>
      </c>
      <c r="AN351" s="525">
        <v>5</v>
      </c>
      <c r="AO351" s="947">
        <v>70</v>
      </c>
      <c r="AP351" s="948"/>
      <c r="AQ351" s="406">
        <v>55</v>
      </c>
      <c r="AR351" s="406">
        <v>125</v>
      </c>
      <c r="AS351" s="406">
        <v>5</v>
      </c>
      <c r="AT351" s="951" t="s">
        <v>53</v>
      </c>
      <c r="AU351" s="952"/>
      <c r="AV351" s="561"/>
    </row>
    <row r="352" spans="11:48" ht="15.75" thickBot="1" x14ac:dyDescent="0.3">
      <c r="K352" s="951" t="s">
        <v>480</v>
      </c>
      <c r="L352" s="952"/>
      <c r="M352" s="401">
        <v>130</v>
      </c>
      <c r="N352" s="401">
        <v>60</v>
      </c>
      <c r="O352" s="401">
        <v>40</v>
      </c>
      <c r="P352" s="401">
        <v>175</v>
      </c>
      <c r="Q352" s="401">
        <v>0</v>
      </c>
      <c r="R352" s="401">
        <v>0</v>
      </c>
      <c r="S352" s="401">
        <v>0</v>
      </c>
      <c r="T352" s="401">
        <v>0</v>
      </c>
      <c r="U352" s="401">
        <v>0</v>
      </c>
      <c r="V352" s="401">
        <v>0</v>
      </c>
      <c r="W352" s="401">
        <v>0</v>
      </c>
      <c r="X352" s="401">
        <v>405</v>
      </c>
      <c r="Y352" s="401">
        <v>495</v>
      </c>
      <c r="Z352" s="401">
        <v>36</v>
      </c>
      <c r="AA352" s="401">
        <v>70</v>
      </c>
      <c r="AB352" s="401">
        <v>90</v>
      </c>
      <c r="AC352" s="401">
        <v>0</v>
      </c>
      <c r="AD352" s="401">
        <v>70</v>
      </c>
      <c r="AE352" s="401">
        <v>0</v>
      </c>
      <c r="AF352" s="401">
        <v>0</v>
      </c>
      <c r="AG352" s="401">
        <v>30</v>
      </c>
      <c r="AH352" s="401">
        <v>0</v>
      </c>
      <c r="AI352" s="401">
        <v>0</v>
      </c>
      <c r="AJ352" s="401">
        <v>0</v>
      </c>
      <c r="AK352" s="401">
        <v>0</v>
      </c>
      <c r="AL352" s="401">
        <v>260</v>
      </c>
      <c r="AM352" s="401">
        <v>340</v>
      </c>
      <c r="AN352" s="401">
        <v>24</v>
      </c>
      <c r="AO352" s="947">
        <v>665</v>
      </c>
      <c r="AP352" s="948"/>
      <c r="AQ352" s="406">
        <v>835</v>
      </c>
      <c r="AR352" s="406">
        <v>1500</v>
      </c>
      <c r="AS352" s="406">
        <v>60</v>
      </c>
      <c r="AT352" s="955"/>
      <c r="AU352" s="956"/>
      <c r="AV352" s="561"/>
    </row>
    <row r="353" spans="1:48" ht="15.75" thickBot="1" x14ac:dyDescent="0.3">
      <c r="K353" s="951" t="s">
        <v>481</v>
      </c>
      <c r="L353" s="952"/>
      <c r="M353" s="401">
        <v>115</v>
      </c>
      <c r="N353" s="401">
        <v>60</v>
      </c>
      <c r="O353" s="401">
        <v>70</v>
      </c>
      <c r="P353" s="401">
        <v>100</v>
      </c>
      <c r="Q353" s="401">
        <v>0</v>
      </c>
      <c r="R353" s="401">
        <v>0</v>
      </c>
      <c r="S353" s="401">
        <v>40</v>
      </c>
      <c r="T353" s="401">
        <v>0</v>
      </c>
      <c r="U353" s="401">
        <v>0</v>
      </c>
      <c r="V353" s="401">
        <v>0</v>
      </c>
      <c r="W353" s="401">
        <v>0</v>
      </c>
      <c r="X353" s="401">
        <v>385</v>
      </c>
      <c r="Y353" s="401">
        <v>440</v>
      </c>
      <c r="Z353" s="401">
        <v>33</v>
      </c>
      <c r="AA353" s="401">
        <v>85</v>
      </c>
      <c r="AB353" s="401">
        <v>60</v>
      </c>
      <c r="AC353" s="401">
        <v>0</v>
      </c>
      <c r="AD353" s="401">
        <v>110</v>
      </c>
      <c r="AE353" s="401">
        <v>0</v>
      </c>
      <c r="AF353" s="401">
        <v>0</v>
      </c>
      <c r="AG353" s="401">
        <v>20</v>
      </c>
      <c r="AH353" s="401">
        <v>0</v>
      </c>
      <c r="AI353" s="401">
        <v>0</v>
      </c>
      <c r="AJ353" s="401">
        <v>0</v>
      </c>
      <c r="AK353" s="401">
        <v>0</v>
      </c>
      <c r="AL353" s="401">
        <v>275</v>
      </c>
      <c r="AM353" s="401">
        <v>400</v>
      </c>
      <c r="AN353" s="401">
        <v>27</v>
      </c>
      <c r="AO353" s="947">
        <v>660</v>
      </c>
      <c r="AP353" s="948"/>
      <c r="AQ353" s="406">
        <v>840</v>
      </c>
      <c r="AR353" s="406">
        <v>1500</v>
      </c>
      <c r="AS353" s="406">
        <v>60</v>
      </c>
      <c r="AT353" s="955"/>
      <c r="AU353" s="956"/>
      <c r="AV353" s="561"/>
    </row>
    <row r="354" spans="1:48" s="584" customFormat="1" x14ac:dyDescent="0.25">
      <c r="A354" s="583"/>
      <c r="M354" s="584">
        <f>SUM(M335:M336,M338:M345)</f>
        <v>110</v>
      </c>
      <c r="N354" s="584">
        <f t="shared" ref="N354:AS354" si="15">SUM(N335:N336,N338:N345)</f>
        <v>60</v>
      </c>
      <c r="O354" s="584">
        <f t="shared" si="15"/>
        <v>50</v>
      </c>
      <c r="P354" s="584">
        <f t="shared" si="15"/>
        <v>145</v>
      </c>
      <c r="Q354" s="584">
        <f t="shared" si="15"/>
        <v>0</v>
      </c>
      <c r="R354" s="584">
        <f t="shared" si="15"/>
        <v>0</v>
      </c>
      <c r="S354" s="584">
        <f t="shared" si="15"/>
        <v>0</v>
      </c>
      <c r="T354" s="584">
        <f t="shared" si="15"/>
        <v>0</v>
      </c>
      <c r="U354" s="584">
        <f t="shared" si="15"/>
        <v>0</v>
      </c>
      <c r="V354" s="584">
        <f t="shared" si="15"/>
        <v>0</v>
      </c>
      <c r="W354" s="584">
        <f t="shared" si="15"/>
        <v>0</v>
      </c>
      <c r="X354" s="584">
        <f t="shared" si="15"/>
        <v>365</v>
      </c>
      <c r="Y354" s="584">
        <f t="shared" si="15"/>
        <v>435</v>
      </c>
      <c r="Z354" s="584">
        <f t="shared" si="15"/>
        <v>32</v>
      </c>
      <c r="AA354" s="584">
        <f t="shared" si="15"/>
        <v>90</v>
      </c>
      <c r="AB354" s="584">
        <f t="shared" si="15"/>
        <v>90</v>
      </c>
      <c r="AC354" s="584">
        <f t="shared" si="15"/>
        <v>0</v>
      </c>
      <c r="AD354" s="584">
        <f t="shared" si="15"/>
        <v>110</v>
      </c>
      <c r="AE354" s="584">
        <f t="shared" si="15"/>
        <v>0</v>
      </c>
      <c r="AF354" s="584">
        <f t="shared" si="15"/>
        <v>0</v>
      </c>
      <c r="AG354" s="584">
        <f t="shared" si="15"/>
        <v>30</v>
      </c>
      <c r="AH354" s="584">
        <f t="shared" si="15"/>
        <v>0</v>
      </c>
      <c r="AI354" s="584">
        <f t="shared" si="15"/>
        <v>0</v>
      </c>
      <c r="AJ354" s="584">
        <f t="shared" si="15"/>
        <v>0</v>
      </c>
      <c r="AK354" s="584">
        <f t="shared" si="15"/>
        <v>0</v>
      </c>
      <c r="AL354" s="584">
        <f t="shared" si="15"/>
        <v>320</v>
      </c>
      <c r="AM354" s="584">
        <f t="shared" si="15"/>
        <v>380</v>
      </c>
      <c r="AN354" s="584">
        <f t="shared" si="15"/>
        <v>28</v>
      </c>
      <c r="AO354" s="584">
        <f t="shared" si="15"/>
        <v>685</v>
      </c>
      <c r="AP354" s="584">
        <f t="shared" si="15"/>
        <v>0</v>
      </c>
      <c r="AQ354" s="584">
        <f t="shared" si="15"/>
        <v>815</v>
      </c>
      <c r="AR354" s="584">
        <f t="shared" si="15"/>
        <v>1500</v>
      </c>
      <c r="AS354" s="584">
        <f t="shared" si="15"/>
        <v>60</v>
      </c>
    </row>
    <row r="355" spans="1:48" s="584" customFormat="1" x14ac:dyDescent="0.25">
      <c r="A355" s="583"/>
      <c r="M355" s="584">
        <f>SUM(M335,M337:M339,M346:M351)</f>
        <v>95</v>
      </c>
      <c r="N355" s="584">
        <f t="shared" ref="N355:AS355" si="16">SUM(N335,N337:N339,N346:N351)</f>
        <v>60</v>
      </c>
      <c r="O355" s="584">
        <f t="shared" si="16"/>
        <v>80</v>
      </c>
      <c r="P355" s="584">
        <f t="shared" si="16"/>
        <v>70</v>
      </c>
      <c r="Q355" s="584">
        <f t="shared" si="16"/>
        <v>0</v>
      </c>
      <c r="R355" s="584">
        <f t="shared" si="16"/>
        <v>0</v>
      </c>
      <c r="S355" s="584">
        <f t="shared" si="16"/>
        <v>40</v>
      </c>
      <c r="T355" s="584">
        <f t="shared" si="16"/>
        <v>0</v>
      </c>
      <c r="U355" s="584">
        <f t="shared" si="16"/>
        <v>0</v>
      </c>
      <c r="V355" s="584">
        <f t="shared" si="16"/>
        <v>0</v>
      </c>
      <c r="W355" s="584">
        <f t="shared" si="16"/>
        <v>0</v>
      </c>
      <c r="X355" s="584">
        <f t="shared" si="16"/>
        <v>345</v>
      </c>
      <c r="Y355" s="584">
        <f t="shared" si="16"/>
        <v>380</v>
      </c>
      <c r="Z355" s="584">
        <f t="shared" si="16"/>
        <v>29</v>
      </c>
      <c r="AA355" s="584">
        <f t="shared" si="16"/>
        <v>105</v>
      </c>
      <c r="AB355" s="584">
        <f t="shared" si="16"/>
        <v>60</v>
      </c>
      <c r="AC355" s="584">
        <f t="shared" si="16"/>
        <v>0</v>
      </c>
      <c r="AD355" s="584">
        <f t="shared" si="16"/>
        <v>150</v>
      </c>
      <c r="AE355" s="584">
        <f t="shared" si="16"/>
        <v>0</v>
      </c>
      <c r="AF355" s="584">
        <f t="shared" si="16"/>
        <v>0</v>
      </c>
      <c r="AG355" s="584">
        <f t="shared" si="16"/>
        <v>20</v>
      </c>
      <c r="AH355" s="584">
        <f t="shared" si="16"/>
        <v>0</v>
      </c>
      <c r="AI355" s="584">
        <f t="shared" si="16"/>
        <v>0</v>
      </c>
      <c r="AJ355" s="584">
        <f t="shared" si="16"/>
        <v>0</v>
      </c>
      <c r="AK355" s="584">
        <f t="shared" si="16"/>
        <v>0</v>
      </c>
      <c r="AL355" s="584">
        <f t="shared" si="16"/>
        <v>335</v>
      </c>
      <c r="AM355" s="584">
        <f t="shared" si="16"/>
        <v>440</v>
      </c>
      <c r="AN355" s="584">
        <f t="shared" si="16"/>
        <v>31</v>
      </c>
      <c r="AO355" s="584">
        <f t="shared" si="16"/>
        <v>680</v>
      </c>
      <c r="AP355" s="584">
        <f t="shared" si="16"/>
        <v>0</v>
      </c>
      <c r="AQ355" s="584">
        <f t="shared" si="16"/>
        <v>820</v>
      </c>
      <c r="AR355" s="584">
        <f t="shared" si="16"/>
        <v>1500</v>
      </c>
      <c r="AS355" s="584">
        <f t="shared" si="16"/>
        <v>60</v>
      </c>
    </row>
    <row r="360" spans="1:48" ht="15.75" thickBot="1" x14ac:dyDescent="0.3"/>
    <row r="361" spans="1:48" x14ac:dyDescent="0.25">
      <c r="K361" s="957" t="s">
        <v>490</v>
      </c>
      <c r="L361" s="350"/>
      <c r="M361" s="960" t="s">
        <v>483</v>
      </c>
      <c r="N361" s="960" t="s">
        <v>484</v>
      </c>
      <c r="O361" s="960" t="s">
        <v>485</v>
      </c>
      <c r="P361" s="960" t="s">
        <v>486</v>
      </c>
      <c r="Q361" s="594" t="s">
        <v>487</v>
      </c>
      <c r="R361" s="594" t="s">
        <v>489</v>
      </c>
      <c r="S361" s="593" t="s">
        <v>492</v>
      </c>
      <c r="T361" s="901"/>
    </row>
    <row r="362" spans="1:48" x14ac:dyDescent="0.25">
      <c r="K362" s="958"/>
      <c r="L362" s="351" t="s">
        <v>482</v>
      </c>
      <c r="M362" s="961"/>
      <c r="N362" s="961"/>
      <c r="O362" s="961"/>
      <c r="P362" s="961"/>
      <c r="Q362" s="595" t="s">
        <v>488</v>
      </c>
      <c r="R362" s="595" t="s">
        <v>97</v>
      </c>
      <c r="S362" s="597" t="s">
        <v>493</v>
      </c>
      <c r="T362" s="901"/>
    </row>
    <row r="363" spans="1:48" ht="15.75" thickBot="1" x14ac:dyDescent="0.3">
      <c r="K363" s="959"/>
      <c r="L363" s="352"/>
      <c r="M363" s="962"/>
      <c r="N363" s="962"/>
      <c r="O363" s="962"/>
      <c r="P363" s="962"/>
      <c r="Q363" s="596"/>
      <c r="R363" s="596"/>
      <c r="S363" s="332" t="s">
        <v>494</v>
      </c>
      <c r="T363" s="340"/>
    </row>
    <row r="364" spans="1:48" ht="15.75" thickBot="1" x14ac:dyDescent="0.3">
      <c r="K364" s="506">
        <v>1</v>
      </c>
      <c r="L364" s="353" t="s">
        <v>422</v>
      </c>
      <c r="M364" s="332">
        <v>30</v>
      </c>
      <c r="N364" s="332"/>
      <c r="O364" s="332">
        <v>45</v>
      </c>
      <c r="P364" s="332"/>
      <c r="Q364" s="333">
        <v>75</v>
      </c>
      <c r="R364" s="333">
        <v>4</v>
      </c>
      <c r="S364" s="598" t="s">
        <v>53</v>
      </c>
      <c r="T364" s="340"/>
    </row>
    <row r="365" spans="1:48" ht="15.75" thickBot="1" x14ac:dyDescent="0.3">
      <c r="K365" s="506">
        <v>2</v>
      </c>
      <c r="L365" s="353" t="s">
        <v>479</v>
      </c>
      <c r="M365" s="332">
        <v>10</v>
      </c>
      <c r="N365" s="332"/>
      <c r="O365" s="332">
        <v>10</v>
      </c>
      <c r="P365" s="332"/>
      <c r="Q365" s="333">
        <v>20</v>
      </c>
      <c r="R365" s="333">
        <v>2</v>
      </c>
      <c r="S365" s="598" t="s">
        <v>82</v>
      </c>
      <c r="T365" s="340"/>
    </row>
    <row r="366" spans="1:48" ht="26.25" thickBot="1" x14ac:dyDescent="0.3">
      <c r="K366" s="506">
        <v>3</v>
      </c>
      <c r="L366" s="353" t="s">
        <v>527</v>
      </c>
      <c r="M366" s="332"/>
      <c r="N366" s="332"/>
      <c r="O366" s="332"/>
      <c r="P366" s="332">
        <v>160</v>
      </c>
      <c r="Q366" s="333">
        <v>160</v>
      </c>
      <c r="R366" s="333">
        <v>6</v>
      </c>
      <c r="S366" s="598" t="s">
        <v>82</v>
      </c>
      <c r="T366" s="340"/>
    </row>
    <row r="367" spans="1:48" ht="26.25" thickBot="1" x14ac:dyDescent="0.3">
      <c r="K367" s="506">
        <v>4</v>
      </c>
      <c r="L367" s="353" t="s">
        <v>528</v>
      </c>
      <c r="M367" s="332"/>
      <c r="N367" s="332"/>
      <c r="O367" s="332"/>
      <c r="P367" s="332">
        <v>160</v>
      </c>
      <c r="Q367" s="333">
        <v>160</v>
      </c>
      <c r="R367" s="333">
        <v>6</v>
      </c>
      <c r="S367" s="598" t="s">
        <v>82</v>
      </c>
      <c r="T367" s="340"/>
    </row>
    <row r="368" spans="1:48" ht="39" thickBot="1" x14ac:dyDescent="0.3">
      <c r="K368" s="506" t="s">
        <v>449</v>
      </c>
      <c r="L368" s="354" t="s">
        <v>552</v>
      </c>
      <c r="M368" s="332"/>
      <c r="N368" s="332"/>
      <c r="O368" s="332">
        <v>40</v>
      </c>
      <c r="P368" s="332"/>
      <c r="Q368" s="333">
        <v>40</v>
      </c>
      <c r="R368" s="333">
        <v>2</v>
      </c>
      <c r="S368" s="598" t="s">
        <v>82</v>
      </c>
      <c r="T368" s="340"/>
    </row>
    <row r="369" spans="11:20" ht="51.75" hidden="1" thickBot="1" x14ac:dyDescent="0.3">
      <c r="K369" s="506" t="s">
        <v>450</v>
      </c>
      <c r="L369" s="355" t="s">
        <v>553</v>
      </c>
      <c r="M369" s="332"/>
      <c r="N369" s="332"/>
      <c r="O369" s="332">
        <v>40</v>
      </c>
      <c r="P369" s="332"/>
      <c r="Q369" s="333">
        <v>40</v>
      </c>
      <c r="R369" s="333">
        <v>2</v>
      </c>
      <c r="S369" s="598" t="s">
        <v>82</v>
      </c>
      <c r="T369" s="340"/>
    </row>
    <row r="370" spans="11:20" ht="26.25" thickBot="1" x14ac:dyDescent="0.3">
      <c r="K370" s="506">
        <v>6</v>
      </c>
      <c r="L370" s="353" t="s">
        <v>509</v>
      </c>
      <c r="M370" s="332">
        <v>20</v>
      </c>
      <c r="N370" s="332"/>
      <c r="O370" s="332">
        <v>40</v>
      </c>
      <c r="P370" s="332"/>
      <c r="Q370" s="333">
        <v>60</v>
      </c>
      <c r="R370" s="333">
        <v>3</v>
      </c>
      <c r="S370" s="598" t="s">
        <v>82</v>
      </c>
      <c r="T370" s="340"/>
    </row>
    <row r="371" spans="11:20" ht="39" thickBot="1" x14ac:dyDescent="0.3">
      <c r="K371" s="506">
        <v>7</v>
      </c>
      <c r="L371" s="353" t="s">
        <v>563</v>
      </c>
      <c r="M371" s="332">
        <v>20</v>
      </c>
      <c r="N371" s="332"/>
      <c r="O371" s="332">
        <v>40</v>
      </c>
      <c r="P371" s="332"/>
      <c r="Q371" s="333">
        <v>60</v>
      </c>
      <c r="R371" s="333">
        <v>4</v>
      </c>
      <c r="S371" s="598" t="s">
        <v>82</v>
      </c>
      <c r="T371" s="340"/>
    </row>
    <row r="372" spans="11:20" ht="15.75" thickBot="1" x14ac:dyDescent="0.3">
      <c r="K372" s="506">
        <v>8</v>
      </c>
      <c r="L372" s="353" t="s">
        <v>564</v>
      </c>
      <c r="M372" s="332"/>
      <c r="N372" s="332">
        <v>120</v>
      </c>
      <c r="O372" s="332"/>
      <c r="P372" s="332"/>
      <c r="Q372" s="333">
        <v>120</v>
      </c>
      <c r="R372" s="333">
        <v>10</v>
      </c>
      <c r="S372" s="598" t="s">
        <v>82</v>
      </c>
      <c r="T372" s="340"/>
    </row>
    <row r="373" spans="11:20" ht="15.75" thickBot="1" x14ac:dyDescent="0.3">
      <c r="K373" s="506" t="s">
        <v>449</v>
      </c>
      <c r="L373" s="354" t="s">
        <v>430</v>
      </c>
      <c r="M373" s="332">
        <v>10</v>
      </c>
      <c r="N373" s="332">
        <v>10</v>
      </c>
      <c r="O373" s="332">
        <v>40</v>
      </c>
      <c r="P373" s="332"/>
      <c r="Q373" s="333">
        <v>60</v>
      </c>
      <c r="R373" s="333">
        <v>3</v>
      </c>
      <c r="S373" s="598" t="s">
        <v>53</v>
      </c>
      <c r="T373" s="340"/>
    </row>
    <row r="374" spans="11:20" ht="15.75" thickBot="1" x14ac:dyDescent="0.3">
      <c r="K374" s="506" t="s">
        <v>449</v>
      </c>
      <c r="L374" s="354" t="s">
        <v>429</v>
      </c>
      <c r="M374" s="332">
        <v>15</v>
      </c>
      <c r="N374" s="332"/>
      <c r="O374" s="332">
        <v>20</v>
      </c>
      <c r="P374" s="332"/>
      <c r="Q374" s="333">
        <v>35</v>
      </c>
      <c r="R374" s="333">
        <v>2</v>
      </c>
      <c r="S374" s="598" t="s">
        <v>82</v>
      </c>
      <c r="T374" s="340"/>
    </row>
    <row r="375" spans="11:20" ht="15.75" thickBot="1" x14ac:dyDescent="0.3">
      <c r="K375" s="506" t="s">
        <v>449</v>
      </c>
      <c r="L375" s="354" t="s">
        <v>478</v>
      </c>
      <c r="M375" s="332">
        <v>15</v>
      </c>
      <c r="N375" s="332"/>
      <c r="O375" s="332">
        <v>30</v>
      </c>
      <c r="P375" s="332"/>
      <c r="Q375" s="333">
        <v>45</v>
      </c>
      <c r="R375" s="333">
        <v>2</v>
      </c>
      <c r="S375" s="598" t="s">
        <v>82</v>
      </c>
      <c r="T375" s="340"/>
    </row>
    <row r="376" spans="11:20" ht="15.75" thickBot="1" x14ac:dyDescent="0.3">
      <c r="K376" s="506" t="s">
        <v>449</v>
      </c>
      <c r="L376" s="354" t="s">
        <v>477</v>
      </c>
      <c r="M376" s="332">
        <v>30</v>
      </c>
      <c r="N376" s="332"/>
      <c r="O376" s="332">
        <v>20</v>
      </c>
      <c r="P376" s="332"/>
      <c r="Q376" s="333">
        <v>50</v>
      </c>
      <c r="R376" s="333">
        <v>3</v>
      </c>
      <c r="S376" s="598" t="s">
        <v>53</v>
      </c>
      <c r="T376" s="340"/>
    </row>
    <row r="377" spans="11:20" ht="15.75" thickBot="1" x14ac:dyDescent="0.3">
      <c r="K377" s="506" t="s">
        <v>449</v>
      </c>
      <c r="L377" s="354" t="s">
        <v>438</v>
      </c>
      <c r="M377" s="332">
        <v>15</v>
      </c>
      <c r="N377" s="332"/>
      <c r="O377" s="332">
        <v>30</v>
      </c>
      <c r="P377" s="332"/>
      <c r="Q377" s="333">
        <v>45</v>
      </c>
      <c r="R377" s="333">
        <v>3</v>
      </c>
      <c r="S377" s="598" t="s">
        <v>53</v>
      </c>
      <c r="T377" s="340"/>
    </row>
    <row r="378" spans="11:20" ht="15.75" thickBot="1" x14ac:dyDescent="0.3">
      <c r="K378" s="506" t="s">
        <v>449</v>
      </c>
      <c r="L378" s="354" t="s">
        <v>434</v>
      </c>
      <c r="M378" s="332">
        <v>15</v>
      </c>
      <c r="N378" s="332"/>
      <c r="O378" s="332">
        <v>60</v>
      </c>
      <c r="P378" s="332"/>
      <c r="Q378" s="333">
        <v>75</v>
      </c>
      <c r="R378" s="333">
        <v>6</v>
      </c>
      <c r="S378" s="598" t="s">
        <v>53</v>
      </c>
      <c r="T378" s="340"/>
    </row>
    <row r="379" spans="11:20" ht="26.25" thickBot="1" x14ac:dyDescent="0.3">
      <c r="K379" s="506" t="s">
        <v>449</v>
      </c>
      <c r="L379" s="354" t="s">
        <v>522</v>
      </c>
      <c r="M379" s="332"/>
      <c r="N379" s="332"/>
      <c r="O379" s="332">
        <v>60</v>
      </c>
      <c r="P379" s="332"/>
      <c r="Q379" s="333">
        <v>60</v>
      </c>
      <c r="R379" s="333">
        <v>4</v>
      </c>
      <c r="S379" s="598" t="s">
        <v>53</v>
      </c>
      <c r="T379" s="340"/>
    </row>
    <row r="380" spans="11:20" ht="15.75" hidden="1" thickBot="1" x14ac:dyDescent="0.3">
      <c r="K380" s="506" t="s">
        <v>450</v>
      </c>
      <c r="L380" s="355" t="s">
        <v>432</v>
      </c>
      <c r="M380" s="332"/>
      <c r="N380" s="332">
        <v>20</v>
      </c>
      <c r="O380" s="332">
        <v>15</v>
      </c>
      <c r="P380" s="332"/>
      <c r="Q380" s="333">
        <v>35</v>
      </c>
      <c r="R380" s="333">
        <v>2</v>
      </c>
      <c r="S380" s="598" t="s">
        <v>82</v>
      </c>
      <c r="T380" s="340"/>
    </row>
    <row r="381" spans="11:20" ht="15.75" hidden="1" thickBot="1" x14ac:dyDescent="0.3">
      <c r="K381" s="506" t="s">
        <v>450</v>
      </c>
      <c r="L381" s="355" t="s">
        <v>459</v>
      </c>
      <c r="M381" s="332">
        <v>5</v>
      </c>
      <c r="N381" s="332"/>
      <c r="O381" s="332">
        <v>40</v>
      </c>
      <c r="P381" s="332"/>
      <c r="Q381" s="333">
        <v>45</v>
      </c>
      <c r="R381" s="333">
        <v>3</v>
      </c>
      <c r="S381" s="598" t="s">
        <v>82</v>
      </c>
      <c r="T381" s="340"/>
    </row>
    <row r="382" spans="11:20" ht="15.75" hidden="1" thickBot="1" x14ac:dyDescent="0.3">
      <c r="K382" s="506" t="s">
        <v>450</v>
      </c>
      <c r="L382" s="355" t="s">
        <v>436</v>
      </c>
      <c r="M382" s="332">
        <v>15</v>
      </c>
      <c r="N382" s="332">
        <v>30</v>
      </c>
      <c r="O382" s="332"/>
      <c r="P382" s="332"/>
      <c r="Q382" s="333">
        <v>45</v>
      </c>
      <c r="R382" s="333">
        <v>3</v>
      </c>
      <c r="S382" s="598" t="s">
        <v>53</v>
      </c>
      <c r="T382" s="340"/>
    </row>
    <row r="383" spans="11:20" ht="15.75" hidden="1" thickBot="1" x14ac:dyDescent="0.3">
      <c r="K383" s="506" t="s">
        <v>450</v>
      </c>
      <c r="L383" s="355" t="s">
        <v>458</v>
      </c>
      <c r="M383" s="332">
        <v>30</v>
      </c>
      <c r="N383" s="332"/>
      <c r="O383" s="332">
        <v>30</v>
      </c>
      <c r="P383" s="332"/>
      <c r="Q383" s="333">
        <v>60</v>
      </c>
      <c r="R383" s="333">
        <v>3</v>
      </c>
      <c r="S383" s="598" t="s">
        <v>53</v>
      </c>
      <c r="T383" s="340"/>
    </row>
    <row r="384" spans="11:20" ht="15.75" hidden="1" thickBot="1" x14ac:dyDescent="0.3">
      <c r="K384" s="506" t="s">
        <v>450</v>
      </c>
      <c r="L384" s="355" t="s">
        <v>546</v>
      </c>
      <c r="M384" s="332">
        <v>20</v>
      </c>
      <c r="N384" s="332"/>
      <c r="O384" s="332">
        <v>30</v>
      </c>
      <c r="P384" s="332"/>
      <c r="Q384" s="333">
        <v>50</v>
      </c>
      <c r="R384" s="333">
        <v>4</v>
      </c>
      <c r="S384" s="598" t="s">
        <v>53</v>
      </c>
      <c r="T384" s="340"/>
    </row>
    <row r="385" spans="11:20" ht="15.75" hidden="1" thickBot="1" x14ac:dyDescent="0.3">
      <c r="K385" s="506" t="s">
        <v>450</v>
      </c>
      <c r="L385" s="355" t="s">
        <v>431</v>
      </c>
      <c r="M385" s="332">
        <v>30</v>
      </c>
      <c r="N385" s="332"/>
      <c r="O385" s="332">
        <v>40</v>
      </c>
      <c r="P385" s="332"/>
      <c r="Q385" s="333">
        <v>70</v>
      </c>
      <c r="R385" s="333">
        <v>4</v>
      </c>
      <c r="S385" s="598" t="s">
        <v>53</v>
      </c>
      <c r="T385" s="340"/>
    </row>
    <row r="386" spans="11:20" ht="15.75" hidden="1" thickBot="1" x14ac:dyDescent="0.3">
      <c r="K386" s="506" t="s">
        <v>450</v>
      </c>
      <c r="L386" s="355" t="s">
        <v>435</v>
      </c>
      <c r="M386" s="332">
        <v>15</v>
      </c>
      <c r="N386" s="332"/>
      <c r="O386" s="332">
        <v>55</v>
      </c>
      <c r="P386" s="332"/>
      <c r="Q386" s="333">
        <v>70</v>
      </c>
      <c r="R386" s="333">
        <v>4</v>
      </c>
      <c r="S386" s="598" t="s">
        <v>53</v>
      </c>
      <c r="T386" s="340"/>
    </row>
    <row r="387" spans="11:20" ht="15.75" thickBot="1" x14ac:dyDescent="0.3">
      <c r="K387" s="963" t="s">
        <v>480</v>
      </c>
      <c r="L387" s="964"/>
      <c r="M387" s="332">
        <v>180</v>
      </c>
      <c r="N387" s="332">
        <v>130</v>
      </c>
      <c r="O387" s="332">
        <v>435</v>
      </c>
      <c r="P387" s="599">
        <v>320</v>
      </c>
      <c r="Q387" s="600">
        <v>1065</v>
      </c>
      <c r="R387" s="600">
        <v>60</v>
      </c>
      <c r="S387" s="598"/>
      <c r="T387" s="340"/>
    </row>
    <row r="388" spans="11:20" ht="15.75" thickBot="1" x14ac:dyDescent="0.3">
      <c r="K388" s="963" t="s">
        <v>481</v>
      </c>
      <c r="L388" s="964"/>
      <c r="M388" s="332">
        <v>195</v>
      </c>
      <c r="N388" s="332">
        <v>170</v>
      </c>
      <c r="O388" s="332">
        <v>385</v>
      </c>
      <c r="P388" s="599">
        <v>320</v>
      </c>
      <c r="Q388" s="600">
        <v>1070</v>
      </c>
      <c r="R388" s="600">
        <v>60</v>
      </c>
      <c r="S388" s="598"/>
      <c r="T388" s="340"/>
    </row>
  </sheetData>
  <autoFilter ref="K361:S388" xr:uid="{FDA8D6AD-EFE1-4061-9351-C43F846FEFA9}">
    <filterColumn colId="0">
      <filters blank="1">
        <filter val="1"/>
        <filter val="2"/>
        <filter val="3"/>
        <filter val="4"/>
        <filter val="6"/>
        <filter val="7"/>
        <filter val="8"/>
        <filter val="PK"/>
        <filter val="RAZEM dla ścieżki Psychologia kliniczna"/>
        <filter val="RAZEM dla ścieżki Psychologia zdrowia"/>
      </filters>
    </filterColumn>
  </autoFilter>
  <mergeCells count="360">
    <mergeCell ref="K361:K363"/>
    <mergeCell ref="M361:M363"/>
    <mergeCell ref="N361:N363"/>
    <mergeCell ref="O361:O363"/>
    <mergeCell ref="P361:P363"/>
    <mergeCell ref="T361:T362"/>
    <mergeCell ref="K387:L387"/>
    <mergeCell ref="K388:L388"/>
    <mergeCell ref="K352:L352"/>
    <mergeCell ref="AO352:AP352"/>
    <mergeCell ref="AT352:AU352"/>
    <mergeCell ref="K353:L353"/>
    <mergeCell ref="AO353:AP353"/>
    <mergeCell ref="AT353:AU353"/>
    <mergeCell ref="AO347:AP347"/>
    <mergeCell ref="AT347:AU347"/>
    <mergeCell ref="AO348:AP348"/>
    <mergeCell ref="AT348:AU348"/>
    <mergeCell ref="AO349:AP349"/>
    <mergeCell ref="AT349:AU349"/>
    <mergeCell ref="AO350:AP350"/>
    <mergeCell ref="AT350:AU350"/>
    <mergeCell ref="AO351:AP351"/>
    <mergeCell ref="AT351:AU351"/>
    <mergeCell ref="AO342:AP342"/>
    <mergeCell ref="AT342:AU342"/>
    <mergeCell ref="AO343:AP343"/>
    <mergeCell ref="AT343:AU343"/>
    <mergeCell ref="AO344:AP344"/>
    <mergeCell ref="AT344:AU344"/>
    <mergeCell ref="AO345:AP345"/>
    <mergeCell ref="AT345:AU345"/>
    <mergeCell ref="AO346:AP346"/>
    <mergeCell ref="AT346:AU346"/>
    <mergeCell ref="AO337:AP337"/>
    <mergeCell ref="AT337:AU337"/>
    <mergeCell ref="AO338:AP338"/>
    <mergeCell ref="AT338:AU338"/>
    <mergeCell ref="AO339:AP339"/>
    <mergeCell ref="AT339:AU339"/>
    <mergeCell ref="AO340:AP340"/>
    <mergeCell ref="AT340:AU340"/>
    <mergeCell ref="AO341:AP341"/>
    <mergeCell ref="AT341:AU341"/>
    <mergeCell ref="AM333:AM334"/>
    <mergeCell ref="AN333:AN334"/>
    <mergeCell ref="AO333:AR333"/>
    <mergeCell ref="AS333:AS334"/>
    <mergeCell ref="AT333:AU334"/>
    <mergeCell ref="AO334:AP334"/>
    <mergeCell ref="AO335:AP335"/>
    <mergeCell ref="AT335:AU335"/>
    <mergeCell ref="AO336:AP336"/>
    <mergeCell ref="AT336:AU336"/>
    <mergeCell ref="AD333:AD334"/>
    <mergeCell ref="AE333:AE334"/>
    <mergeCell ref="AF333:AF334"/>
    <mergeCell ref="AG333:AG334"/>
    <mergeCell ref="AH333:AH334"/>
    <mergeCell ref="AI333:AI334"/>
    <mergeCell ref="AJ333:AJ334"/>
    <mergeCell ref="AK333:AK334"/>
    <mergeCell ref="AL333:AL334"/>
    <mergeCell ref="K328:L328"/>
    <mergeCell ref="K332:K334"/>
    <mergeCell ref="L332:L334"/>
    <mergeCell ref="M332:Z332"/>
    <mergeCell ref="AA332:AO332"/>
    <mergeCell ref="AP332:AT332"/>
    <mergeCell ref="AU332:AV332"/>
    <mergeCell ref="M333:M334"/>
    <mergeCell ref="N333:N334"/>
    <mergeCell ref="O333:O334"/>
    <mergeCell ref="P333:P334"/>
    <mergeCell ref="Q333:Q334"/>
    <mergeCell ref="R333:R334"/>
    <mergeCell ref="S333:S334"/>
    <mergeCell ref="T333:T334"/>
    <mergeCell ref="U333:U334"/>
    <mergeCell ref="V333:V334"/>
    <mergeCell ref="W333:W334"/>
    <mergeCell ref="X333:X334"/>
    <mergeCell ref="Y333:Y334"/>
    <mergeCell ref="Z333:Z334"/>
    <mergeCell ref="AA333:AA334"/>
    <mergeCell ref="AB333:AB334"/>
    <mergeCell ref="AC333:AC334"/>
    <mergeCell ref="AK300:AK301"/>
    <mergeCell ref="AL300:AL301"/>
    <mergeCell ref="AM300:AM301"/>
    <mergeCell ref="AN300:AN301"/>
    <mergeCell ref="AO300:AQ300"/>
    <mergeCell ref="AR300:AR301"/>
    <mergeCell ref="K325:L325"/>
    <mergeCell ref="K326:L326"/>
    <mergeCell ref="K327:L327"/>
    <mergeCell ref="AB300:AB301"/>
    <mergeCell ref="AC300:AC301"/>
    <mergeCell ref="AD300:AD301"/>
    <mergeCell ref="AE300:AE301"/>
    <mergeCell ref="AF300:AF301"/>
    <mergeCell ref="AG300:AG301"/>
    <mergeCell ref="AH300:AH301"/>
    <mergeCell ref="AI300:AI301"/>
    <mergeCell ref="AJ300:AJ301"/>
    <mergeCell ref="AO274:AQ274"/>
    <mergeCell ref="AR274:AR275"/>
    <mergeCell ref="K293:L293"/>
    <mergeCell ref="K299:K301"/>
    <mergeCell ref="L299:L301"/>
    <mergeCell ref="M299:Z299"/>
    <mergeCell ref="AA299:AN299"/>
    <mergeCell ref="AO299:AR299"/>
    <mergeCell ref="AS299:AS301"/>
    <mergeCell ref="M300:M301"/>
    <mergeCell ref="N300:N301"/>
    <mergeCell ref="O300:O301"/>
    <mergeCell ref="P300:P301"/>
    <mergeCell ref="Q300:Q301"/>
    <mergeCell ref="R300:R301"/>
    <mergeCell ref="S300:S301"/>
    <mergeCell ref="T300:T301"/>
    <mergeCell ref="U300:U301"/>
    <mergeCell ref="V300:V301"/>
    <mergeCell ref="W300:W301"/>
    <mergeCell ref="X300:X301"/>
    <mergeCell ref="Y300:Y301"/>
    <mergeCell ref="Z300:Z301"/>
    <mergeCell ref="AA300:AA301"/>
    <mergeCell ref="AF274:AF275"/>
    <mergeCell ref="AG274:AG275"/>
    <mergeCell ref="AH274:AH275"/>
    <mergeCell ref="AI274:AI275"/>
    <mergeCell ref="AJ274:AJ275"/>
    <mergeCell ref="AK274:AK275"/>
    <mergeCell ref="AL274:AL275"/>
    <mergeCell ref="AM274:AM275"/>
    <mergeCell ref="AN274:AN275"/>
    <mergeCell ref="W274:W275"/>
    <mergeCell ref="X274:X275"/>
    <mergeCell ref="Y274:Y275"/>
    <mergeCell ref="Z274:Z275"/>
    <mergeCell ref="AA274:AA275"/>
    <mergeCell ref="AB274:AB275"/>
    <mergeCell ref="AC274:AC275"/>
    <mergeCell ref="AD274:AD275"/>
    <mergeCell ref="AE274:AE275"/>
    <mergeCell ref="AK250:AK251"/>
    <mergeCell ref="AL250:AL251"/>
    <mergeCell ref="AM250:AM251"/>
    <mergeCell ref="AN250:AN251"/>
    <mergeCell ref="AO250:AQ250"/>
    <mergeCell ref="AR250:AR251"/>
    <mergeCell ref="AS250:AS251"/>
    <mergeCell ref="K267:L267"/>
    <mergeCell ref="K273:K275"/>
    <mergeCell ref="L273:L275"/>
    <mergeCell ref="M273:Z273"/>
    <mergeCell ref="AA273:AN273"/>
    <mergeCell ref="AO273:AR273"/>
    <mergeCell ref="AS273:AS275"/>
    <mergeCell ref="M274:M275"/>
    <mergeCell ref="N274:N275"/>
    <mergeCell ref="O274:O275"/>
    <mergeCell ref="P274:P275"/>
    <mergeCell ref="Q274:Q275"/>
    <mergeCell ref="R274:R275"/>
    <mergeCell ref="S274:S275"/>
    <mergeCell ref="T274:T275"/>
    <mergeCell ref="U274:U275"/>
    <mergeCell ref="V274:V275"/>
    <mergeCell ref="AB250:AB251"/>
    <mergeCell ref="AC250:AC251"/>
    <mergeCell ref="AD250:AD251"/>
    <mergeCell ref="AE250:AE251"/>
    <mergeCell ref="AF250:AF251"/>
    <mergeCell ref="AG250:AG251"/>
    <mergeCell ref="AH250:AH251"/>
    <mergeCell ref="AI250:AI251"/>
    <mergeCell ref="AJ250:AJ251"/>
    <mergeCell ref="AN224:AN225"/>
    <mergeCell ref="AO224:AQ224"/>
    <mergeCell ref="AR224:AR225"/>
    <mergeCell ref="K246:L246"/>
    <mergeCell ref="K249:K251"/>
    <mergeCell ref="L249:L251"/>
    <mergeCell ref="M249:Z249"/>
    <mergeCell ref="AA249:AN249"/>
    <mergeCell ref="AO249:AR249"/>
    <mergeCell ref="M250:M251"/>
    <mergeCell ref="N250:N251"/>
    <mergeCell ref="O250:O251"/>
    <mergeCell ref="P250:P251"/>
    <mergeCell ref="Q250:Q251"/>
    <mergeCell ref="R250:R251"/>
    <mergeCell ref="S250:S251"/>
    <mergeCell ref="T250:T251"/>
    <mergeCell ref="U250:U251"/>
    <mergeCell ref="V250:V251"/>
    <mergeCell ref="W250:W251"/>
    <mergeCell ref="X250:X251"/>
    <mergeCell ref="Y250:Y251"/>
    <mergeCell ref="Z250:Z251"/>
    <mergeCell ref="AA250:AA251"/>
    <mergeCell ref="AE224:AE225"/>
    <mergeCell ref="AF224:AF225"/>
    <mergeCell ref="AG224:AG225"/>
    <mergeCell ref="AH224:AH225"/>
    <mergeCell ref="AI224:AI225"/>
    <mergeCell ref="AJ224:AJ225"/>
    <mergeCell ref="AK224:AK225"/>
    <mergeCell ref="AL224:AL225"/>
    <mergeCell ref="AM224:AM225"/>
    <mergeCell ref="K223:K225"/>
    <mergeCell ref="L223:L225"/>
    <mergeCell ref="M223:Z223"/>
    <mergeCell ref="AA223:AN223"/>
    <mergeCell ref="AO223:AR223"/>
    <mergeCell ref="AS223:AS225"/>
    <mergeCell ref="M224:M225"/>
    <mergeCell ref="N224:N225"/>
    <mergeCell ref="O224:O225"/>
    <mergeCell ref="P224:P225"/>
    <mergeCell ref="Q224:Q225"/>
    <mergeCell ref="R224:R225"/>
    <mergeCell ref="S224:S225"/>
    <mergeCell ref="T224:T225"/>
    <mergeCell ref="U224:U225"/>
    <mergeCell ref="V224:V225"/>
    <mergeCell ref="W224:W225"/>
    <mergeCell ref="X224:X225"/>
    <mergeCell ref="Y224:Y225"/>
    <mergeCell ref="Z224:Z225"/>
    <mergeCell ref="AA224:AA225"/>
    <mergeCell ref="AB224:AB225"/>
    <mergeCell ref="AC224:AC225"/>
    <mergeCell ref="AD224:AD225"/>
    <mergeCell ref="I136:J136"/>
    <mergeCell ref="AK118:AK119"/>
    <mergeCell ref="AL118:AL119"/>
    <mergeCell ref="AM118:AO118"/>
    <mergeCell ref="AP118:AP119"/>
    <mergeCell ref="AQ118:AQ119"/>
    <mergeCell ref="AF118:AF119"/>
    <mergeCell ref="AG118:AG119"/>
    <mergeCell ref="AH118:AH119"/>
    <mergeCell ref="AI118:AI119"/>
    <mergeCell ref="AJ118:AJ119"/>
    <mergeCell ref="AA118:AA119"/>
    <mergeCell ref="AB118:AB119"/>
    <mergeCell ref="AC118:AC119"/>
    <mergeCell ref="AD118:AD119"/>
    <mergeCell ref="AE118:AE119"/>
    <mergeCell ref="V118:V119"/>
    <mergeCell ref="W118:W119"/>
    <mergeCell ref="X118:X119"/>
    <mergeCell ref="Y118:Y119"/>
    <mergeCell ref="Z118:Z119"/>
    <mergeCell ref="I117:I119"/>
    <mergeCell ref="J117:J119"/>
    <mergeCell ref="K117:X117"/>
    <mergeCell ref="C2:C3"/>
    <mergeCell ref="D2:D3"/>
    <mergeCell ref="E2:E3"/>
    <mergeCell ref="F2:F3"/>
    <mergeCell ref="N2:N4"/>
    <mergeCell ref="O2:O4"/>
    <mergeCell ref="Y117:AL117"/>
    <mergeCell ref="AM117:AP117"/>
    <mergeCell ref="K118:K119"/>
    <mergeCell ref="L118:L119"/>
    <mergeCell ref="M118:M119"/>
    <mergeCell ref="N118:N119"/>
    <mergeCell ref="O118:O119"/>
    <mergeCell ref="P118:P119"/>
    <mergeCell ref="Q118:Q119"/>
    <mergeCell ref="R118:R119"/>
    <mergeCell ref="S118:S119"/>
    <mergeCell ref="T118:T119"/>
    <mergeCell ref="U118:U119"/>
    <mergeCell ref="P2:P4"/>
    <mergeCell ref="T2:T3"/>
    <mergeCell ref="K21:L21"/>
    <mergeCell ref="X68:X69"/>
    <mergeCell ref="Y68:Y69"/>
    <mergeCell ref="Z68:Z69"/>
    <mergeCell ref="AA68:AA69"/>
    <mergeCell ref="AB68:AB69"/>
    <mergeCell ref="AI67:AI69"/>
    <mergeCell ref="L68:L69"/>
    <mergeCell ref="M68:M69"/>
    <mergeCell ref="N68:N69"/>
    <mergeCell ref="O68:O69"/>
    <mergeCell ref="P68:P69"/>
    <mergeCell ref="Q68:Q69"/>
    <mergeCell ref="AC68:AC69"/>
    <mergeCell ref="AD68:AD69"/>
    <mergeCell ref="AE68:AG68"/>
    <mergeCell ref="AH68:AH69"/>
    <mergeCell ref="K22:L22"/>
    <mergeCell ref="M2:M4"/>
    <mergeCell ref="K2:K4"/>
    <mergeCell ref="A87:B87"/>
    <mergeCell ref="A67:A69"/>
    <mergeCell ref="B67:B69"/>
    <mergeCell ref="C67:P67"/>
    <mergeCell ref="Q67:AD67"/>
    <mergeCell ref="AE67:AH67"/>
    <mergeCell ref="R68:R69"/>
    <mergeCell ref="S68:S69"/>
    <mergeCell ref="T68:T69"/>
    <mergeCell ref="U68:U69"/>
    <mergeCell ref="V68:V69"/>
    <mergeCell ref="W68:W69"/>
    <mergeCell ref="C68:C69"/>
    <mergeCell ref="D68:D69"/>
    <mergeCell ref="E68:E69"/>
    <mergeCell ref="F68:F69"/>
    <mergeCell ref="G68:G69"/>
    <mergeCell ref="H68:H69"/>
    <mergeCell ref="I68:I69"/>
    <mergeCell ref="J68:J69"/>
    <mergeCell ref="K68:K69"/>
    <mergeCell ref="Q92:AD92"/>
    <mergeCell ref="AE92:AH92"/>
    <mergeCell ref="C93:C94"/>
    <mergeCell ref="D93:D94"/>
    <mergeCell ref="E93:E94"/>
    <mergeCell ref="F93:F94"/>
    <mergeCell ref="G93:G94"/>
    <mergeCell ref="H93:H94"/>
    <mergeCell ref="I93:I94"/>
    <mergeCell ref="J93:J94"/>
    <mergeCell ref="K93:K94"/>
    <mergeCell ref="L93:L94"/>
    <mergeCell ref="M93:M94"/>
    <mergeCell ref="AI93:AI94"/>
    <mergeCell ref="X93:X94"/>
    <mergeCell ref="Y93:Y94"/>
    <mergeCell ref="Z93:Z94"/>
    <mergeCell ref="AA93:AA94"/>
    <mergeCell ref="AB93:AB94"/>
    <mergeCell ref="A111:B111"/>
    <mergeCell ref="AC93:AC94"/>
    <mergeCell ref="AD93:AD94"/>
    <mergeCell ref="AE93:AG93"/>
    <mergeCell ref="AH93:AH94"/>
    <mergeCell ref="S93:S94"/>
    <mergeCell ref="T93:T94"/>
    <mergeCell ref="U93:U94"/>
    <mergeCell ref="V93:V94"/>
    <mergeCell ref="W93:W94"/>
    <mergeCell ref="N93:N94"/>
    <mergeCell ref="O93:O94"/>
    <mergeCell ref="P93:P94"/>
    <mergeCell ref="Q93:Q94"/>
    <mergeCell ref="R93:R94"/>
    <mergeCell ref="A92:A94"/>
    <mergeCell ref="B92:B94"/>
    <mergeCell ref="C92:P92"/>
  </mergeCells>
  <pageMargins left="0.7" right="0.7" top="0.75" bottom="0.75" header="0.3" footer="0.3"/>
  <pageSetup paperSize="9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3B58C0-8CCF-4D27-B6E9-29292904EE30}">
  <sheetPr codeName="Arkusz10"/>
  <dimension ref="A1:L4"/>
  <sheetViews>
    <sheetView workbookViewId="0">
      <selection activeCell="B6" sqref="B6"/>
    </sheetView>
  </sheetViews>
  <sheetFormatPr defaultColWidth="8.85546875" defaultRowHeight="15" x14ac:dyDescent="0.25"/>
  <cols>
    <col min="1" max="1" width="1.85546875" style="16" customWidth="1"/>
    <col min="2" max="2" width="17.42578125" customWidth="1"/>
    <col min="3" max="3" width="31" customWidth="1"/>
    <col min="4" max="4" width="1.7109375" style="16" customWidth="1"/>
    <col min="5" max="5" width="18.42578125" customWidth="1"/>
    <col min="6" max="6" width="25.85546875" customWidth="1"/>
    <col min="7" max="7" width="1.42578125" style="16" customWidth="1"/>
    <col min="8" max="8" width="42.140625" customWidth="1"/>
    <col min="9" max="9" width="1.42578125" style="16" customWidth="1"/>
    <col min="10" max="10" width="20" customWidth="1"/>
    <col min="11" max="11" width="18.42578125" customWidth="1"/>
    <col min="12" max="12" width="1.42578125" style="16" customWidth="1"/>
  </cols>
  <sheetData>
    <row r="1" spans="1:12" s="4" customFormat="1" ht="30" x14ac:dyDescent="0.25">
      <c r="A1" s="75"/>
      <c r="B1" s="74" t="s">
        <v>585</v>
      </c>
      <c r="C1" s="74" t="s">
        <v>74</v>
      </c>
      <c r="D1" s="76"/>
      <c r="E1" s="74" t="s">
        <v>586</v>
      </c>
      <c r="F1" s="74" t="s">
        <v>79</v>
      </c>
      <c r="G1" s="76"/>
      <c r="H1" s="4" t="s">
        <v>587</v>
      </c>
      <c r="I1" s="76"/>
      <c r="J1" s="74" t="s">
        <v>588</v>
      </c>
      <c r="K1" s="74" t="s">
        <v>79</v>
      </c>
      <c r="L1" s="76"/>
    </row>
    <row r="2" spans="1:12" x14ac:dyDescent="0.25">
      <c r="B2" t="s">
        <v>55</v>
      </c>
      <c r="C2" t="s">
        <v>75</v>
      </c>
      <c r="E2" t="s">
        <v>54</v>
      </c>
      <c r="F2" t="s">
        <v>83</v>
      </c>
      <c r="H2" t="s">
        <v>84</v>
      </c>
      <c r="J2" t="s">
        <v>54</v>
      </c>
      <c r="K2" t="s">
        <v>83</v>
      </c>
    </row>
    <row r="3" spans="1:12" x14ac:dyDescent="0.25">
      <c r="B3" t="s">
        <v>56</v>
      </c>
      <c r="C3" t="s">
        <v>77</v>
      </c>
      <c r="E3" t="s">
        <v>82</v>
      </c>
      <c r="F3" t="s">
        <v>80</v>
      </c>
      <c r="H3" t="s">
        <v>85</v>
      </c>
      <c r="J3" t="s">
        <v>82</v>
      </c>
      <c r="K3" t="s">
        <v>80</v>
      </c>
    </row>
    <row r="4" spans="1:12" x14ac:dyDescent="0.25">
      <c r="B4" t="s">
        <v>78</v>
      </c>
      <c r="C4" t="s">
        <v>76</v>
      </c>
      <c r="J4" t="s">
        <v>53</v>
      </c>
      <c r="K4" t="s">
        <v>81</v>
      </c>
    </row>
  </sheetData>
  <sheetProtection algorithmName="SHA-512" hashValue="ybjGEMzi1f9Sm/DpaqOHFnGrgogxGc2kLxPXHwQyl4AqoigrbSZ2f2qk7nQhAPVEl/BEWZ3KcNQr86txSL9oFw==" saltValue="9PnuORPK5ciTnEfrWSqsNA==" spinCount="100000" sheet="1" objects="1" scenarios="1" selectLockedCells="1"/>
  <pageMargins left="0.7" right="0.7" top="0.75" bottom="0.75" header="0.3" footer="0.3"/>
  <tableParts count="4">
    <tablePart r:id="rId1"/>
    <tablePart r:id="rId2"/>
    <tablePart r:id="rId3"/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Psychologia</vt:lpstr>
      <vt:lpstr>Arkusz3</vt:lpstr>
      <vt:lpstr>Matryca_PZ</vt:lpstr>
      <vt:lpstr>Efekty uczenia się</vt:lpstr>
      <vt:lpstr>Arkusz1</vt:lpstr>
      <vt:lpstr>Słowniki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Marzena Patyna-Sieniuta</dc:creator>
  <cp:lastModifiedBy>Joanna Pawlinska</cp:lastModifiedBy>
  <cp:lastPrinted>2026-02-11T12:19:41Z</cp:lastPrinted>
  <dcterms:created xsi:type="dcterms:W3CDTF">2024-06-07T08:16:09Z</dcterms:created>
  <dcterms:modified xsi:type="dcterms:W3CDTF">2026-09-08T08:32:07Z</dcterms:modified>
</cp:coreProperties>
</file>