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je Konto\Desktop\"/>
    </mc:Choice>
  </mc:AlternateContent>
  <bookViews>
    <workbookView xWindow="0" yWindow="0" windowWidth="24000" windowHeight="10425" tabRatio="500"/>
  </bookViews>
  <sheets>
    <sheet name="Arkusz1" sheetId="1" r:id="rId1"/>
  </sheets>
  <definedNames>
    <definedName name="_xlnm.Print_Area" localSheetId="0">Arkusz1!$A$3:$E$40</definedName>
  </definedNames>
  <calcPr calcId="152511"/>
</workbook>
</file>

<file path=xl/calcChain.xml><?xml version="1.0" encoding="utf-8"?>
<calcChain xmlns="http://schemas.openxmlformats.org/spreadsheetml/2006/main">
  <c r="H34" i="1" l="1"/>
  <c r="H35" i="1"/>
  <c r="H33" i="1"/>
  <c r="H26" i="1"/>
  <c r="H27" i="1"/>
  <c r="H25" i="1"/>
  <c r="C28" i="1"/>
  <c r="C36" i="1" l="1"/>
  <c r="H17" i="1"/>
  <c r="H16" i="1"/>
  <c r="G17" i="1"/>
  <c r="G16" i="1"/>
  <c r="C5" i="1"/>
  <c r="G14" i="1" l="1"/>
  <c r="C40" i="1" s="1"/>
  <c r="H14" i="1" l="1"/>
</calcChain>
</file>

<file path=xl/sharedStrings.xml><?xml version="1.0" encoding="utf-8"?>
<sst xmlns="http://schemas.openxmlformats.org/spreadsheetml/2006/main" count="37" uniqueCount="31">
  <si>
    <t>Lp.</t>
  </si>
  <si>
    <t>Materiały i odczynniki</t>
  </si>
  <si>
    <t>Usługi obce (m.in. koszty publikacji)</t>
  </si>
  <si>
    <t>Wynagrodzenie wraz z pochodnymi( do 15% dla osób niebędących pracownikami Uczelni)</t>
  </si>
  <si>
    <t>Delegacja krajowe i zagraniczne (do 25%)</t>
  </si>
  <si>
    <t xml:space="preserve">                                                                 …………………………………………………………</t>
  </si>
  <si>
    <t>Załącznik nr 2</t>
  </si>
  <si>
    <t xml:space="preserve">                                                                                                     Pieczątka i podpis kierownika jednostki</t>
  </si>
  <si>
    <t>Szacunkowy koszt</t>
  </si>
  <si>
    <t xml:space="preserve">Kolumna kontrolna </t>
  </si>
  <si>
    <t>Nr wewnętrzny zadania</t>
  </si>
  <si>
    <t>Nazwa Katedry</t>
  </si>
  <si>
    <t>Nazwa Zakładu</t>
  </si>
  <si>
    <t>Instrukcja wypełniania kalkulacji:</t>
  </si>
  <si>
    <t>Kontrola poprawności wypełnienia kalkulacji</t>
  </si>
  <si>
    <t>Kwota przyznanej dotacji</t>
  </si>
  <si>
    <t>Limit kosztów na pozycji Wynagrodzenia</t>
  </si>
  <si>
    <t>Limit kosztów na pozycji Delegacje krajowe i zagraniczne</t>
  </si>
  <si>
    <t>ST.</t>
  </si>
  <si>
    <t>ad 5. Aparatura specjalna do badań (koszt zakupu do 10 000 zł)</t>
  </si>
  <si>
    <t>Nazwa aparatury
(koszt zakupu do 10 000 zł)</t>
  </si>
  <si>
    <t>Nazwa aparatury
( koszt zakupu powyżej 10 000 zł, ale nieprzekraczająca kwoty 500 000 zł)</t>
  </si>
  <si>
    <t>ad. 6 Aparatura specjalna do badań ( koszt zakupu powyżej 10 000 zł, ale nieprzekraczająca kwoty 500 000 zł)</t>
  </si>
  <si>
    <t>Data sporządzenia kalkulacji:</t>
  </si>
  <si>
    <t xml:space="preserve">KALKULACJA PROJEKTU
 </t>
  </si>
  <si>
    <t>Pozycje kalkulacji</t>
  </si>
  <si>
    <t xml:space="preserve">Wartość pozycji </t>
  </si>
  <si>
    <r>
      <t xml:space="preserve">Aparatura specjalna do badań (koszt zakupu </t>
    </r>
    <r>
      <rPr>
        <b/>
        <sz val="13"/>
        <color theme="1"/>
        <rFont val="Calibri"/>
        <family val="2"/>
        <charset val="238"/>
        <scheme val="minor"/>
      </rPr>
      <t>powyżej 10 000 zł</t>
    </r>
    <r>
      <rPr>
        <sz val="13"/>
        <color theme="1"/>
        <rFont val="Calibri"/>
        <family val="2"/>
        <charset val="238"/>
        <scheme val="minor"/>
      </rPr>
      <t>)</t>
    </r>
  </si>
  <si>
    <r>
      <t xml:space="preserve">Aparatura specjalna do badań (koszt zakupu </t>
    </r>
    <r>
      <rPr>
        <b/>
        <sz val="13"/>
        <color theme="1"/>
        <rFont val="Calibri"/>
        <family val="2"/>
        <charset val="238"/>
        <scheme val="minor"/>
      </rPr>
      <t>do 10 000 zł</t>
    </r>
    <r>
      <rPr>
        <sz val="13"/>
        <color theme="1"/>
        <rFont val="Calibri"/>
        <family val="2"/>
        <charset val="238"/>
        <scheme val="minor"/>
      </rPr>
      <t>)</t>
    </r>
  </si>
  <si>
    <t>Łączna kwota</t>
  </si>
  <si>
    <t>1. Wypełnić należy wyłącznie pola oznaczone na "szaro", pozostałe pola nie są aktywne.
2. W ujęciu finansowym należy rozpocząć uzupełnianie kalkulacji od wpisania otrzymanej dotacji w komórce "C20", a następie wypełnić pola C14:C17
3.  W kolejnym etapie proszę o uzupełnienie pól C25:C27 oraz C33:C35
Uwaga!!!
 - wartości w komórkach C20 i G13 muszą być jednakowe;
- w przypadku błędów pojawią się komentarze w kolumnie H.                                                                                                                                                                                                                                                                            
 - nie można przekraczać limitów kosztów na pozycji "Wynagrodzenia" (G16) , "Delegacje krajowe i zagraniczne" (G17) , oraz pozycji "Aparatura" (C24:C27 oraz C33:C35)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</si>
</sst>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9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4" fontId="2" fillId="0" borderId="0" xfId="0" applyNumberFormat="1" applyFont="1"/>
    <xf numFmtId="0" fontId="2" fillId="0" borderId="0" xfId="0" applyFont="1" applyAlignment="1" applyProtection="1">
      <alignment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2" fillId="3" borderId="4" xfId="0" applyFont="1" applyFill="1" applyBorder="1" applyAlignment="1">
      <alignment horizontal="left" vertical="center" wrapText="1"/>
    </xf>
    <xf numFmtId="0" fontId="2" fillId="5" borderId="0" xfId="0" applyFont="1" applyFill="1"/>
    <xf numFmtId="4" fontId="2" fillId="5" borderId="0" xfId="0" applyNumberFormat="1" applyFont="1" applyFill="1"/>
    <xf numFmtId="0" fontId="5" fillId="5" borderId="0" xfId="0" applyFont="1" applyFill="1"/>
    <xf numFmtId="0" fontId="2" fillId="0" borderId="0" xfId="0" applyFont="1" applyAlignment="1">
      <alignment wrapText="1"/>
    </xf>
    <xf numFmtId="0" fontId="2" fillId="5" borderId="0" xfId="0" applyFont="1" applyFill="1" applyAlignment="1">
      <alignment wrapText="1"/>
    </xf>
    <xf numFmtId="0" fontId="3" fillId="4" borderId="6" xfId="0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0" fontId="3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9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 applyProtection="1">
      <alignment wrapText="1"/>
      <protection locked="0"/>
    </xf>
    <xf numFmtId="164" fontId="3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/>
    <xf numFmtId="164" fontId="2" fillId="3" borderId="0" xfId="0" applyNumberFormat="1" applyFont="1" applyFill="1" applyBorder="1" applyAlignment="1" applyProtection="1">
      <alignment wrapText="1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/>
    <xf numFmtId="164" fontId="3" fillId="3" borderId="3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/>
    </xf>
    <xf numFmtId="0" fontId="3" fillId="6" borderId="11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 wrapText="1"/>
    </xf>
    <xf numFmtId="0" fontId="2" fillId="0" borderId="0" xfId="0" applyFont="1" applyFill="1"/>
    <xf numFmtId="164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Alignment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4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14" fontId="3" fillId="0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164" fontId="2" fillId="2" borderId="10" xfId="0" applyNumberFormat="1" applyFont="1" applyFill="1" applyBorder="1" applyAlignment="1" applyProtection="1">
      <alignment horizontal="right" vertical="center" wrapText="1"/>
      <protection locked="0"/>
    </xf>
    <xf numFmtId="44" fontId="3" fillId="4" borderId="10" xfId="0" applyNumberFormat="1" applyFont="1" applyFill="1" applyBorder="1" applyAlignment="1">
      <alignment horizontal="center" vertical="center"/>
    </xf>
    <xf numFmtId="44" fontId="3" fillId="4" borderId="1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Alignment="1"/>
    <xf numFmtId="0" fontId="2" fillId="5" borderId="0" xfId="0" applyFont="1" applyFill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="55" zoomScaleNormal="55" zoomScaleSheetLayoutView="55" zoomScalePageLayoutView="85" workbookViewId="0">
      <selection activeCell="C34" sqref="C33:C34"/>
    </sheetView>
  </sheetViews>
  <sheetFormatPr defaultColWidth="10.875" defaultRowHeight="17.25" x14ac:dyDescent="0.3"/>
  <cols>
    <col min="1" max="1" width="7.25" style="1" customWidth="1"/>
    <col min="2" max="2" width="42.125" style="24" customWidth="1"/>
    <col min="3" max="3" width="49.125" style="12" customWidth="1"/>
    <col min="4" max="4" width="10.75" style="27" customWidth="1"/>
    <col min="5" max="5" width="3.5" style="27" customWidth="1"/>
    <col min="6" max="6" width="25.25" style="27" customWidth="1"/>
    <col min="7" max="7" width="26.25" style="1" customWidth="1"/>
    <col min="8" max="8" width="26.75" style="2" customWidth="1"/>
    <col min="9" max="9" width="21.5" style="1" customWidth="1"/>
    <col min="10" max="16384" width="10.875" style="1"/>
  </cols>
  <sheetData>
    <row r="1" spans="1:8" x14ac:dyDescent="0.3">
      <c r="A1" s="23" t="s">
        <v>13</v>
      </c>
      <c r="B1" s="25"/>
      <c r="C1" s="22"/>
      <c r="F1" s="22"/>
      <c r="G1" s="21"/>
    </row>
    <row r="2" spans="1:8" ht="178.5" customHeight="1" x14ac:dyDescent="0.3">
      <c r="A2" s="76" t="s">
        <v>30</v>
      </c>
      <c r="B2" s="76"/>
      <c r="C2" s="76"/>
      <c r="D2" s="76"/>
      <c r="E2" s="76"/>
      <c r="F2" s="76"/>
      <c r="G2" s="76"/>
    </row>
    <row r="3" spans="1:8" ht="19.5" x14ac:dyDescent="0.3">
      <c r="A3" s="75" t="s">
        <v>6</v>
      </c>
      <c r="B3" s="17"/>
      <c r="D3" s="28"/>
      <c r="E3" s="28"/>
      <c r="F3" s="28"/>
      <c r="G3" s="17"/>
    </row>
    <row r="4" spans="1:8" ht="19.7" customHeight="1" x14ac:dyDescent="0.3">
      <c r="A4" s="17"/>
      <c r="B4" s="17"/>
      <c r="C4" s="1"/>
      <c r="D4" s="54"/>
      <c r="E4" s="54"/>
      <c r="G4" s="17"/>
    </row>
    <row r="5" spans="1:8" ht="19.5" x14ac:dyDescent="0.3">
      <c r="A5" s="79" t="s">
        <v>23</v>
      </c>
      <c r="B5" s="79"/>
      <c r="C5" s="65">
        <f ca="1">TODAY()</f>
        <v>43563</v>
      </c>
      <c r="D5" s="54"/>
      <c r="E5" s="54"/>
    </row>
    <row r="6" spans="1:8" x14ac:dyDescent="0.3">
      <c r="A6" s="17"/>
      <c r="B6" s="17"/>
      <c r="C6" s="3"/>
      <c r="D6" s="29"/>
      <c r="E6" s="29"/>
      <c r="F6" s="29"/>
    </row>
    <row r="7" spans="1:8" ht="60.75" customHeight="1" x14ac:dyDescent="0.3">
      <c r="A7" s="77" t="s">
        <v>11</v>
      </c>
      <c r="B7" s="78"/>
      <c r="C7" s="64"/>
      <c r="D7" s="30"/>
      <c r="E7" s="30"/>
    </row>
    <row r="8" spans="1:8" ht="60.75" customHeight="1" x14ac:dyDescent="0.3">
      <c r="A8" s="77" t="s">
        <v>12</v>
      </c>
      <c r="B8" s="78"/>
      <c r="C8" s="64"/>
      <c r="D8" s="30"/>
      <c r="E8" s="30"/>
      <c r="F8" s="30"/>
      <c r="G8" s="8"/>
    </row>
    <row r="9" spans="1:8" ht="40.5" customHeight="1" x14ac:dyDescent="0.3">
      <c r="A9" s="66"/>
      <c r="B9" s="30"/>
      <c r="C9" s="30"/>
      <c r="D9" s="30"/>
      <c r="E9" s="30"/>
      <c r="F9" s="30"/>
      <c r="G9" s="8"/>
    </row>
    <row r="10" spans="1:8" ht="19.5" x14ac:dyDescent="0.3">
      <c r="A10" s="82" t="s">
        <v>24</v>
      </c>
      <c r="B10" s="83"/>
      <c r="C10" s="83"/>
      <c r="D10" s="31"/>
      <c r="E10" s="31"/>
      <c r="F10" s="31"/>
      <c r="H10" s="1"/>
    </row>
    <row r="11" spans="1:8" x14ac:dyDescent="0.3">
      <c r="A11" s="84" t="s">
        <v>10</v>
      </c>
      <c r="B11" s="84"/>
      <c r="C11" s="19" t="s">
        <v>18</v>
      </c>
      <c r="E11" s="41"/>
      <c r="F11" s="32"/>
    </row>
    <row r="12" spans="1:8" ht="18" thickBot="1" x14ac:dyDescent="0.35">
      <c r="A12" s="18"/>
      <c r="B12" s="18"/>
      <c r="C12" s="13"/>
      <c r="D12" s="33"/>
      <c r="E12" s="33"/>
      <c r="F12" s="33"/>
    </row>
    <row r="13" spans="1:8" s="10" customFormat="1" ht="35.25" thickBot="1" x14ac:dyDescent="0.3">
      <c r="A13" s="14" t="s">
        <v>0</v>
      </c>
      <c r="B13" s="15" t="s">
        <v>25</v>
      </c>
      <c r="C13" s="16" t="s">
        <v>26</v>
      </c>
      <c r="D13" s="34"/>
      <c r="E13" s="62"/>
      <c r="F13" s="33"/>
      <c r="G13" s="26" t="s">
        <v>9</v>
      </c>
      <c r="H13" s="26" t="s">
        <v>14</v>
      </c>
    </row>
    <row r="14" spans="1:8" ht="105" customHeight="1" thickBot="1" x14ac:dyDescent="0.35">
      <c r="A14" s="4">
        <v>1</v>
      </c>
      <c r="B14" s="5" t="s">
        <v>1</v>
      </c>
      <c r="C14" s="6"/>
      <c r="D14" s="55"/>
      <c r="E14" s="35"/>
      <c r="F14" s="33"/>
      <c r="G14" s="50">
        <f>SUM(C14:C19)</f>
        <v>0</v>
      </c>
      <c r="H14" s="51" t="str">
        <f>IF(G14=C20,"Kwoty wpisane w komórkach od C13 do C18 są poprawnie wprowadzone","Kwoty wpisane w komórkach od C13 do C18 należy poprawić zgodnie z instrukcją")</f>
        <v>Kwoty wpisane w komórkach od C13 do C18 należy poprawić zgodnie z instrukcją</v>
      </c>
    </row>
    <row r="15" spans="1:8" ht="51.75" customHeight="1" thickBot="1" x14ac:dyDescent="0.35">
      <c r="A15" s="4">
        <v>2</v>
      </c>
      <c r="B15" s="5" t="s">
        <v>2</v>
      </c>
      <c r="C15" s="6"/>
      <c r="D15" s="35"/>
      <c r="E15" s="35"/>
      <c r="F15" s="35"/>
      <c r="G15" s="51"/>
      <c r="H15" s="52"/>
    </row>
    <row r="16" spans="1:8" ht="69" customHeight="1" thickBot="1" x14ac:dyDescent="0.35">
      <c r="A16" s="4">
        <v>3</v>
      </c>
      <c r="B16" s="5" t="s">
        <v>3</v>
      </c>
      <c r="C16" s="6"/>
      <c r="D16" s="35"/>
      <c r="E16" s="35"/>
      <c r="F16" s="49" t="s">
        <v>16</v>
      </c>
      <c r="G16" s="53">
        <f>C20*0.15</f>
        <v>15000</v>
      </c>
      <c r="H16" s="51" t="str">
        <f>IF(C16&gt;C20*0.15,"Wysokość wynagrodzeń niezgodna z Zarządzeniem Rektora","Wysokość wynagrodzeń zgodna z Zarządzeniem Rektora")</f>
        <v>Wysokość wynagrodzeń zgodna z Zarządzeniem Rektora</v>
      </c>
    </row>
    <row r="17" spans="1:8" ht="52.5" thickBot="1" x14ac:dyDescent="0.35">
      <c r="A17" s="4">
        <v>4</v>
      </c>
      <c r="B17" s="5" t="s">
        <v>4</v>
      </c>
      <c r="C17" s="6"/>
      <c r="D17" s="35"/>
      <c r="E17" s="35"/>
      <c r="F17" s="49" t="s">
        <v>17</v>
      </c>
      <c r="G17" s="53">
        <f>C20*0.25</f>
        <v>25000</v>
      </c>
      <c r="H17" s="51" t="str">
        <f>IF(C17&gt;C20*0.25,"Wartość Delegacji niezgodna z Zarządzeniem Rektora","Wartość Delegacji zgodna z Zarządzeniem Rektora")</f>
        <v>Wartość Delegacji zgodna z Zarządzeniem Rektora</v>
      </c>
    </row>
    <row r="18" spans="1:8" ht="35.25" thickBot="1" x14ac:dyDescent="0.35">
      <c r="A18" s="4">
        <v>5</v>
      </c>
      <c r="B18" s="5" t="s">
        <v>28</v>
      </c>
      <c r="C18" s="46"/>
      <c r="D18" s="56"/>
      <c r="E18" s="56"/>
      <c r="G18" s="3"/>
      <c r="H18" s="1"/>
    </row>
    <row r="19" spans="1:8" ht="45" customHeight="1" thickBot="1" x14ac:dyDescent="0.35">
      <c r="A19" s="4">
        <v>6</v>
      </c>
      <c r="B19" s="5" t="s">
        <v>27</v>
      </c>
      <c r="C19" s="46"/>
      <c r="D19" s="56"/>
      <c r="E19" s="56"/>
      <c r="F19" s="35"/>
      <c r="G19" s="3"/>
      <c r="H19" s="1"/>
    </row>
    <row r="20" spans="1:8" ht="48" customHeight="1" thickBot="1" x14ac:dyDescent="0.35">
      <c r="A20" s="7">
        <v>7</v>
      </c>
      <c r="B20" s="20" t="s">
        <v>15</v>
      </c>
      <c r="C20" s="6">
        <v>100000</v>
      </c>
      <c r="D20" s="35"/>
      <c r="E20" s="35"/>
      <c r="F20" s="35"/>
      <c r="G20" s="3"/>
      <c r="H20" s="1"/>
    </row>
    <row r="21" spans="1:8" x14ac:dyDescent="0.3">
      <c r="B21" s="1"/>
      <c r="C21" s="42"/>
      <c r="D21" s="57"/>
      <c r="E21" s="57"/>
      <c r="F21" s="35"/>
      <c r="G21" s="3"/>
      <c r="H21" s="1"/>
    </row>
    <row r="22" spans="1:8" ht="19.5" x14ac:dyDescent="0.3">
      <c r="A22" s="81" t="s">
        <v>19</v>
      </c>
      <c r="B22" s="81"/>
      <c r="C22" s="81"/>
      <c r="D22" s="81"/>
      <c r="E22" s="58"/>
      <c r="H22" s="1"/>
    </row>
    <row r="23" spans="1:8" x14ac:dyDescent="0.3">
      <c r="A23" s="48"/>
      <c r="B23" s="48"/>
      <c r="C23" s="48"/>
      <c r="D23" s="59"/>
      <c r="E23" s="59"/>
    </row>
    <row r="24" spans="1:8" ht="43.5" customHeight="1" x14ac:dyDescent="0.3">
      <c r="A24" s="67" t="s">
        <v>0</v>
      </c>
      <c r="B24" s="67" t="s">
        <v>20</v>
      </c>
      <c r="C24" s="68" t="s">
        <v>8</v>
      </c>
      <c r="D24" s="36"/>
      <c r="E24" s="36"/>
      <c r="H24" s="26" t="s">
        <v>14</v>
      </c>
    </row>
    <row r="25" spans="1:8" x14ac:dyDescent="0.3">
      <c r="A25" s="69">
        <v>1</v>
      </c>
      <c r="B25" s="70"/>
      <c r="C25" s="71"/>
      <c r="D25" s="37"/>
      <c r="E25" s="37"/>
      <c r="F25" s="36"/>
      <c r="H25" s="52" t="str">
        <f>IF(C25&lt;=10000,"wartość zgodna","wartość wymaga poprawy")</f>
        <v>wartość zgodna</v>
      </c>
    </row>
    <row r="26" spans="1:8" x14ac:dyDescent="0.3">
      <c r="A26" s="69">
        <v>2</v>
      </c>
      <c r="B26" s="70"/>
      <c r="C26" s="71"/>
      <c r="D26" s="37"/>
      <c r="E26" s="37"/>
      <c r="F26" s="37"/>
      <c r="H26" s="52" t="str">
        <f t="shared" ref="H26:H27" si="0">IF(C26&lt;=10000,"wartość zgodna","wartość wymaga poprawy")</f>
        <v>wartość zgodna</v>
      </c>
    </row>
    <row r="27" spans="1:8" x14ac:dyDescent="0.3">
      <c r="A27" s="69">
        <v>3</v>
      </c>
      <c r="B27" s="70"/>
      <c r="C27" s="71"/>
      <c r="D27" s="37"/>
      <c r="E27" s="37"/>
      <c r="F27" s="37"/>
      <c r="H27" s="52" t="str">
        <f t="shared" si="0"/>
        <v>wartość zgodna</v>
      </c>
    </row>
    <row r="28" spans="1:8" ht="48.75" customHeight="1" x14ac:dyDescent="0.3">
      <c r="A28" s="67"/>
      <c r="B28" s="67" t="s">
        <v>29</v>
      </c>
      <c r="C28" s="72">
        <f>SUM(C25:C27)</f>
        <v>0</v>
      </c>
      <c r="D28" s="60"/>
      <c r="E28" s="60"/>
      <c r="F28" s="37"/>
    </row>
    <row r="29" spans="1:8" ht="22.5" customHeight="1" x14ac:dyDescent="0.3">
      <c r="B29" s="44"/>
      <c r="C29" s="43"/>
      <c r="D29" s="37"/>
      <c r="E29" s="37"/>
      <c r="F29" s="37"/>
    </row>
    <row r="30" spans="1:8" ht="19.5" x14ac:dyDescent="0.3">
      <c r="A30" s="80" t="s">
        <v>22</v>
      </c>
      <c r="B30" s="80"/>
      <c r="C30" s="80"/>
      <c r="D30" s="80"/>
      <c r="E30" s="11"/>
      <c r="F30" s="11"/>
    </row>
    <row r="31" spans="1:8" x14ac:dyDescent="0.3">
      <c r="A31" s="8"/>
      <c r="B31" s="47"/>
      <c r="C31" s="47"/>
      <c r="D31" s="61"/>
      <c r="E31" s="61"/>
      <c r="F31" s="43"/>
    </row>
    <row r="32" spans="1:8" ht="51.75" x14ac:dyDescent="0.3">
      <c r="A32" s="67" t="s">
        <v>0</v>
      </c>
      <c r="B32" s="67" t="s">
        <v>21</v>
      </c>
      <c r="C32" s="68" t="s">
        <v>8</v>
      </c>
      <c r="D32" s="36"/>
      <c r="E32" s="36"/>
      <c r="F32" s="37"/>
      <c r="H32" s="26" t="s">
        <v>14</v>
      </c>
    </row>
    <row r="33" spans="1:8" x14ac:dyDescent="0.3">
      <c r="A33" s="69">
        <v>1</v>
      </c>
      <c r="B33" s="70"/>
      <c r="C33" s="71"/>
      <c r="D33" s="37"/>
      <c r="E33" s="37"/>
      <c r="F33" s="37"/>
      <c r="H33" s="52" t="str">
        <f>IF(OR(C33&gt;=10000.01,C33=0),"wartość zgodna","wartość wymaga poprawy")</f>
        <v>wartość zgodna</v>
      </c>
    </row>
    <row r="34" spans="1:8" x14ac:dyDescent="0.3">
      <c r="A34" s="69">
        <v>2</v>
      </c>
      <c r="B34" s="70"/>
      <c r="C34" s="71"/>
      <c r="D34" s="37"/>
      <c r="E34" s="37"/>
      <c r="F34" s="37"/>
      <c r="H34" s="52" t="str">
        <f t="shared" ref="H34:H35" si="1">IF(OR(C34&gt;=10000.01,C34=0),"wartość zgodna","wartość wymaga poprawy")</f>
        <v>wartość zgodna</v>
      </c>
    </row>
    <row r="35" spans="1:8" x14ac:dyDescent="0.3">
      <c r="A35" s="69">
        <v>3</v>
      </c>
      <c r="B35" s="70"/>
      <c r="C35" s="71"/>
      <c r="D35" s="37"/>
      <c r="E35" s="37"/>
      <c r="F35" s="37"/>
      <c r="H35" s="52" t="str">
        <f t="shared" si="1"/>
        <v>wartość zgodna</v>
      </c>
    </row>
    <row r="36" spans="1:8" ht="48.75" customHeight="1" x14ac:dyDescent="0.3">
      <c r="A36" s="67"/>
      <c r="B36" s="67" t="s">
        <v>29</v>
      </c>
      <c r="C36" s="73">
        <f>SUM(C33:C35)</f>
        <v>0</v>
      </c>
      <c r="D36" s="60"/>
      <c r="E36" s="60"/>
      <c r="F36" s="37"/>
    </row>
    <row r="37" spans="1:8" ht="48.75" customHeight="1" x14ac:dyDescent="0.3">
      <c r="A37" s="45"/>
      <c r="B37" s="63"/>
      <c r="C37" s="60"/>
      <c r="D37" s="60"/>
      <c r="E37" s="60"/>
      <c r="F37" s="37"/>
    </row>
    <row r="38" spans="1:8" ht="39.75" customHeight="1" x14ac:dyDescent="0.3">
      <c r="B38" s="24" t="s">
        <v>5</v>
      </c>
      <c r="C38" s="8"/>
      <c r="D38" s="39"/>
      <c r="E38" s="39"/>
      <c r="F38" s="38"/>
    </row>
    <row r="39" spans="1:8" ht="34.5" x14ac:dyDescent="0.3">
      <c r="B39" s="3" t="s">
        <v>7</v>
      </c>
      <c r="E39" s="40"/>
      <c r="F39" s="39"/>
      <c r="G39" s="8"/>
    </row>
    <row r="40" spans="1:8" x14ac:dyDescent="0.3">
      <c r="C40" s="74" t="str">
        <f>IF(G14=C20,"Kalkulacja poprawnie wypełniona","Kalkulacja do poprawy")</f>
        <v>Kalkulacja do poprawy</v>
      </c>
      <c r="F40" s="40"/>
      <c r="G40" s="9"/>
    </row>
    <row r="44" spans="1:8" x14ac:dyDescent="0.3">
      <c r="A44" s="8"/>
    </row>
  </sheetData>
  <sheetProtection algorithmName="SHA-512" hashValue="0lEaYYdPoznuWd9+z3OQqx1XIRd/FpWnUgh0eyHopHfR/uoD8u7K7+BppRRQTFI1QbOZXdruzNNGRGdy6H13/A==" saltValue="2jdrhd+NyhMGQ4m8E/htAA==" spinCount="100000" sheet="1" objects="1" scenarios="1"/>
  <mergeCells count="8">
    <mergeCell ref="A2:G2"/>
    <mergeCell ref="A7:B7"/>
    <mergeCell ref="A8:B8"/>
    <mergeCell ref="A5:B5"/>
    <mergeCell ref="A30:D30"/>
    <mergeCell ref="A22:D22"/>
    <mergeCell ref="A10:C10"/>
    <mergeCell ref="A11:B11"/>
  </mergeCells>
  <phoneticPr fontId="1" type="noConversion"/>
  <conditionalFormatting sqref="H16">
    <cfRule type="containsText" dxfId="7" priority="13" operator="containsText" text="Wysokość wynagrodzeń niezgodna z Zarządzeniem Rektora">
      <formula>NOT(ISERROR(SEARCH("Wysokość wynagrodzeń niezgodna z Zarządzeniem Rektora",H16)))</formula>
    </cfRule>
  </conditionalFormatting>
  <conditionalFormatting sqref="H17">
    <cfRule type="containsText" dxfId="6" priority="12" operator="containsText" text="Wartość Delegacji niezgodna z Zarządzeniem Rektora">
      <formula>NOT(ISERROR(SEARCH("Wartość Delegacji niezgodna z Zarządzeniem Rektora",H17)))</formula>
    </cfRule>
  </conditionalFormatting>
  <conditionalFormatting sqref="C6:F6">
    <cfRule type="containsText" dxfId="5" priority="9" operator="containsText" text="Kalkulacja wymaga poprawy">
      <formula>NOT(ISERROR(SEARCH("Kalkulacja wymaga poprawy",C6)))</formula>
    </cfRule>
  </conditionalFormatting>
  <conditionalFormatting sqref="K12">
    <cfRule type="containsText" dxfId="4" priority="5" operator="containsText" text="Kwoty wpisane w komórkach od C14 do C16 oraz od C18 do C20 należy poprawić zgodnie z instrukcją">
      <formula>NOT(ISERROR(SEARCH("Kwoty wpisane w komórkach od C14 do C16 oraz od C18 do C20 należy poprawić zgodnie z instrukcją",K12)))</formula>
    </cfRule>
  </conditionalFormatting>
  <conditionalFormatting sqref="H14">
    <cfRule type="containsText" dxfId="3" priority="4" operator="containsText" text="Kwoty wpisane w komórkach od C13 do C18 należy poprawić zgodnie z instrukcją">
      <formula>NOT(ISERROR(SEARCH("Kwoty wpisane w komórkach od C13 do C18 należy poprawić zgodnie z instrukcją",H14)))</formula>
    </cfRule>
  </conditionalFormatting>
  <conditionalFormatting sqref="H25:H27">
    <cfRule type="containsText" dxfId="2" priority="3" operator="containsText" text="wartość wymaga poprawy">
      <formula>NOT(ISERROR(SEARCH("wartość wymaga poprawy",H25)))</formula>
    </cfRule>
  </conditionalFormatting>
  <conditionalFormatting sqref="H33:H35">
    <cfRule type="containsText" dxfId="1" priority="2" operator="containsText" text="wartość wymaga poprawy">
      <formula>NOT(ISERROR(SEARCH("wartość wymaga poprawy",H33)))</formula>
    </cfRule>
  </conditionalFormatting>
  <conditionalFormatting sqref="C40">
    <cfRule type="containsText" dxfId="0" priority="1" operator="containsText" text="Kalkulacja do poprawy">
      <formula>NOT(ISERROR(SEARCH("Kalkulacja do poprawy",C40)))</formula>
    </cfRule>
  </conditionalFormatting>
  <pageMargins left="0.39370078740157483" right="0.70866141732283472" top="0.35433070866141736" bottom="0.35433070866141736" header="0.31496062992125984" footer="0.31496062992125984"/>
  <pageSetup paperSize="9" scale="6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Microsoft Office</dc:creator>
  <cp:lastModifiedBy>POKL</cp:lastModifiedBy>
  <cp:lastPrinted>2019-04-08T11:40:21Z</cp:lastPrinted>
  <dcterms:created xsi:type="dcterms:W3CDTF">2017-05-12T08:28:48Z</dcterms:created>
  <dcterms:modified xsi:type="dcterms:W3CDTF">2019-04-08T12:01:16Z</dcterms:modified>
</cp:coreProperties>
</file>