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1 rok" sheetId="1" r:id="rId1"/>
    <sheet name="2 rok" sheetId="2" r:id="rId2"/>
    <sheet name="3 rok" sheetId="3" r:id="rId3"/>
    <sheet name="4 rok" sheetId="4" r:id="rId4"/>
    <sheet name="5 rok" sheetId="5" r:id="rId5"/>
    <sheet name="Przedmioty fakultatywne" sheetId="6" r:id="rId6"/>
  </sheets>
  <definedNames>
    <definedName name="_xlnm.Print_Area" localSheetId="2">'3 rok'!$A$1:$AP$54</definedName>
    <definedName name="_xlnm.Print_Area" localSheetId="3">'4 rok'!$A$1:$AP$55</definedName>
    <definedName name="_xlnm.Print_Area" localSheetId="5">'Przedmioty fakultatywne'!$A$1:$W$36</definedName>
  </definedNames>
  <calcPr fullCalcOnLoad="1"/>
</workbook>
</file>

<file path=xl/sharedStrings.xml><?xml version="1.0" encoding="utf-8"?>
<sst xmlns="http://schemas.openxmlformats.org/spreadsheetml/2006/main" count="745" uniqueCount="202">
  <si>
    <t>samokształcenie</t>
  </si>
  <si>
    <t>forma zakończenia semestru</t>
  </si>
  <si>
    <t>punkty ECTS</t>
  </si>
  <si>
    <t>Przedmiot</t>
  </si>
  <si>
    <t>ogólna liczba godzin dydaktycznych</t>
  </si>
  <si>
    <t>SUMA GODZIN DYDAKTYCZNYCH</t>
  </si>
  <si>
    <t>SUMA PUNKTÓW ECTS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</si>
  <si>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</si>
  <si>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</si>
  <si>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</si>
  <si>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</si>
  <si>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</si>
  <si>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</si>
  <si>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</si>
  <si>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</si>
  <si>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</si>
  <si>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</si>
  <si>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</si>
  <si>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</si>
  <si>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</si>
  <si>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</si>
  <si>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Forma studiów </t>
    </r>
    <r>
      <rPr>
        <b/>
        <sz val="11"/>
        <rFont val="Arial"/>
        <family val="2"/>
      </rPr>
      <t>stacjonarna</t>
    </r>
  </si>
  <si>
    <t>Lp.</t>
  </si>
  <si>
    <t>Anatomia prawidłowa człowieka 1</t>
  </si>
  <si>
    <t>Anatomia prawidłowa człowieka 2</t>
  </si>
  <si>
    <t>Biochemia</t>
  </si>
  <si>
    <t>Biofizyka</t>
  </si>
  <si>
    <t>zal / oc</t>
  </si>
  <si>
    <t>Kinezyterapia 1</t>
  </si>
  <si>
    <t>Fizjoterapia ogólna 1</t>
  </si>
  <si>
    <t>Fizjoterapia ogólna 2</t>
  </si>
  <si>
    <t>Patologia ogólna</t>
  </si>
  <si>
    <t>Przedmiot wolnego wyboru 1</t>
  </si>
  <si>
    <t>Przedmiot wolnego wyboru 2</t>
  </si>
  <si>
    <t>Kliniczne podstawy fizjoterapii w psychiatrii</t>
  </si>
  <si>
    <t>Kliniczne podstawy fizjoterapii w geriatrii</t>
  </si>
  <si>
    <t>Kliniczne podstawy fizjoterapii w chirurgii</t>
  </si>
  <si>
    <t>ćwiczenia audytoryjne (CA)</t>
  </si>
  <si>
    <t>Wychowanie fizyczne 1</t>
  </si>
  <si>
    <t>Wychowanie fizyczne 2</t>
  </si>
  <si>
    <t>Rodzaj zajęć</t>
  </si>
  <si>
    <t>podstawowy</t>
  </si>
  <si>
    <t>kierunkowy</t>
  </si>
  <si>
    <t>e-learning (EL)</t>
  </si>
  <si>
    <r>
      <t xml:space="preserve">Studia </t>
    </r>
    <r>
      <rPr>
        <b/>
        <sz val="11"/>
        <rFont val="Arial"/>
        <family val="2"/>
      </rPr>
      <t>jednolite magisterskie</t>
    </r>
  </si>
  <si>
    <t>Anatomia rentgenowska</t>
  </si>
  <si>
    <t>Ergonomia</t>
  </si>
  <si>
    <t>Podstawy prawa</t>
  </si>
  <si>
    <t>Fizjoprofilaktyka</t>
  </si>
  <si>
    <t>Promocja zdrowia</t>
  </si>
  <si>
    <t>RAZEM</t>
  </si>
  <si>
    <t>Farmakologia w fizjoterapii</t>
  </si>
  <si>
    <t>Kinezyterapia 2</t>
  </si>
  <si>
    <t>Masaż 2</t>
  </si>
  <si>
    <t>Masaż 1</t>
  </si>
  <si>
    <t>Kliniczne podstawy fizjoterapii w intensywnej terapii</t>
  </si>
  <si>
    <t>Kliniczne podstawy fizjoterapii w medycynie sportowej</t>
  </si>
  <si>
    <t>Dydaktyka fizjoterapii</t>
  </si>
  <si>
    <t>Zarządzanie i marketing</t>
  </si>
  <si>
    <t>Praca magisterska</t>
  </si>
  <si>
    <t>Biologia medyczna z genetyką</t>
  </si>
  <si>
    <t>Biomechanika</t>
  </si>
  <si>
    <t>Pierwsza pomoc</t>
  </si>
  <si>
    <t>A. BIOMEDYCZNE PODSTAWY FIZJOTERAPII</t>
  </si>
  <si>
    <t xml:space="preserve">B. NAUKI OGÓLNE </t>
  </si>
  <si>
    <t>Zdrowie publiczne z demografią i epidemiologią</t>
  </si>
  <si>
    <t>Filozofia i bioetyka</t>
  </si>
  <si>
    <t>Wyroby medyczne</t>
  </si>
  <si>
    <t>Terapia manualna</t>
  </si>
  <si>
    <t xml:space="preserve">C. PODSTAWY FIZJOTERAPII </t>
  </si>
  <si>
    <t>D. FIZJOTERAPIA KLINICZNA</t>
  </si>
  <si>
    <t>E. METODOLOGIA BADAŃ NAUKOWYCH</t>
  </si>
  <si>
    <t>Pedagogika ogólna i specjalna</t>
  </si>
  <si>
    <t>Socjologia ogólna i niepełnosprawności</t>
  </si>
  <si>
    <t>Język obcy 1</t>
  </si>
  <si>
    <t>Język obcy 2</t>
  </si>
  <si>
    <t>Kształcenie ruchowe i metodyka nauczania ruchu 1</t>
  </si>
  <si>
    <t>Kształcenie ruchowe i metodyka nauczania ruchu 2</t>
  </si>
  <si>
    <t>Kształcenie ruchowe i metodyka nauczania ruchu 3 - pływanie</t>
  </si>
  <si>
    <t>Kliniczne podstawy fizjoterapii w pediatrii</t>
  </si>
  <si>
    <t>Kliniczne podstawy fizjoterapii w neurologii dziecięcej</t>
  </si>
  <si>
    <t>Kliniczne podstawy fizjoterapii w pulmonologii</t>
  </si>
  <si>
    <t>Kliniczne podstawy fizjoterapii w ginekologii i położnictwie</t>
  </si>
  <si>
    <t>Fizjoterapia kliniczna w dysfunkcjach układu ruchu w reumatologii</t>
  </si>
  <si>
    <t>Fizjoterapia kliniczna w dysfunkcjach układu ruchu w wieku rozwojowym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</si>
  <si>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</si>
  <si>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</si>
  <si>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</si>
  <si>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</si>
  <si>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</si>
  <si>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</si>
  <si>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</si>
  <si>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Fizjologia 1 - fizjologia ogólna, fizjologia bólu i diagnostyka fizjologiczna</t>
  </si>
  <si>
    <t>Fizjologia 2 - fizjologia wysiłku fizycznego</t>
  </si>
  <si>
    <t>G. Autorska oferta uczelni</t>
  </si>
  <si>
    <t>E</t>
  </si>
  <si>
    <t>Psychologia 1 - psychologia ogólna, kliniczna i psychoterapia</t>
  </si>
  <si>
    <t>Psychologia 2 - komunikacja kliniczna</t>
  </si>
  <si>
    <t>Anatomia palpacyjna i funkcjonalna</t>
  </si>
  <si>
    <t>zal</t>
  </si>
  <si>
    <t>Kinezyterapia 3</t>
  </si>
  <si>
    <t>Diagnostyka funkcjonalna w dysfunkcjach układu ruchu 1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</si>
  <si>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</si>
  <si>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</si>
  <si>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</si>
  <si>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1</t>
  </si>
  <si>
    <t>Diagnostyka funkcjonalna w wieku rozwojowym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</si>
  <si>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</si>
  <si>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</si>
  <si>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</si>
  <si>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</si>
  <si>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</si>
  <si>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</si>
  <si>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Język obcy 3</t>
  </si>
  <si>
    <t>Język obcy 4</t>
  </si>
  <si>
    <t>Medycyna fizykalna 1 – podstawy fizykoterapii</t>
  </si>
  <si>
    <t>Medycyna fizykalna 2 – nowoczesne metody fizykoterapii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</si>
  <si>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</si>
  <si>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</si>
  <si>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</si>
  <si>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</si>
  <si>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F. PRAKTYKI FIZJOTERAPEUTYCZNE - ZAKRES PRAKTYK</t>
  </si>
  <si>
    <t>Historia fizjoterapii</t>
  </si>
  <si>
    <t>Sport osób z niepełnosprawnościami</t>
  </si>
  <si>
    <t>Seminarium magisterskie 1</t>
  </si>
  <si>
    <t>Seminarium magisterskie 2</t>
  </si>
  <si>
    <t>Praca w zespole badawczym 1</t>
  </si>
  <si>
    <t>Praca w zespole badawczym 2</t>
  </si>
  <si>
    <t>Adaptowana aktywność fizyczna</t>
  </si>
  <si>
    <t>Metody specjalne fizjoterapii 1</t>
  </si>
  <si>
    <t>Metody specjalne fizjoterapii 2</t>
  </si>
  <si>
    <t>Kliniczne podstawy fizjoterapii w reumatologii</t>
  </si>
  <si>
    <t>Praktyka z fizjoterapii klinicznej, fizykoterapii i masażu - praktyka semestralna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</si>
  <si>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</si>
  <si>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</si>
  <si>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</si>
  <si>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</si>
  <si>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</si>
  <si>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</si>
  <si>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</si>
  <si>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</si>
  <si>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</si>
  <si>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</si>
  <si>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Seminarium magisterskie 3</t>
  </si>
  <si>
    <t>Medycyna fizykalna 3 – balneoklimatologia i odnowa biologiczna</t>
  </si>
  <si>
    <t>Ekonomia, system ochrony zdrowia i technologie informacyjne</t>
  </si>
  <si>
    <r>
      <t xml:space="preserve">Rok studiów </t>
    </r>
    <r>
      <rPr>
        <b/>
        <sz val="11"/>
        <rFont val="Arial"/>
        <family val="2"/>
      </rPr>
      <t>1</t>
    </r>
  </si>
  <si>
    <t>semestr zimowy - I</t>
  </si>
  <si>
    <t>semestr letni - II</t>
  </si>
  <si>
    <t>ćwiczenia audytoryjne CA)</t>
  </si>
  <si>
    <t>* - przedmioty, w ramach, których realizowane są efekty kształcenia związane ze zdobywaniem przez studenta pogłębionej wiedzy oraz umiejętności prowadzenia badań naukowych</t>
  </si>
  <si>
    <r>
      <t xml:space="preserve">Rok studiów </t>
    </r>
    <r>
      <rPr>
        <b/>
        <sz val="11"/>
        <rFont val="Arial"/>
        <family val="2"/>
      </rPr>
      <t>2</t>
    </r>
  </si>
  <si>
    <r>
      <t xml:space="preserve">Rok studiów </t>
    </r>
    <r>
      <rPr>
        <b/>
        <sz val="11"/>
        <rFont val="Arial"/>
        <family val="2"/>
      </rPr>
      <t>3</t>
    </r>
  </si>
  <si>
    <r>
      <t xml:space="preserve">Rok studiów </t>
    </r>
    <r>
      <rPr>
        <b/>
        <sz val="11"/>
        <rFont val="Arial"/>
        <family val="2"/>
      </rPr>
      <t>4</t>
    </r>
  </si>
  <si>
    <r>
      <t xml:space="preserve">Rok studiów </t>
    </r>
    <r>
      <rPr>
        <b/>
        <sz val="11"/>
        <rFont val="Arial"/>
        <family val="2"/>
      </rPr>
      <t>5</t>
    </r>
  </si>
  <si>
    <t>C. PODSTAWY FIZJOTERAPII</t>
  </si>
  <si>
    <t>Metodologia badań naukowych</t>
  </si>
  <si>
    <t>Kliniczne podstawy fizjoterapii w ortopedii i traumatologii 1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</si>
  <si>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</si>
  <si>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</si>
  <si>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</si>
  <si>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kardiologii i kardiochirurgii 1</t>
  </si>
  <si>
    <t>Kliniczne podstawy fizjoterapii w kardiologii i kardiochirurgii 2</t>
  </si>
  <si>
    <t>Kliniczne podstawy fizjoterapii w onkologii i medycynie paliatywnej 1</t>
  </si>
  <si>
    <t>Kliniczne podstawy fizjoterapii w onkologii i medycynie paliatywnej 2</t>
  </si>
  <si>
    <t>Fizjoterapia kliniczna w dysfunkcjach układu ruchu w medycynie sportowej 1</t>
  </si>
  <si>
    <t>Fizjoterapia kliniczna w dysfunkcjach układu ruchu w medycynie sportowej 2</t>
  </si>
  <si>
    <t>Fizjoterapia kliniczna w dysfunkcjach układu ruchu w ortopedii i traumatologii 1</t>
  </si>
  <si>
    <t>Fizjoterapia kliniczna w dysfunkcjach układu ruchu w ortopedii i traumatologii 2</t>
  </si>
  <si>
    <t>Fizjoterapia w chorobach wewnętrznych w kardiologii i kardiochirurgii 1</t>
  </si>
  <si>
    <t>Fizjoterapia w chorobach wewnętrznych w kardiologii i kardiochirurgii 2</t>
  </si>
  <si>
    <t>Fizjoterapia kliniczna w dysfunkcjach układu ruchu w neurologii i neurochirurgii 1</t>
  </si>
  <si>
    <t>Fizjoterapia kliniczna w dysfunkcjach układu ruchu w neurologii i neurochirurgii 2</t>
  </si>
  <si>
    <t>Rozwój psychomotoryczny dziecka</t>
  </si>
  <si>
    <t>semestr zimowy - III</t>
  </si>
  <si>
    <t>semestr letni - IV</t>
  </si>
  <si>
    <t>semestr zimowy - V</t>
  </si>
  <si>
    <t>semestr letni - VI</t>
  </si>
  <si>
    <t>semestr zimowy - VII</t>
  </si>
  <si>
    <t>semestr letni - VIII</t>
  </si>
  <si>
    <t>semestr zimowy - IX</t>
  </si>
  <si>
    <t>semestr letni - X</t>
  </si>
  <si>
    <t>Nowoczesne metody diagnostyczne na potrzeby fizjoterapii</t>
  </si>
  <si>
    <t xml:space="preserve">Metody wspomagające w rehabilitacji  pediatrycznej  </t>
  </si>
  <si>
    <t xml:space="preserve">Rehabilitacja w zaburzeniach okresu okołoporodowego </t>
  </si>
  <si>
    <t>Współczesne metody leczenia skolioz</t>
  </si>
  <si>
    <t>Podstawy medycyny sportowej</t>
  </si>
  <si>
    <t xml:space="preserve">Metody specjalne fizjoterapii w pediatrii </t>
  </si>
  <si>
    <t>Społeczne aspekty niepełnosprawności</t>
  </si>
  <si>
    <t>Rehabilitacja w środowisku wodnym</t>
  </si>
  <si>
    <t>Rehabilitacja w zaburzeniach psychicznych u dzieci i młodzieży</t>
  </si>
  <si>
    <t>Metody walki z bólem w fizjoterapii</t>
  </si>
  <si>
    <t>Sport w ujęciu urbanizacyjnym - urazy, profilaktyka, fizjoterapia</t>
  </si>
  <si>
    <t xml:space="preserve">Podstawy treningu terapeutycznego w fizjoterapii </t>
  </si>
  <si>
    <t>Fizjoprofilaktyka i terapia schorzeń urologicznych</t>
  </si>
  <si>
    <t xml:space="preserve">PLAN STUDIÓW na rok akademicki 2019/2020 </t>
  </si>
  <si>
    <t xml:space="preserve">PLAN STUDIÓW na rok akademicki 2020/2021 </t>
  </si>
  <si>
    <t xml:space="preserve">PLAN STUDIÓW na rok akademicki 2021/2022 </t>
  </si>
  <si>
    <t xml:space="preserve">PLAN STUDIÓW na rok akademicki 2022/2023 </t>
  </si>
  <si>
    <t xml:space="preserve">PLAN STUDIÓW na rok akademicki 2023/2024 </t>
  </si>
  <si>
    <t xml:space="preserve">PLAN STUDIÓW na cykl 2019-2024 </t>
  </si>
  <si>
    <r>
      <t xml:space="preserve">Rok studiów </t>
    </r>
    <r>
      <rPr>
        <b/>
        <sz val="11"/>
        <rFont val="Arial"/>
        <family val="2"/>
      </rPr>
      <t>3-5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</si>
</sst>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1" fontId="0" fillId="0" borderId="1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textRotation="90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" fontId="0" fillId="0" borderId="47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8" fillId="33" borderId="35" xfId="0" applyFont="1" applyFill="1" applyBorder="1" applyAlignment="1">
      <alignment horizontal="left" vertical="center" wrapText="1"/>
    </xf>
    <xf numFmtId="1" fontId="0" fillId="33" borderId="17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9" fillId="0" borderId="35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1" fontId="50" fillId="33" borderId="17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164" fontId="50" fillId="33" borderId="10" xfId="0" applyNumberFormat="1" applyFont="1" applyFill="1" applyBorder="1" applyAlignment="1">
      <alignment horizontal="center" vertical="center"/>
    </xf>
    <xf numFmtId="1" fontId="50" fillId="33" borderId="14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164" fontId="50" fillId="33" borderId="25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164" fontId="50" fillId="33" borderId="15" xfId="0" applyNumberFormat="1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1" fontId="50" fillId="33" borderId="15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164" fontId="50" fillId="33" borderId="33" xfId="0" applyNumberFormat="1" applyFont="1" applyFill="1" applyBorder="1" applyAlignment="1">
      <alignment horizontal="center" vertical="center"/>
    </xf>
    <xf numFmtId="1" fontId="50" fillId="33" borderId="13" xfId="0" applyNumberFormat="1" applyFont="1" applyFill="1" applyBorder="1" applyAlignment="1">
      <alignment horizontal="center" vertical="center"/>
    </xf>
    <xf numFmtId="1" fontId="50" fillId="33" borderId="33" xfId="0" applyNumberFormat="1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0" fillId="33" borderId="4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164" fontId="0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0" fontId="8" fillId="33" borderId="43" xfId="0" applyFont="1" applyFill="1" applyBorder="1" applyAlignment="1">
      <alignment horizontal="left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9" fillId="0" borderId="27" xfId="51" applyFont="1" applyBorder="1" applyAlignment="1">
      <alignment horizontal="left" vertical="center" wrapText="1"/>
      <protection/>
    </xf>
    <xf numFmtId="0" fontId="49" fillId="0" borderId="10" xfId="51" applyFont="1" applyBorder="1" applyAlignment="1">
      <alignment horizontal="left" vertical="center" wrapText="1"/>
      <protection/>
    </xf>
    <xf numFmtId="0" fontId="49" fillId="0" borderId="10" xfId="51" applyFont="1" applyFill="1" applyBorder="1" applyAlignment="1">
      <alignment horizontal="left" vertical="center" wrapText="1"/>
      <protection/>
    </xf>
    <xf numFmtId="0" fontId="49" fillId="0" borderId="14" xfId="51" applyFont="1" applyBorder="1" applyAlignment="1">
      <alignment horizontal="left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164" fontId="6" fillId="0" borderId="56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textRotation="90"/>
    </xf>
    <xf numFmtId="0" fontId="2" fillId="0" borderId="51" xfId="0" applyFont="1" applyBorder="1" applyAlignment="1">
      <alignment horizontal="center" textRotation="90"/>
    </xf>
    <xf numFmtId="0" fontId="0" fillId="0" borderId="6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52" fillId="0" borderId="5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4238625</xdr:colOff>
      <xdr:row>5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3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X89"/>
  <sheetViews>
    <sheetView view="pageLayout" zoomScaleNormal="85" workbookViewId="0" topLeftCell="P1">
      <selection activeCell="D84" sqref="D84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54.8515625" style="0" customWidth="1"/>
    <col min="5" max="5" width="5.28125" style="0" customWidth="1"/>
    <col min="6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1" width="5.7109375" style="0" customWidth="1"/>
    <col min="42" max="42" width="6.140625" style="0" customWidth="1"/>
  </cols>
  <sheetData>
    <row r="6" spans="2:42" s="1" customFormat="1" ht="19.5" customHeight="1">
      <c r="B6" s="208" t="s">
        <v>195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</row>
    <row r="7" spans="2:42" s="1" customFormat="1" ht="19.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9" s="2" customFormat="1" ht="15" customHeight="1">
      <c r="B9" s="2" t="s">
        <v>20</v>
      </c>
    </row>
    <row r="10" s="2" customFormat="1" ht="15" customHeight="1">
      <c r="B10" s="2" t="s">
        <v>19</v>
      </c>
    </row>
    <row r="11" s="2" customFormat="1" ht="15" customHeight="1">
      <c r="B11" s="2" t="s">
        <v>146</v>
      </c>
    </row>
    <row r="12" s="2" customFormat="1" ht="15" customHeight="1">
      <c r="B12" s="2" t="s">
        <v>21</v>
      </c>
    </row>
    <row r="13" spans="2:3" ht="15" customHeight="1">
      <c r="B13" s="2" t="s">
        <v>44</v>
      </c>
      <c r="C13" s="2"/>
    </row>
    <row r="15" ht="13.5" thickBot="1"/>
    <row r="16" spans="1:43" ht="17.25" customHeight="1" thickBot="1">
      <c r="A16" s="15"/>
      <c r="B16" s="217" t="s">
        <v>22</v>
      </c>
      <c r="C16" s="221" t="s">
        <v>40</v>
      </c>
      <c r="D16" s="198" t="s">
        <v>3</v>
      </c>
      <c r="E16" s="200" t="s">
        <v>147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2"/>
      <c r="W16" s="200" t="s">
        <v>148</v>
      </c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  <c r="AO16" s="219" t="s">
        <v>5</v>
      </c>
      <c r="AP16" s="212" t="s">
        <v>6</v>
      </c>
      <c r="AQ16" s="15"/>
    </row>
    <row r="17" spans="1:43" ht="243" customHeight="1" thickBot="1">
      <c r="A17" s="15"/>
      <c r="B17" s="218"/>
      <c r="C17" s="222"/>
      <c r="D17" s="199"/>
      <c r="E17" s="4" t="s">
        <v>7</v>
      </c>
      <c r="F17" s="5" t="s">
        <v>8</v>
      </c>
      <c r="G17" s="6" t="s">
        <v>37</v>
      </c>
      <c r="H17" s="6" t="s">
        <v>9</v>
      </c>
      <c r="I17" s="6" t="s">
        <v>10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  <c r="O17" s="27" t="s">
        <v>43</v>
      </c>
      <c r="P17" s="6" t="s">
        <v>18</v>
      </c>
      <c r="Q17" s="6" t="s">
        <v>16</v>
      </c>
      <c r="R17" s="6" t="s">
        <v>0</v>
      </c>
      <c r="S17" s="6" t="s">
        <v>17</v>
      </c>
      <c r="T17" s="6" t="s">
        <v>4</v>
      </c>
      <c r="U17" s="6" t="s">
        <v>1</v>
      </c>
      <c r="V17" s="21" t="s">
        <v>2</v>
      </c>
      <c r="W17" s="5" t="s">
        <v>7</v>
      </c>
      <c r="X17" s="5" t="s">
        <v>8</v>
      </c>
      <c r="Y17" s="5" t="s">
        <v>149</v>
      </c>
      <c r="Z17" s="5" t="s">
        <v>9</v>
      </c>
      <c r="AA17" s="5" t="s">
        <v>10</v>
      </c>
      <c r="AB17" s="5" t="s">
        <v>11</v>
      </c>
      <c r="AC17" s="5" t="s">
        <v>12</v>
      </c>
      <c r="AD17" s="5" t="s">
        <v>13</v>
      </c>
      <c r="AE17" s="6" t="s">
        <v>14</v>
      </c>
      <c r="AF17" s="6" t="s">
        <v>15</v>
      </c>
      <c r="AG17" s="27" t="s">
        <v>43</v>
      </c>
      <c r="AH17" s="6" t="s">
        <v>18</v>
      </c>
      <c r="AI17" s="6" t="s">
        <v>16</v>
      </c>
      <c r="AJ17" s="6" t="s">
        <v>0</v>
      </c>
      <c r="AK17" s="6" t="s">
        <v>17</v>
      </c>
      <c r="AL17" s="6" t="s">
        <v>4</v>
      </c>
      <c r="AM17" s="6" t="s">
        <v>1</v>
      </c>
      <c r="AN17" s="21" t="s">
        <v>2</v>
      </c>
      <c r="AO17" s="220"/>
      <c r="AP17" s="213"/>
      <c r="AQ17" s="15"/>
    </row>
    <row r="18" spans="1:43" ht="15" customHeight="1" thickBot="1">
      <c r="A18" s="34"/>
      <c r="B18" s="214" t="s">
        <v>63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6"/>
      <c r="AQ18" s="15"/>
    </row>
    <row r="19" spans="1:43" ht="15" customHeight="1">
      <c r="A19" s="34"/>
      <c r="B19" s="19">
        <v>1</v>
      </c>
      <c r="C19" s="39" t="s">
        <v>41</v>
      </c>
      <c r="D19" s="71" t="s">
        <v>23</v>
      </c>
      <c r="E19" s="76">
        <v>15</v>
      </c>
      <c r="F19" s="43"/>
      <c r="G19" s="43"/>
      <c r="H19" s="43">
        <v>35</v>
      </c>
      <c r="I19" s="44"/>
      <c r="J19" s="44"/>
      <c r="K19" s="44"/>
      <c r="L19" s="44"/>
      <c r="M19" s="44"/>
      <c r="N19" s="44"/>
      <c r="O19" s="44"/>
      <c r="P19" s="44"/>
      <c r="Q19" s="44"/>
      <c r="R19" s="43"/>
      <c r="S19" s="45">
        <f>SUM(E19:P19)</f>
        <v>50</v>
      </c>
      <c r="T19" s="45">
        <f>SUM(E19:R19)</f>
        <v>50</v>
      </c>
      <c r="U19" s="46" t="s">
        <v>27</v>
      </c>
      <c r="V19" s="47">
        <f>IF(T19=0,0,IF(T19&lt;25,0.5,TRUNC(T19/25)))</f>
        <v>2</v>
      </c>
      <c r="W19" s="89"/>
      <c r="X19" s="81"/>
      <c r="Y19" s="43"/>
      <c r="Z19" s="81"/>
      <c r="AA19" s="81"/>
      <c r="AB19" s="81"/>
      <c r="AC19" s="81"/>
      <c r="AD19" s="81"/>
      <c r="AE19" s="79"/>
      <c r="AF19" s="79"/>
      <c r="AG19" s="79"/>
      <c r="AH19" s="79"/>
      <c r="AI19" s="79"/>
      <c r="AJ19" s="43"/>
      <c r="AK19" s="7"/>
      <c r="AL19" s="7"/>
      <c r="AM19" s="46"/>
      <c r="AN19" s="82"/>
      <c r="AO19" s="85">
        <f>T19+AL19</f>
        <v>50</v>
      </c>
      <c r="AP19" s="186">
        <f>V19+AN19</f>
        <v>2</v>
      </c>
      <c r="AQ19" s="15"/>
    </row>
    <row r="20" spans="1:43" ht="15" customHeight="1">
      <c r="A20" s="34"/>
      <c r="B20" s="11">
        <v>2</v>
      </c>
      <c r="C20" s="39" t="s">
        <v>41</v>
      </c>
      <c r="D20" s="71" t="s">
        <v>24</v>
      </c>
      <c r="E20" s="17"/>
      <c r="F20" s="70"/>
      <c r="G20" s="70"/>
      <c r="H20" s="8"/>
      <c r="I20" s="8"/>
      <c r="J20" s="8"/>
      <c r="K20" s="8"/>
      <c r="L20" s="8"/>
      <c r="M20" s="8"/>
      <c r="N20" s="8"/>
      <c r="O20" s="8"/>
      <c r="P20" s="8"/>
      <c r="Q20" s="8"/>
      <c r="R20" s="70"/>
      <c r="S20" s="7"/>
      <c r="T20" s="3"/>
      <c r="U20" s="18"/>
      <c r="V20" s="90"/>
      <c r="W20" s="17">
        <v>10</v>
      </c>
      <c r="X20" s="70"/>
      <c r="Y20" s="70"/>
      <c r="Z20" s="70">
        <v>30</v>
      </c>
      <c r="AA20" s="8"/>
      <c r="AB20" s="8"/>
      <c r="AC20" s="8"/>
      <c r="AD20" s="8"/>
      <c r="AE20" s="8"/>
      <c r="AF20" s="8"/>
      <c r="AG20" s="8"/>
      <c r="AH20" s="8"/>
      <c r="AI20" s="8"/>
      <c r="AJ20" s="70">
        <v>10</v>
      </c>
      <c r="AK20" s="7">
        <f>SUM(W20:AH20)</f>
        <v>40</v>
      </c>
      <c r="AL20" s="7">
        <f>SUM(W20:AJ20)</f>
        <v>50</v>
      </c>
      <c r="AM20" s="18" t="s">
        <v>95</v>
      </c>
      <c r="AN20" s="68">
        <f>IF(AL20=0,0,IF(AL20&lt;25,0.5,TRUNC(AL20/25)))</f>
        <v>2</v>
      </c>
      <c r="AO20" s="85">
        <f aca="true" t="shared" si="0" ref="AO20:AO27">T20+AL20</f>
        <v>50</v>
      </c>
      <c r="AP20" s="186">
        <f aca="true" t="shared" si="1" ref="AP20:AP27">V20+AN20</f>
        <v>2</v>
      </c>
      <c r="AQ20" s="15"/>
    </row>
    <row r="21" spans="1:43" ht="15" customHeight="1">
      <c r="A21" s="34"/>
      <c r="B21" s="11">
        <v>3</v>
      </c>
      <c r="C21" s="39" t="s">
        <v>41</v>
      </c>
      <c r="D21" s="64" t="s">
        <v>45</v>
      </c>
      <c r="E21" s="17"/>
      <c r="F21" s="70"/>
      <c r="G21" s="70"/>
      <c r="H21" s="8"/>
      <c r="I21" s="8"/>
      <c r="J21" s="8"/>
      <c r="K21" s="8"/>
      <c r="L21" s="8"/>
      <c r="M21" s="8"/>
      <c r="N21" s="8"/>
      <c r="O21" s="8"/>
      <c r="P21" s="8"/>
      <c r="Q21" s="8"/>
      <c r="R21" s="70"/>
      <c r="S21" s="7"/>
      <c r="T21" s="3"/>
      <c r="U21" s="18"/>
      <c r="V21" s="90"/>
      <c r="W21" s="17">
        <v>10</v>
      </c>
      <c r="X21" s="70"/>
      <c r="Y21" s="70"/>
      <c r="Z21" s="70">
        <v>10</v>
      </c>
      <c r="AA21" s="8"/>
      <c r="AB21" s="8"/>
      <c r="AC21" s="8"/>
      <c r="AD21" s="8"/>
      <c r="AE21" s="8"/>
      <c r="AF21" s="8"/>
      <c r="AG21" s="8"/>
      <c r="AH21" s="8"/>
      <c r="AI21" s="8"/>
      <c r="AJ21" s="3">
        <v>5</v>
      </c>
      <c r="AK21" s="7">
        <f>SUM(W21:AH21)</f>
        <v>20</v>
      </c>
      <c r="AL21" s="7">
        <f>SUM(W21:AJ21)</f>
        <v>25</v>
      </c>
      <c r="AM21" s="18" t="s">
        <v>27</v>
      </c>
      <c r="AN21" s="68">
        <f>IF(AL21=0,0,IF(AL21&lt;25,0.5,TRUNC(AL21/25)))</f>
        <v>1</v>
      </c>
      <c r="AO21" s="85">
        <f t="shared" si="0"/>
        <v>25</v>
      </c>
      <c r="AP21" s="186">
        <f t="shared" si="1"/>
        <v>1</v>
      </c>
      <c r="AQ21" s="15"/>
    </row>
    <row r="22" spans="1:43" ht="15" customHeight="1">
      <c r="A22" s="34"/>
      <c r="B22" s="19">
        <v>4</v>
      </c>
      <c r="C22" s="39" t="s">
        <v>41</v>
      </c>
      <c r="D22" s="64" t="s">
        <v>60</v>
      </c>
      <c r="E22" s="17">
        <v>15</v>
      </c>
      <c r="F22" s="70">
        <v>10</v>
      </c>
      <c r="G22" s="70"/>
      <c r="H22" s="9"/>
      <c r="I22" s="9"/>
      <c r="J22" s="9"/>
      <c r="K22" s="9"/>
      <c r="L22" s="9"/>
      <c r="M22" s="8"/>
      <c r="N22" s="8"/>
      <c r="O22" s="8"/>
      <c r="P22" s="8"/>
      <c r="Q22" s="8"/>
      <c r="R22" s="3"/>
      <c r="S22" s="7">
        <f>SUM(E22:P22)</f>
        <v>25</v>
      </c>
      <c r="T22" s="7">
        <f>SUM(E22:R22)</f>
        <v>25</v>
      </c>
      <c r="U22" s="18" t="s">
        <v>27</v>
      </c>
      <c r="V22" s="68">
        <f>IF(T22=0,0,IF(T22&lt;25,0.5,TRUNC(T22/25)))</f>
        <v>1</v>
      </c>
      <c r="W22" s="66"/>
      <c r="X22" s="9"/>
      <c r="Y22" s="70"/>
      <c r="Z22" s="9"/>
      <c r="AA22" s="9"/>
      <c r="AB22" s="9"/>
      <c r="AC22" s="9"/>
      <c r="AD22" s="9"/>
      <c r="AE22" s="8"/>
      <c r="AF22" s="8"/>
      <c r="AG22" s="8"/>
      <c r="AH22" s="8"/>
      <c r="AI22" s="8"/>
      <c r="AJ22" s="70"/>
      <c r="AK22" s="7"/>
      <c r="AL22" s="3"/>
      <c r="AM22" s="18"/>
      <c r="AN22" s="84"/>
      <c r="AO22" s="85">
        <f t="shared" si="0"/>
        <v>25</v>
      </c>
      <c r="AP22" s="186">
        <f t="shared" si="1"/>
        <v>1</v>
      </c>
      <c r="AQ22" s="15"/>
    </row>
    <row r="23" spans="1:43" s="16" customFormat="1" ht="15" customHeight="1">
      <c r="A23" s="34"/>
      <c r="B23" s="11">
        <v>5</v>
      </c>
      <c r="C23" s="39" t="s">
        <v>41</v>
      </c>
      <c r="D23" s="64" t="s">
        <v>25</v>
      </c>
      <c r="E23" s="17">
        <v>15</v>
      </c>
      <c r="F23" s="70">
        <v>10</v>
      </c>
      <c r="G23" s="65"/>
      <c r="H23" s="70"/>
      <c r="I23" s="9"/>
      <c r="J23" s="9"/>
      <c r="K23" s="9"/>
      <c r="L23" s="9"/>
      <c r="M23" s="8"/>
      <c r="N23" s="8"/>
      <c r="O23" s="8"/>
      <c r="P23" s="8"/>
      <c r="Q23" s="8"/>
      <c r="R23" s="3"/>
      <c r="S23" s="7">
        <f>SUM(E23:P23)</f>
        <v>25</v>
      </c>
      <c r="T23" s="7">
        <f>SUM(E23:R23)</f>
        <v>25</v>
      </c>
      <c r="U23" s="31" t="s">
        <v>95</v>
      </c>
      <c r="V23" s="68">
        <f>IF(T23=0,0,IF(T23&lt;25,0.5,TRUNC(T23/25)))</f>
        <v>1</v>
      </c>
      <c r="W23" s="66"/>
      <c r="X23" s="9"/>
      <c r="Y23" s="70"/>
      <c r="Z23" s="9"/>
      <c r="AA23" s="9"/>
      <c r="AB23" s="9"/>
      <c r="AC23" s="9"/>
      <c r="AD23" s="9"/>
      <c r="AE23" s="8"/>
      <c r="AF23" s="8"/>
      <c r="AG23" s="8"/>
      <c r="AH23" s="8"/>
      <c r="AI23" s="8"/>
      <c r="AJ23" s="70"/>
      <c r="AK23" s="7"/>
      <c r="AL23" s="3"/>
      <c r="AM23" s="18"/>
      <c r="AN23" s="84"/>
      <c r="AO23" s="85">
        <f t="shared" si="0"/>
        <v>25</v>
      </c>
      <c r="AP23" s="186">
        <f t="shared" si="1"/>
        <v>1</v>
      </c>
      <c r="AQ23" s="15"/>
    </row>
    <row r="24" spans="1:43" s="16" customFormat="1" ht="15" customHeight="1">
      <c r="A24" s="37"/>
      <c r="B24" s="11">
        <v>6</v>
      </c>
      <c r="C24" s="39" t="s">
        <v>41</v>
      </c>
      <c r="D24" s="64" t="s">
        <v>92</v>
      </c>
      <c r="E24" s="17"/>
      <c r="F24" s="70"/>
      <c r="G24" s="86"/>
      <c r="H24" s="9"/>
      <c r="I24" s="9"/>
      <c r="J24" s="9"/>
      <c r="K24" s="9"/>
      <c r="L24" s="9"/>
      <c r="M24" s="8"/>
      <c r="N24" s="8"/>
      <c r="O24" s="8"/>
      <c r="P24" s="8"/>
      <c r="Q24" s="8"/>
      <c r="R24" s="70"/>
      <c r="S24" s="7"/>
      <c r="T24" s="3"/>
      <c r="U24" s="31"/>
      <c r="V24" s="90"/>
      <c r="W24" s="178">
        <v>20</v>
      </c>
      <c r="X24" s="137"/>
      <c r="Y24" s="137"/>
      <c r="Z24" s="137">
        <v>10</v>
      </c>
      <c r="AA24" s="179"/>
      <c r="AB24" s="179"/>
      <c r="AC24" s="179"/>
      <c r="AD24" s="179"/>
      <c r="AE24" s="179"/>
      <c r="AF24" s="179"/>
      <c r="AG24" s="179"/>
      <c r="AH24" s="179"/>
      <c r="AI24" s="179"/>
      <c r="AJ24" s="180">
        <v>20</v>
      </c>
      <c r="AK24" s="7">
        <f>SUM(W24:AH24)</f>
        <v>30</v>
      </c>
      <c r="AL24" s="7">
        <f>SUM(W24:AJ24)</f>
        <v>50</v>
      </c>
      <c r="AM24" s="22" t="s">
        <v>95</v>
      </c>
      <c r="AN24" s="68">
        <f>IF(AL24=0,0,IF(AL24&lt;25,0.5,TRUNC(AL24/25)))</f>
        <v>2</v>
      </c>
      <c r="AO24" s="85">
        <f t="shared" si="0"/>
        <v>50</v>
      </c>
      <c r="AP24" s="186">
        <f t="shared" si="1"/>
        <v>2</v>
      </c>
      <c r="AQ24" s="15"/>
    </row>
    <row r="25" spans="1:43" ht="15" customHeight="1">
      <c r="A25" s="37"/>
      <c r="B25" s="19">
        <v>7</v>
      </c>
      <c r="C25" s="39" t="s">
        <v>41</v>
      </c>
      <c r="D25" s="64" t="s">
        <v>26</v>
      </c>
      <c r="E25" s="17">
        <v>25</v>
      </c>
      <c r="F25" s="70"/>
      <c r="G25" s="70"/>
      <c r="H25" s="70"/>
      <c r="I25" s="8"/>
      <c r="J25" s="8"/>
      <c r="K25" s="8"/>
      <c r="L25" s="8"/>
      <c r="M25" s="8"/>
      <c r="N25" s="8"/>
      <c r="O25" s="8"/>
      <c r="P25" s="8"/>
      <c r="Q25" s="8"/>
      <c r="R25" s="3"/>
      <c r="S25" s="7">
        <f>SUM(E25:P25)</f>
        <v>25</v>
      </c>
      <c r="T25" s="7">
        <f>SUM(E25:R25)</f>
        <v>25</v>
      </c>
      <c r="U25" s="18" t="s">
        <v>27</v>
      </c>
      <c r="V25" s="68">
        <f>IF(T25=0,0,IF(T25&lt;25,0.5,TRUNC(T25/25)))</f>
        <v>1</v>
      </c>
      <c r="W25" s="66"/>
      <c r="X25" s="9"/>
      <c r="Y25" s="70"/>
      <c r="Z25" s="9"/>
      <c r="AA25" s="9"/>
      <c r="AB25" s="9"/>
      <c r="AC25" s="9"/>
      <c r="AD25" s="9"/>
      <c r="AE25" s="8"/>
      <c r="AF25" s="8"/>
      <c r="AG25" s="8"/>
      <c r="AH25" s="8"/>
      <c r="AI25" s="8"/>
      <c r="AJ25" s="70"/>
      <c r="AK25" s="7"/>
      <c r="AL25" s="3"/>
      <c r="AM25" s="18"/>
      <c r="AN25" s="84"/>
      <c r="AO25" s="85">
        <f t="shared" si="0"/>
        <v>25</v>
      </c>
      <c r="AP25" s="186">
        <f t="shared" si="1"/>
        <v>1</v>
      </c>
      <c r="AQ25" s="15"/>
    </row>
    <row r="26" spans="1:43" ht="15" customHeight="1">
      <c r="A26" s="37"/>
      <c r="B26" s="11">
        <v>8</v>
      </c>
      <c r="C26" s="39" t="s">
        <v>41</v>
      </c>
      <c r="D26" s="64" t="s">
        <v>46</v>
      </c>
      <c r="E26" s="17"/>
      <c r="F26" s="70"/>
      <c r="G26" s="70"/>
      <c r="H26" s="8"/>
      <c r="I26" s="8"/>
      <c r="J26" s="8"/>
      <c r="K26" s="8"/>
      <c r="L26" s="8"/>
      <c r="M26" s="8"/>
      <c r="N26" s="8"/>
      <c r="O26" s="8"/>
      <c r="P26" s="8"/>
      <c r="Q26" s="8"/>
      <c r="R26" s="70"/>
      <c r="S26" s="7"/>
      <c r="T26" s="3"/>
      <c r="U26" s="22"/>
      <c r="V26" s="90"/>
      <c r="W26" s="178">
        <v>10</v>
      </c>
      <c r="X26" s="137"/>
      <c r="Y26" s="137"/>
      <c r="Z26" s="137"/>
      <c r="AA26" s="137">
        <v>10</v>
      </c>
      <c r="AB26" s="179"/>
      <c r="AC26" s="179"/>
      <c r="AD26" s="179"/>
      <c r="AE26" s="179"/>
      <c r="AF26" s="179"/>
      <c r="AG26" s="179"/>
      <c r="AH26" s="179"/>
      <c r="AI26" s="179"/>
      <c r="AJ26" s="180">
        <v>30</v>
      </c>
      <c r="AK26" s="7">
        <f>SUM(W26:AH26)</f>
        <v>20</v>
      </c>
      <c r="AL26" s="7">
        <f>SUM(W26:AJ26)</f>
        <v>50</v>
      </c>
      <c r="AM26" s="18" t="s">
        <v>27</v>
      </c>
      <c r="AN26" s="68">
        <f>IF(AL26=0,0,IF(AL26&lt;25,0.5,TRUNC(AL26/25)))</f>
        <v>2</v>
      </c>
      <c r="AO26" s="85">
        <f t="shared" si="0"/>
        <v>50</v>
      </c>
      <c r="AP26" s="186">
        <f t="shared" si="1"/>
        <v>2</v>
      </c>
      <c r="AQ26" s="15"/>
    </row>
    <row r="27" spans="1:43" ht="15" customHeight="1" thickBot="1">
      <c r="A27" s="37"/>
      <c r="B27" s="92">
        <v>9</v>
      </c>
      <c r="C27" s="93" t="s">
        <v>41</v>
      </c>
      <c r="D27" s="72" t="s">
        <v>62</v>
      </c>
      <c r="E27" s="48"/>
      <c r="F27" s="49"/>
      <c r="G27" s="49"/>
      <c r="H27" s="49">
        <v>25</v>
      </c>
      <c r="I27" s="49"/>
      <c r="J27" s="50"/>
      <c r="K27" s="50"/>
      <c r="L27" s="50"/>
      <c r="M27" s="50"/>
      <c r="N27" s="50"/>
      <c r="O27" s="50"/>
      <c r="P27" s="50"/>
      <c r="Q27" s="50"/>
      <c r="R27" s="3"/>
      <c r="S27" s="28">
        <f>SUM(E27:P27)</f>
        <v>25</v>
      </c>
      <c r="T27" s="28">
        <f>SUM(E27:R27)</f>
        <v>25</v>
      </c>
      <c r="U27" s="51" t="s">
        <v>27</v>
      </c>
      <c r="V27" s="69">
        <f>IF(T27=0,0,IF(T27&lt;25,0.5,TRUNC(T27/25)))</f>
        <v>1</v>
      </c>
      <c r="W27" s="100"/>
      <c r="X27" s="101"/>
      <c r="Y27" s="95"/>
      <c r="Z27" s="101"/>
      <c r="AA27" s="102"/>
      <c r="AB27" s="101"/>
      <c r="AC27" s="101"/>
      <c r="AD27" s="101"/>
      <c r="AE27" s="96"/>
      <c r="AF27" s="96"/>
      <c r="AG27" s="96"/>
      <c r="AH27" s="96"/>
      <c r="AI27" s="96"/>
      <c r="AJ27" s="95"/>
      <c r="AK27" s="56"/>
      <c r="AL27" s="97"/>
      <c r="AM27" s="98"/>
      <c r="AN27" s="103"/>
      <c r="AO27" s="85">
        <f t="shared" si="0"/>
        <v>25</v>
      </c>
      <c r="AP27" s="186">
        <f t="shared" si="1"/>
        <v>1</v>
      </c>
      <c r="AQ27" s="15"/>
    </row>
    <row r="28" spans="1:43" ht="15" customHeight="1" thickBot="1">
      <c r="A28" s="37"/>
      <c r="B28" s="203" t="s">
        <v>50</v>
      </c>
      <c r="C28" s="204"/>
      <c r="D28" s="204"/>
      <c r="E28" s="14">
        <f>SUM(E19:E27)</f>
        <v>70</v>
      </c>
      <c r="F28" s="14">
        <f aca="true" t="shared" si="2" ref="F28:AP28">SUM(F19:F27)</f>
        <v>20</v>
      </c>
      <c r="G28" s="14">
        <f t="shared" si="2"/>
        <v>0</v>
      </c>
      <c r="H28" s="14">
        <f t="shared" si="2"/>
        <v>60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14">
        <f t="shared" si="2"/>
        <v>0</v>
      </c>
      <c r="M28" s="14">
        <f t="shared" si="2"/>
        <v>0</v>
      </c>
      <c r="N28" s="14">
        <f t="shared" si="2"/>
        <v>0</v>
      </c>
      <c r="O28" s="14">
        <f t="shared" si="2"/>
        <v>0</v>
      </c>
      <c r="P28" s="14">
        <f t="shared" si="2"/>
        <v>0</v>
      </c>
      <c r="Q28" s="14">
        <f t="shared" si="2"/>
        <v>0</v>
      </c>
      <c r="R28" s="14">
        <f t="shared" si="2"/>
        <v>0</v>
      </c>
      <c r="S28" s="14">
        <f t="shared" si="2"/>
        <v>150</v>
      </c>
      <c r="T28" s="14">
        <f t="shared" si="2"/>
        <v>150</v>
      </c>
      <c r="U28" s="14"/>
      <c r="V28" s="184">
        <f t="shared" si="2"/>
        <v>6</v>
      </c>
      <c r="W28" s="14">
        <f t="shared" si="2"/>
        <v>50</v>
      </c>
      <c r="X28" s="14">
        <f t="shared" si="2"/>
        <v>0</v>
      </c>
      <c r="Y28" s="14">
        <f t="shared" si="2"/>
        <v>0</v>
      </c>
      <c r="Z28" s="14">
        <f t="shared" si="2"/>
        <v>50</v>
      </c>
      <c r="AA28" s="14">
        <f t="shared" si="2"/>
        <v>10</v>
      </c>
      <c r="AB28" s="14">
        <f t="shared" si="2"/>
        <v>0</v>
      </c>
      <c r="AC28" s="14">
        <f t="shared" si="2"/>
        <v>0</v>
      </c>
      <c r="AD28" s="14">
        <f t="shared" si="2"/>
        <v>0</v>
      </c>
      <c r="AE28" s="14">
        <f t="shared" si="2"/>
        <v>0</v>
      </c>
      <c r="AF28" s="14">
        <f t="shared" si="2"/>
        <v>0</v>
      </c>
      <c r="AG28" s="14">
        <f t="shared" si="2"/>
        <v>0</v>
      </c>
      <c r="AH28" s="14">
        <f t="shared" si="2"/>
        <v>0</v>
      </c>
      <c r="AI28" s="14">
        <f t="shared" si="2"/>
        <v>0</v>
      </c>
      <c r="AJ28" s="14">
        <f t="shared" si="2"/>
        <v>65</v>
      </c>
      <c r="AK28" s="14">
        <f t="shared" si="2"/>
        <v>110</v>
      </c>
      <c r="AL28" s="14">
        <f t="shared" si="2"/>
        <v>175</v>
      </c>
      <c r="AM28" s="14"/>
      <c r="AN28" s="184">
        <f t="shared" si="2"/>
        <v>7</v>
      </c>
      <c r="AO28" s="14">
        <f t="shared" si="2"/>
        <v>325</v>
      </c>
      <c r="AP28" s="184">
        <f t="shared" si="2"/>
        <v>13</v>
      </c>
      <c r="AQ28" s="15"/>
    </row>
    <row r="29" spans="1:43" ht="15" customHeight="1" thickBot="1">
      <c r="A29" s="37"/>
      <c r="B29" s="209" t="s">
        <v>64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1"/>
      <c r="AQ29" s="15"/>
    </row>
    <row r="30" spans="1:43" ht="15" customHeight="1">
      <c r="A30" s="34"/>
      <c r="B30" s="52">
        <v>10</v>
      </c>
      <c r="C30" s="53" t="s">
        <v>42</v>
      </c>
      <c r="D30" s="58" t="s">
        <v>74</v>
      </c>
      <c r="E30" s="76"/>
      <c r="F30" s="43"/>
      <c r="G30" s="43"/>
      <c r="H30" s="43"/>
      <c r="I30" s="43"/>
      <c r="J30" s="43"/>
      <c r="K30" s="43"/>
      <c r="L30" s="43"/>
      <c r="M30" s="43"/>
      <c r="N30" s="43">
        <v>30</v>
      </c>
      <c r="O30" s="43"/>
      <c r="P30" s="43"/>
      <c r="Q30" s="43"/>
      <c r="R30" s="43"/>
      <c r="S30" s="45">
        <f>SUM(E30:P30)</f>
        <v>30</v>
      </c>
      <c r="T30" s="45">
        <f>SUM(E30:R30)</f>
        <v>30</v>
      </c>
      <c r="U30" s="46" t="s">
        <v>27</v>
      </c>
      <c r="V30" s="47">
        <f>IF(T30=0,0,IF(T30&lt;25,0.5,TRUNC(T30/25)))</f>
        <v>1</v>
      </c>
      <c r="W30" s="106"/>
      <c r="X30" s="107"/>
      <c r="Y30" s="108"/>
      <c r="Z30" s="109"/>
      <c r="AA30" s="109"/>
      <c r="AB30" s="109"/>
      <c r="AC30" s="109"/>
      <c r="AD30" s="109"/>
      <c r="AE30" s="110"/>
      <c r="AF30" s="110"/>
      <c r="AG30" s="110"/>
      <c r="AH30" s="110"/>
      <c r="AI30" s="110"/>
      <c r="AJ30" s="107"/>
      <c r="AK30" s="56"/>
      <c r="AL30" s="56"/>
      <c r="AM30" s="111"/>
      <c r="AN30" s="80"/>
      <c r="AO30" s="85">
        <f>T30+AL30</f>
        <v>30</v>
      </c>
      <c r="AP30" s="186">
        <f>V30+AN30</f>
        <v>1</v>
      </c>
      <c r="AQ30" s="15"/>
    </row>
    <row r="31" spans="1:43" ht="15" customHeight="1">
      <c r="A31" s="34"/>
      <c r="B31" s="11">
        <v>11</v>
      </c>
      <c r="C31" s="24" t="s">
        <v>42</v>
      </c>
      <c r="D31" s="59" t="s">
        <v>75</v>
      </c>
      <c r="E31" s="17"/>
      <c r="F31" s="70"/>
      <c r="G31" s="70"/>
      <c r="H31" s="8"/>
      <c r="I31" s="8"/>
      <c r="J31" s="8"/>
      <c r="K31" s="8"/>
      <c r="L31" s="8"/>
      <c r="M31" s="8"/>
      <c r="N31" s="8"/>
      <c r="O31" s="8"/>
      <c r="P31" s="8"/>
      <c r="Q31" s="8"/>
      <c r="R31" s="70"/>
      <c r="S31" s="7"/>
      <c r="T31" s="3"/>
      <c r="U31" s="18"/>
      <c r="V31" s="90"/>
      <c r="W31" s="66"/>
      <c r="X31" s="70"/>
      <c r="Y31" s="70"/>
      <c r="Z31" s="70"/>
      <c r="AA31" s="70"/>
      <c r="AB31" s="70"/>
      <c r="AC31" s="70"/>
      <c r="AD31" s="70"/>
      <c r="AE31" s="70"/>
      <c r="AF31" s="70">
        <v>30</v>
      </c>
      <c r="AG31" s="70"/>
      <c r="AH31" s="70"/>
      <c r="AI31" s="70"/>
      <c r="AJ31" s="70"/>
      <c r="AK31" s="3">
        <f>SUM(W31:AH31)</f>
        <v>30</v>
      </c>
      <c r="AL31" s="3">
        <f>SUM(W31:AJ31)</f>
        <v>30</v>
      </c>
      <c r="AM31" s="18" t="s">
        <v>27</v>
      </c>
      <c r="AN31" s="68">
        <f>IF(AL31=0,0,IF(AL31&lt;25,0.5,TRUNC(AL31/25)))</f>
        <v>1</v>
      </c>
      <c r="AO31" s="85">
        <f>T31+AL31</f>
        <v>30</v>
      </c>
      <c r="AP31" s="186">
        <f>V31+AN31</f>
        <v>1</v>
      </c>
      <c r="AQ31" s="15"/>
    </row>
    <row r="32" spans="1:43" s="16" customFormat="1" ht="15" customHeight="1">
      <c r="A32" s="34"/>
      <c r="B32" s="11">
        <v>12</v>
      </c>
      <c r="C32" s="39" t="s">
        <v>41</v>
      </c>
      <c r="D32" s="59" t="s">
        <v>96</v>
      </c>
      <c r="E32" s="17">
        <v>25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">
        <f>SUM(E32:P32)</f>
        <v>25</v>
      </c>
      <c r="T32" s="7">
        <f>SUM(E32:R32)</f>
        <v>25</v>
      </c>
      <c r="U32" s="20" t="s">
        <v>27</v>
      </c>
      <c r="V32" s="68">
        <f>IF(T32=0,0,IF(T32&lt;25,0.5,TRUNC(T32/25)))</f>
        <v>1</v>
      </c>
      <c r="W32" s="66"/>
      <c r="X32" s="9"/>
      <c r="Y32" s="70"/>
      <c r="Z32" s="9"/>
      <c r="AA32" s="9"/>
      <c r="AB32" s="9"/>
      <c r="AC32" s="9"/>
      <c r="AD32" s="9"/>
      <c r="AE32" s="8"/>
      <c r="AF32" s="8"/>
      <c r="AG32" s="8"/>
      <c r="AH32" s="8"/>
      <c r="AI32" s="8"/>
      <c r="AJ32" s="70"/>
      <c r="AK32" s="7"/>
      <c r="AL32" s="3"/>
      <c r="AM32" s="18"/>
      <c r="AN32" s="84"/>
      <c r="AO32" s="85">
        <f>T32+AL32</f>
        <v>25</v>
      </c>
      <c r="AP32" s="186">
        <f>V32+AN32</f>
        <v>1</v>
      </c>
      <c r="AQ32" s="15"/>
    </row>
    <row r="33" spans="1:43" s="16" customFormat="1" ht="15" customHeight="1">
      <c r="A33" s="37"/>
      <c r="B33" s="19">
        <v>13</v>
      </c>
      <c r="C33" s="39" t="s">
        <v>41</v>
      </c>
      <c r="D33" s="59" t="s">
        <v>97</v>
      </c>
      <c r="E33" s="17"/>
      <c r="F33" s="70"/>
      <c r="G33" s="86"/>
      <c r="H33" s="9"/>
      <c r="I33" s="9"/>
      <c r="J33" s="9"/>
      <c r="K33" s="9"/>
      <c r="L33" s="9"/>
      <c r="M33" s="8"/>
      <c r="N33" s="8"/>
      <c r="O33" s="8"/>
      <c r="P33" s="8"/>
      <c r="Q33" s="8"/>
      <c r="R33" s="70"/>
      <c r="S33" s="7"/>
      <c r="T33" s="3"/>
      <c r="U33" s="31"/>
      <c r="V33" s="90"/>
      <c r="W33" s="181">
        <v>5</v>
      </c>
      <c r="X33" s="137"/>
      <c r="Y33" s="137">
        <v>10</v>
      </c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>
        <v>35</v>
      </c>
      <c r="AK33" s="7">
        <f>SUM(W33:AH33)</f>
        <v>15</v>
      </c>
      <c r="AL33" s="7">
        <f>SUM(W33:AJ33)</f>
        <v>50</v>
      </c>
      <c r="AM33" s="20" t="s">
        <v>27</v>
      </c>
      <c r="AN33" s="68">
        <f>IF(AL33=0,0,IF(AL33&lt;25,0.5,TRUNC(AL33/25)))</f>
        <v>2</v>
      </c>
      <c r="AO33" s="85">
        <f aca="true" t="shared" si="3" ref="AO33:AO45">T33+AL33</f>
        <v>50</v>
      </c>
      <c r="AP33" s="186">
        <f aca="true" t="shared" si="4" ref="AP33:AP42">V33+AN33</f>
        <v>2</v>
      </c>
      <c r="AQ33" s="15"/>
    </row>
    <row r="34" spans="1:43" ht="15" customHeight="1">
      <c r="A34" s="37"/>
      <c r="B34" s="11">
        <v>14</v>
      </c>
      <c r="C34" s="39" t="s">
        <v>41</v>
      </c>
      <c r="D34" s="59" t="s">
        <v>73</v>
      </c>
      <c r="E34" s="17">
        <v>25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">
        <f aca="true" t="shared" si="5" ref="S34:S40">SUM(E34:P34)</f>
        <v>25</v>
      </c>
      <c r="T34" s="7">
        <f aca="true" t="shared" si="6" ref="T34:T40">SUM(E34:R34)</f>
        <v>25</v>
      </c>
      <c r="U34" s="20" t="s">
        <v>27</v>
      </c>
      <c r="V34" s="68">
        <f aca="true" t="shared" si="7" ref="V34:V39">IF(T34=0,0,IF(T34&lt;25,0.5,TRUNC(T34/25)))</f>
        <v>1</v>
      </c>
      <c r="W34" s="66"/>
      <c r="X34" s="9"/>
      <c r="Y34" s="70"/>
      <c r="Z34" s="9"/>
      <c r="AA34" s="9"/>
      <c r="AB34" s="9"/>
      <c r="AC34" s="9"/>
      <c r="AD34" s="9"/>
      <c r="AE34" s="8"/>
      <c r="AF34" s="8"/>
      <c r="AG34" s="8"/>
      <c r="AH34" s="8"/>
      <c r="AI34" s="8"/>
      <c r="AJ34" s="70"/>
      <c r="AK34" s="7"/>
      <c r="AL34" s="3"/>
      <c r="AM34" s="18"/>
      <c r="AN34" s="84"/>
      <c r="AO34" s="85">
        <f t="shared" si="3"/>
        <v>25</v>
      </c>
      <c r="AP34" s="186">
        <f t="shared" si="4"/>
        <v>1</v>
      </c>
      <c r="AQ34" s="15"/>
    </row>
    <row r="35" spans="1:43" ht="15" customHeight="1">
      <c r="A35" s="37"/>
      <c r="B35" s="11">
        <v>15</v>
      </c>
      <c r="C35" s="39" t="s">
        <v>41</v>
      </c>
      <c r="D35" s="59" t="s">
        <v>72</v>
      </c>
      <c r="E35" s="17">
        <v>25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">
        <f t="shared" si="5"/>
        <v>25</v>
      </c>
      <c r="T35" s="7">
        <f t="shared" si="6"/>
        <v>25</v>
      </c>
      <c r="U35" s="20" t="s">
        <v>27</v>
      </c>
      <c r="V35" s="68">
        <f t="shared" si="7"/>
        <v>1</v>
      </c>
      <c r="W35" s="66"/>
      <c r="X35" s="9"/>
      <c r="Y35" s="70"/>
      <c r="Z35" s="9"/>
      <c r="AA35" s="9"/>
      <c r="AB35" s="9"/>
      <c r="AC35" s="9"/>
      <c r="AD35" s="9"/>
      <c r="AE35" s="8"/>
      <c r="AF35" s="8"/>
      <c r="AG35" s="8"/>
      <c r="AH35" s="8"/>
      <c r="AI35" s="8"/>
      <c r="AJ35" s="70"/>
      <c r="AK35" s="7"/>
      <c r="AL35" s="3"/>
      <c r="AM35" s="18"/>
      <c r="AN35" s="84"/>
      <c r="AO35" s="85">
        <f t="shared" si="3"/>
        <v>25</v>
      </c>
      <c r="AP35" s="186">
        <f t="shared" si="4"/>
        <v>1</v>
      </c>
      <c r="AQ35" s="15"/>
    </row>
    <row r="36" spans="1:43" ht="15" customHeight="1">
      <c r="A36" s="37"/>
      <c r="B36" s="19">
        <v>16</v>
      </c>
      <c r="C36" s="39" t="s">
        <v>41</v>
      </c>
      <c r="D36" s="59" t="s">
        <v>47</v>
      </c>
      <c r="E36" s="17">
        <v>25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">
        <f t="shared" si="5"/>
        <v>25</v>
      </c>
      <c r="T36" s="7">
        <f t="shared" si="6"/>
        <v>25</v>
      </c>
      <c r="U36" s="20" t="s">
        <v>27</v>
      </c>
      <c r="V36" s="68">
        <f t="shared" si="7"/>
        <v>1</v>
      </c>
      <c r="W36" s="66"/>
      <c r="X36" s="9"/>
      <c r="Y36" s="70"/>
      <c r="Z36" s="9"/>
      <c r="AA36" s="13"/>
      <c r="AB36" s="9"/>
      <c r="AC36" s="9"/>
      <c r="AD36" s="9"/>
      <c r="AE36" s="8"/>
      <c r="AF36" s="8"/>
      <c r="AG36" s="8"/>
      <c r="AH36" s="8"/>
      <c r="AI36" s="8"/>
      <c r="AJ36" s="70"/>
      <c r="AK36" s="7"/>
      <c r="AL36" s="3"/>
      <c r="AM36" s="18"/>
      <c r="AN36" s="84"/>
      <c r="AO36" s="85">
        <f t="shared" si="3"/>
        <v>25</v>
      </c>
      <c r="AP36" s="186">
        <f t="shared" si="4"/>
        <v>1</v>
      </c>
      <c r="AQ36" s="15"/>
    </row>
    <row r="37" spans="1:43" ht="15" customHeight="1">
      <c r="A37" s="34"/>
      <c r="B37" s="11">
        <v>17</v>
      </c>
      <c r="C37" s="39" t="s">
        <v>41</v>
      </c>
      <c r="D37" s="59" t="s">
        <v>65</v>
      </c>
      <c r="E37" s="17">
        <v>25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">
        <f t="shared" si="5"/>
        <v>25</v>
      </c>
      <c r="T37" s="7">
        <f t="shared" si="6"/>
        <v>25</v>
      </c>
      <c r="U37" s="20" t="s">
        <v>27</v>
      </c>
      <c r="V37" s="68">
        <f t="shared" si="7"/>
        <v>1</v>
      </c>
      <c r="W37" s="66"/>
      <c r="X37" s="70"/>
      <c r="Y37" s="86"/>
      <c r="Z37" s="9"/>
      <c r="AA37" s="9"/>
      <c r="AB37" s="9"/>
      <c r="AC37" s="9"/>
      <c r="AD37" s="9"/>
      <c r="AE37" s="8"/>
      <c r="AF37" s="8"/>
      <c r="AG37" s="8"/>
      <c r="AH37" s="8"/>
      <c r="AI37" s="8"/>
      <c r="AJ37" s="70"/>
      <c r="AK37" s="7"/>
      <c r="AL37" s="3"/>
      <c r="AM37" s="18"/>
      <c r="AN37" s="84"/>
      <c r="AO37" s="85">
        <f t="shared" si="3"/>
        <v>25</v>
      </c>
      <c r="AP37" s="186">
        <f t="shared" si="4"/>
        <v>1</v>
      </c>
      <c r="AQ37" s="15"/>
    </row>
    <row r="38" spans="1:43" ht="15" customHeight="1">
      <c r="A38" s="34"/>
      <c r="B38" s="11">
        <v>18</v>
      </c>
      <c r="C38" s="39" t="s">
        <v>41</v>
      </c>
      <c r="D38" s="59" t="s">
        <v>145</v>
      </c>
      <c r="E38" s="17">
        <v>10</v>
      </c>
      <c r="F38" s="70"/>
      <c r="G38" s="70"/>
      <c r="H38" s="70">
        <v>15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">
        <f t="shared" si="5"/>
        <v>25</v>
      </c>
      <c r="T38" s="7">
        <f t="shared" si="6"/>
        <v>25</v>
      </c>
      <c r="U38" s="20" t="s">
        <v>27</v>
      </c>
      <c r="V38" s="68">
        <f t="shared" si="7"/>
        <v>1</v>
      </c>
      <c r="W38" s="66"/>
      <c r="X38" s="9"/>
      <c r="Y38" s="70"/>
      <c r="Z38" s="9"/>
      <c r="AA38" s="9"/>
      <c r="AB38" s="9"/>
      <c r="AC38" s="9"/>
      <c r="AD38" s="9"/>
      <c r="AE38" s="8"/>
      <c r="AF38" s="8"/>
      <c r="AG38" s="8"/>
      <c r="AH38" s="8"/>
      <c r="AI38" s="8"/>
      <c r="AJ38" s="70"/>
      <c r="AK38" s="7"/>
      <c r="AL38" s="3"/>
      <c r="AM38" s="18"/>
      <c r="AN38" s="84"/>
      <c r="AO38" s="85">
        <f t="shared" si="3"/>
        <v>25</v>
      </c>
      <c r="AP38" s="186">
        <f t="shared" si="4"/>
        <v>1</v>
      </c>
      <c r="AQ38" s="15"/>
    </row>
    <row r="39" spans="1:43" s="16" customFormat="1" ht="15" customHeight="1">
      <c r="A39" s="34"/>
      <c r="B39" s="19">
        <v>19</v>
      </c>
      <c r="C39" s="39" t="s">
        <v>41</v>
      </c>
      <c r="D39" s="59" t="s">
        <v>66</v>
      </c>
      <c r="E39" s="17">
        <v>25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">
        <f t="shared" si="5"/>
        <v>25</v>
      </c>
      <c r="T39" s="7">
        <f t="shared" si="6"/>
        <v>25</v>
      </c>
      <c r="U39" s="20" t="s">
        <v>27</v>
      </c>
      <c r="V39" s="68">
        <f t="shared" si="7"/>
        <v>1</v>
      </c>
      <c r="W39" s="66"/>
      <c r="X39" s="9"/>
      <c r="Y39" s="70"/>
      <c r="Z39" s="9"/>
      <c r="AA39" s="9"/>
      <c r="AB39" s="9"/>
      <c r="AC39" s="9"/>
      <c r="AD39" s="9"/>
      <c r="AE39" s="8"/>
      <c r="AF39" s="8"/>
      <c r="AG39" s="8"/>
      <c r="AH39" s="8"/>
      <c r="AI39" s="8"/>
      <c r="AJ39" s="70"/>
      <c r="AK39" s="7"/>
      <c r="AL39" s="3"/>
      <c r="AM39" s="18"/>
      <c r="AN39" s="84"/>
      <c r="AO39" s="85">
        <f t="shared" si="3"/>
        <v>25</v>
      </c>
      <c r="AP39" s="186">
        <f t="shared" si="4"/>
        <v>1</v>
      </c>
      <c r="AQ39" s="15"/>
    </row>
    <row r="40" spans="1:43" s="16" customFormat="1" ht="15" customHeight="1">
      <c r="A40" s="37"/>
      <c r="B40" s="11">
        <v>20</v>
      </c>
      <c r="C40" s="24" t="s">
        <v>42</v>
      </c>
      <c r="D40" s="59" t="s">
        <v>38</v>
      </c>
      <c r="E40" s="17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>
        <v>30</v>
      </c>
      <c r="Q40" s="70"/>
      <c r="R40" s="70"/>
      <c r="S40" s="7">
        <f t="shared" si="5"/>
        <v>30</v>
      </c>
      <c r="T40" s="7">
        <f t="shared" si="6"/>
        <v>30</v>
      </c>
      <c r="U40" s="18" t="s">
        <v>99</v>
      </c>
      <c r="V40" s="91"/>
      <c r="W40" s="66"/>
      <c r="X40" s="9"/>
      <c r="Y40" s="70"/>
      <c r="Z40" s="9"/>
      <c r="AA40" s="9"/>
      <c r="AB40" s="9"/>
      <c r="AC40" s="9"/>
      <c r="AD40" s="9"/>
      <c r="AE40" s="8"/>
      <c r="AF40" s="8"/>
      <c r="AG40" s="8"/>
      <c r="AH40" s="8"/>
      <c r="AI40" s="8"/>
      <c r="AJ40" s="70"/>
      <c r="AK40" s="7"/>
      <c r="AL40" s="3"/>
      <c r="AM40" s="18"/>
      <c r="AN40" s="84"/>
      <c r="AO40" s="85">
        <f t="shared" si="3"/>
        <v>30</v>
      </c>
      <c r="AP40" s="186">
        <f t="shared" si="4"/>
        <v>0</v>
      </c>
      <c r="AQ40" s="15"/>
    </row>
    <row r="41" spans="1:43" ht="15" customHeight="1">
      <c r="A41" s="37"/>
      <c r="B41" s="11">
        <v>21</v>
      </c>
      <c r="C41" s="24" t="s">
        <v>42</v>
      </c>
      <c r="D41" s="59" t="s">
        <v>39</v>
      </c>
      <c r="E41" s="17"/>
      <c r="F41" s="70"/>
      <c r="G41" s="70"/>
      <c r="H41" s="8"/>
      <c r="I41" s="8"/>
      <c r="J41" s="8"/>
      <c r="K41" s="8"/>
      <c r="L41" s="8"/>
      <c r="M41" s="8"/>
      <c r="N41" s="8"/>
      <c r="O41" s="8"/>
      <c r="P41" s="8"/>
      <c r="Q41" s="8"/>
      <c r="R41" s="70"/>
      <c r="S41" s="7"/>
      <c r="T41" s="3"/>
      <c r="U41" s="22"/>
      <c r="V41" s="90"/>
      <c r="W41" s="66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>
        <v>30</v>
      </c>
      <c r="AI41" s="70"/>
      <c r="AJ41" s="70"/>
      <c r="AK41" s="7">
        <f>SUM(W41:AH41)</f>
        <v>30</v>
      </c>
      <c r="AL41" s="7">
        <f>SUM(W41:AJ41)</f>
        <v>30</v>
      </c>
      <c r="AM41" s="18" t="s">
        <v>99</v>
      </c>
      <c r="AN41" s="42"/>
      <c r="AO41" s="85">
        <f t="shared" si="3"/>
        <v>30</v>
      </c>
      <c r="AP41" s="186">
        <f t="shared" si="4"/>
        <v>0</v>
      </c>
      <c r="AQ41" s="15"/>
    </row>
    <row r="42" spans="1:43" ht="15" customHeight="1" thickBot="1">
      <c r="A42" s="37"/>
      <c r="B42" s="114">
        <v>22</v>
      </c>
      <c r="C42" s="115" t="s">
        <v>42</v>
      </c>
      <c r="D42" s="116" t="s">
        <v>122</v>
      </c>
      <c r="E42" s="48"/>
      <c r="F42" s="49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  <c r="S42" s="28"/>
      <c r="T42" s="112"/>
      <c r="U42" s="123"/>
      <c r="V42" s="113"/>
      <c r="W42" s="100">
        <v>10</v>
      </c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>
        <v>15</v>
      </c>
      <c r="AK42" s="56">
        <f>SUM(W42:AH42)</f>
        <v>10</v>
      </c>
      <c r="AL42" s="56">
        <f>SUM(W42:AJ42)</f>
        <v>25</v>
      </c>
      <c r="AM42" s="57" t="s">
        <v>27</v>
      </c>
      <c r="AN42" s="99">
        <f>IF(AL42=0,0,IF(AL42&lt;25,0.5,TRUNC(AL42/25)))</f>
        <v>1</v>
      </c>
      <c r="AO42" s="104">
        <f t="shared" si="3"/>
        <v>25</v>
      </c>
      <c r="AP42" s="187">
        <f t="shared" si="4"/>
        <v>1</v>
      </c>
      <c r="AQ42" s="15"/>
    </row>
    <row r="43" spans="1:43" ht="15" customHeight="1" thickBot="1">
      <c r="A43" s="37"/>
      <c r="B43" s="203" t="s">
        <v>50</v>
      </c>
      <c r="C43" s="204"/>
      <c r="D43" s="204"/>
      <c r="E43" s="14">
        <f>SUM(E30:E42)</f>
        <v>160</v>
      </c>
      <c r="F43" s="14">
        <f aca="true" t="shared" si="8" ref="F43:AP43">SUM(F30:F42)</f>
        <v>0</v>
      </c>
      <c r="G43" s="14">
        <f t="shared" si="8"/>
        <v>0</v>
      </c>
      <c r="H43" s="14">
        <f t="shared" si="8"/>
        <v>15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30</v>
      </c>
      <c r="O43" s="14">
        <f t="shared" si="8"/>
        <v>0</v>
      </c>
      <c r="P43" s="14">
        <f t="shared" si="8"/>
        <v>30</v>
      </c>
      <c r="Q43" s="14">
        <f t="shared" si="8"/>
        <v>0</v>
      </c>
      <c r="R43" s="14">
        <f t="shared" si="8"/>
        <v>0</v>
      </c>
      <c r="S43" s="14">
        <f t="shared" si="8"/>
        <v>235</v>
      </c>
      <c r="T43" s="14">
        <f t="shared" si="8"/>
        <v>235</v>
      </c>
      <c r="U43" s="14"/>
      <c r="V43" s="184">
        <f t="shared" si="8"/>
        <v>8</v>
      </c>
      <c r="W43" s="14">
        <f t="shared" si="8"/>
        <v>15</v>
      </c>
      <c r="X43" s="14">
        <f t="shared" si="8"/>
        <v>0</v>
      </c>
      <c r="Y43" s="14">
        <f t="shared" si="8"/>
        <v>10</v>
      </c>
      <c r="Z43" s="14">
        <f t="shared" si="8"/>
        <v>0</v>
      </c>
      <c r="AA43" s="14">
        <f t="shared" si="8"/>
        <v>0</v>
      </c>
      <c r="AB43" s="14">
        <f t="shared" si="8"/>
        <v>0</v>
      </c>
      <c r="AC43" s="14">
        <f t="shared" si="8"/>
        <v>0</v>
      </c>
      <c r="AD43" s="14">
        <f t="shared" si="8"/>
        <v>0</v>
      </c>
      <c r="AE43" s="14">
        <f t="shared" si="8"/>
        <v>0</v>
      </c>
      <c r="AF43" s="14">
        <f t="shared" si="8"/>
        <v>30</v>
      </c>
      <c r="AG43" s="14">
        <f t="shared" si="8"/>
        <v>0</v>
      </c>
      <c r="AH43" s="14">
        <f t="shared" si="8"/>
        <v>30</v>
      </c>
      <c r="AI43" s="14">
        <f t="shared" si="8"/>
        <v>0</v>
      </c>
      <c r="AJ43" s="14">
        <f t="shared" si="8"/>
        <v>50</v>
      </c>
      <c r="AK43" s="14">
        <f t="shared" si="8"/>
        <v>85</v>
      </c>
      <c r="AL43" s="14">
        <f t="shared" si="8"/>
        <v>135</v>
      </c>
      <c r="AM43" s="14"/>
      <c r="AN43" s="184">
        <f t="shared" si="8"/>
        <v>4</v>
      </c>
      <c r="AO43" s="14">
        <f t="shared" si="8"/>
        <v>370</v>
      </c>
      <c r="AP43" s="184">
        <f t="shared" si="8"/>
        <v>12</v>
      </c>
      <c r="AQ43" s="15"/>
    </row>
    <row r="44" spans="1:43" ht="15" customHeight="1" thickBot="1">
      <c r="A44" s="37"/>
      <c r="B44" s="209" t="s">
        <v>69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1"/>
      <c r="AQ44" s="15"/>
    </row>
    <row r="45" spans="1:43" ht="15" customHeight="1">
      <c r="A45" s="37"/>
      <c r="B45" s="19">
        <v>23</v>
      </c>
      <c r="C45" s="26" t="s">
        <v>42</v>
      </c>
      <c r="D45" s="55" t="s">
        <v>29</v>
      </c>
      <c r="E45" s="76">
        <v>5</v>
      </c>
      <c r="F45" s="43"/>
      <c r="G45" s="43">
        <v>20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>
        <f>SUM(E45:P45)</f>
        <v>25</v>
      </c>
      <c r="T45" s="43">
        <f>SUM(E45:R45)</f>
        <v>25</v>
      </c>
      <c r="U45" s="117" t="s">
        <v>27</v>
      </c>
      <c r="V45" s="47">
        <f>IF(T45=0,0,IF(T45&lt;25,0.5,TRUNC(T45/25)))</f>
        <v>1</v>
      </c>
      <c r="W45" s="89"/>
      <c r="X45" s="81"/>
      <c r="Y45" s="67"/>
      <c r="Z45" s="81"/>
      <c r="AA45" s="29"/>
      <c r="AB45" s="81"/>
      <c r="AC45" s="81"/>
      <c r="AD45" s="81"/>
      <c r="AE45" s="79"/>
      <c r="AF45" s="79"/>
      <c r="AG45" s="79"/>
      <c r="AH45" s="79"/>
      <c r="AI45" s="79"/>
      <c r="AJ45" s="67"/>
      <c r="AK45" s="7"/>
      <c r="AL45" s="7"/>
      <c r="AM45" s="22"/>
      <c r="AN45" s="80"/>
      <c r="AO45" s="85">
        <f t="shared" si="3"/>
        <v>25</v>
      </c>
      <c r="AP45" s="186">
        <f aca="true" t="shared" si="9" ref="AP45:AP55">V45+AN45</f>
        <v>1</v>
      </c>
      <c r="AQ45" s="15"/>
    </row>
    <row r="46" spans="1:43" s="16" customFormat="1" ht="15" customHeight="1">
      <c r="A46" s="37"/>
      <c r="B46" s="11">
        <v>24</v>
      </c>
      <c r="C46" s="26" t="s">
        <v>42</v>
      </c>
      <c r="D46" s="55" t="s">
        <v>30</v>
      </c>
      <c r="E46" s="17"/>
      <c r="F46" s="70"/>
      <c r="G46" s="86"/>
      <c r="H46" s="9"/>
      <c r="I46" s="9"/>
      <c r="J46" s="9"/>
      <c r="K46" s="9"/>
      <c r="L46" s="9"/>
      <c r="M46" s="8"/>
      <c r="N46" s="8"/>
      <c r="O46" s="8"/>
      <c r="P46" s="8"/>
      <c r="Q46" s="8"/>
      <c r="R46" s="70"/>
      <c r="S46" s="7"/>
      <c r="T46" s="3"/>
      <c r="U46" s="31"/>
      <c r="V46" s="90"/>
      <c r="W46" s="66">
        <v>5</v>
      </c>
      <c r="X46" s="70"/>
      <c r="Y46" s="70">
        <v>10</v>
      </c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>
        <v>10</v>
      </c>
      <c r="AK46" s="70">
        <f>SUM(W46:AH46)</f>
        <v>15</v>
      </c>
      <c r="AL46" s="70">
        <f>SUM(W46:AJ46)</f>
        <v>25</v>
      </c>
      <c r="AM46" s="20" t="s">
        <v>27</v>
      </c>
      <c r="AN46" s="68">
        <f>IF(AL46=0,0,IF(AL46&lt;25,0.5,TRUNC(AL46/25)))</f>
        <v>1</v>
      </c>
      <c r="AO46" s="85">
        <f>T46+AL46</f>
        <v>25</v>
      </c>
      <c r="AP46" s="186">
        <f t="shared" si="9"/>
        <v>1</v>
      </c>
      <c r="AQ46" s="15"/>
    </row>
    <row r="47" spans="1:43" ht="15" customHeight="1">
      <c r="A47" s="37"/>
      <c r="B47" s="19">
        <v>25</v>
      </c>
      <c r="C47" s="26" t="s">
        <v>42</v>
      </c>
      <c r="D47" s="60" t="s">
        <v>76</v>
      </c>
      <c r="E47" s="17">
        <v>10</v>
      </c>
      <c r="F47" s="70"/>
      <c r="G47" s="70">
        <v>15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>
        <f>SUM(E47:P47)</f>
        <v>25</v>
      </c>
      <c r="T47" s="70">
        <f>SUM(E47:R47)</f>
        <v>25</v>
      </c>
      <c r="U47" s="20" t="s">
        <v>27</v>
      </c>
      <c r="V47" s="68">
        <f>IF(T47=0,0,IF(T47&lt;25,0.5,TRUNC(T47/25)))</f>
        <v>1</v>
      </c>
      <c r="W47" s="66"/>
      <c r="X47" s="9"/>
      <c r="Y47" s="70"/>
      <c r="Z47" s="9"/>
      <c r="AA47" s="9"/>
      <c r="AB47" s="9"/>
      <c r="AC47" s="9"/>
      <c r="AD47" s="9"/>
      <c r="AE47" s="8"/>
      <c r="AF47" s="8"/>
      <c r="AG47" s="8"/>
      <c r="AH47" s="8"/>
      <c r="AI47" s="8"/>
      <c r="AJ47" s="70"/>
      <c r="AK47" s="7"/>
      <c r="AL47" s="3"/>
      <c r="AM47" s="18"/>
      <c r="AN47" s="84"/>
      <c r="AO47" s="85">
        <f aca="true" t="shared" si="10" ref="AO47:AO54">T47+AL47</f>
        <v>25</v>
      </c>
      <c r="AP47" s="186">
        <f t="shared" si="9"/>
        <v>1</v>
      </c>
      <c r="AQ47" s="15"/>
    </row>
    <row r="48" spans="1:43" ht="15" customHeight="1">
      <c r="A48" s="37"/>
      <c r="B48" s="11">
        <v>26</v>
      </c>
      <c r="C48" s="26" t="s">
        <v>42</v>
      </c>
      <c r="D48" s="60" t="s">
        <v>77</v>
      </c>
      <c r="E48" s="17"/>
      <c r="F48" s="70"/>
      <c r="G48" s="70"/>
      <c r="H48" s="8"/>
      <c r="I48" s="8"/>
      <c r="J48" s="8"/>
      <c r="K48" s="8"/>
      <c r="L48" s="8"/>
      <c r="M48" s="8"/>
      <c r="N48" s="8"/>
      <c r="O48" s="8"/>
      <c r="P48" s="8"/>
      <c r="Q48" s="8"/>
      <c r="R48" s="70"/>
      <c r="S48" s="7"/>
      <c r="T48" s="3"/>
      <c r="U48" s="22"/>
      <c r="V48" s="90"/>
      <c r="W48" s="66"/>
      <c r="X48" s="70"/>
      <c r="Y48" s="70">
        <v>25</v>
      </c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>
        <v>25</v>
      </c>
      <c r="AK48" s="70">
        <f>SUM(W48:AH48)</f>
        <v>25</v>
      </c>
      <c r="AL48" s="70">
        <f>SUM(W48:AJ48)</f>
        <v>50</v>
      </c>
      <c r="AM48" s="18" t="s">
        <v>95</v>
      </c>
      <c r="AN48" s="68">
        <f>IF(AL48=0,0,IF(AL48&lt;25,0.5,TRUNC(AL48/25)))</f>
        <v>2</v>
      </c>
      <c r="AO48" s="85">
        <f t="shared" si="10"/>
        <v>50</v>
      </c>
      <c r="AP48" s="186">
        <f t="shared" si="9"/>
        <v>2</v>
      </c>
      <c r="AQ48" s="15"/>
    </row>
    <row r="49" spans="1:43" ht="15" customHeight="1">
      <c r="A49" s="37"/>
      <c r="B49" s="11">
        <v>27</v>
      </c>
      <c r="C49" s="26" t="s">
        <v>42</v>
      </c>
      <c r="D49" s="60" t="s">
        <v>78</v>
      </c>
      <c r="E49" s="17"/>
      <c r="F49" s="70"/>
      <c r="G49" s="70"/>
      <c r="H49" s="8"/>
      <c r="I49" s="3"/>
      <c r="J49" s="8"/>
      <c r="K49" s="8"/>
      <c r="L49" s="8"/>
      <c r="M49" s="8"/>
      <c r="N49" s="8"/>
      <c r="O49" s="8"/>
      <c r="P49" s="8"/>
      <c r="Q49" s="8"/>
      <c r="R49" s="70"/>
      <c r="S49" s="7"/>
      <c r="T49" s="3"/>
      <c r="U49" s="18"/>
      <c r="V49" s="90"/>
      <c r="W49" s="66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>
        <v>25</v>
      </c>
      <c r="AI49" s="70"/>
      <c r="AJ49" s="70"/>
      <c r="AK49" s="70">
        <f>SUM(W49:AH49)</f>
        <v>25</v>
      </c>
      <c r="AL49" s="70">
        <f>SUM(W49:AJ49)</f>
        <v>25</v>
      </c>
      <c r="AM49" s="20" t="s">
        <v>27</v>
      </c>
      <c r="AN49" s="68">
        <f>IF(AL49=0,0,IF(AL49&lt;25,0.5,TRUNC(AL49/25)))</f>
        <v>1</v>
      </c>
      <c r="AO49" s="85">
        <f t="shared" si="10"/>
        <v>25</v>
      </c>
      <c r="AP49" s="186">
        <f t="shared" si="9"/>
        <v>1</v>
      </c>
      <c r="AQ49" s="15"/>
    </row>
    <row r="50" spans="1:43" ht="15" customHeight="1">
      <c r="A50" s="34"/>
      <c r="B50" s="19">
        <v>28</v>
      </c>
      <c r="C50" s="26" t="s">
        <v>42</v>
      </c>
      <c r="D50" s="55" t="s">
        <v>28</v>
      </c>
      <c r="E50" s="17"/>
      <c r="F50" s="70"/>
      <c r="G50" s="70"/>
      <c r="H50" s="8"/>
      <c r="I50" s="8"/>
      <c r="J50" s="8"/>
      <c r="K50" s="8"/>
      <c r="L50" s="8"/>
      <c r="M50" s="8"/>
      <c r="N50" s="8"/>
      <c r="O50" s="8"/>
      <c r="P50" s="8"/>
      <c r="Q50" s="8"/>
      <c r="R50" s="70"/>
      <c r="S50" s="7"/>
      <c r="T50" s="3"/>
      <c r="U50" s="18"/>
      <c r="V50" s="90"/>
      <c r="W50" s="66">
        <v>15</v>
      </c>
      <c r="X50" s="70"/>
      <c r="Y50" s="70"/>
      <c r="Z50" s="70">
        <v>30</v>
      </c>
      <c r="AA50" s="70"/>
      <c r="AB50" s="70"/>
      <c r="AC50" s="70"/>
      <c r="AD50" s="70"/>
      <c r="AE50" s="70"/>
      <c r="AF50" s="70"/>
      <c r="AG50" s="70"/>
      <c r="AH50" s="70"/>
      <c r="AI50" s="70"/>
      <c r="AJ50" s="70">
        <v>30</v>
      </c>
      <c r="AK50" s="70">
        <f>SUM(W50:AH50)</f>
        <v>45</v>
      </c>
      <c r="AL50" s="70">
        <f>SUM(W50:AJ50)</f>
        <v>75</v>
      </c>
      <c r="AM50" s="20" t="s">
        <v>27</v>
      </c>
      <c r="AN50" s="68">
        <f>IF(AL50=0,0,IF(AL50&lt;25,0.5,TRUNC(AL50/25)))</f>
        <v>3</v>
      </c>
      <c r="AO50" s="85">
        <f t="shared" si="10"/>
        <v>75</v>
      </c>
      <c r="AP50" s="186">
        <f t="shared" si="9"/>
        <v>3</v>
      </c>
      <c r="AQ50" s="15"/>
    </row>
    <row r="51" spans="1:43" ht="15" customHeight="1">
      <c r="A51" s="34"/>
      <c r="B51" s="11">
        <v>29</v>
      </c>
      <c r="C51" s="26" t="s">
        <v>42</v>
      </c>
      <c r="D51" s="55" t="s">
        <v>115</v>
      </c>
      <c r="E51" s="17">
        <v>10</v>
      </c>
      <c r="F51" s="70"/>
      <c r="G51" s="70"/>
      <c r="H51" s="70">
        <v>40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>
        <f>SUM(E51:P51)</f>
        <v>50</v>
      </c>
      <c r="T51" s="70">
        <f>SUM(E51:R51)</f>
        <v>50</v>
      </c>
      <c r="U51" s="20" t="s">
        <v>27</v>
      </c>
      <c r="V51" s="68">
        <f>IF(T51=0,0,IF(T51&lt;25,0.5,TRUNC(T51/25)))</f>
        <v>2</v>
      </c>
      <c r="W51" s="66"/>
      <c r="X51" s="9"/>
      <c r="Y51" s="70"/>
      <c r="Z51" s="9"/>
      <c r="AA51" s="9"/>
      <c r="AB51" s="9"/>
      <c r="AC51" s="9"/>
      <c r="AD51" s="9"/>
      <c r="AE51" s="8"/>
      <c r="AF51" s="8"/>
      <c r="AG51" s="8"/>
      <c r="AH51" s="8"/>
      <c r="AI51" s="8"/>
      <c r="AJ51" s="70"/>
      <c r="AK51" s="7"/>
      <c r="AL51" s="3"/>
      <c r="AM51" s="18"/>
      <c r="AN51" s="84"/>
      <c r="AO51" s="85">
        <f t="shared" si="10"/>
        <v>50</v>
      </c>
      <c r="AP51" s="186">
        <f t="shared" si="9"/>
        <v>2</v>
      </c>
      <c r="AQ51" s="15"/>
    </row>
    <row r="52" spans="1:43" s="16" customFormat="1" ht="15" customHeight="1">
      <c r="A52" s="34"/>
      <c r="B52" s="11">
        <v>30</v>
      </c>
      <c r="C52" s="26" t="s">
        <v>42</v>
      </c>
      <c r="D52" s="55" t="s">
        <v>116</v>
      </c>
      <c r="E52" s="17"/>
      <c r="F52" s="9"/>
      <c r="G52" s="70"/>
      <c r="H52" s="9"/>
      <c r="I52" s="9"/>
      <c r="J52" s="9"/>
      <c r="K52" s="9"/>
      <c r="L52" s="9"/>
      <c r="M52" s="8"/>
      <c r="N52" s="8"/>
      <c r="O52" s="8"/>
      <c r="P52" s="8"/>
      <c r="Q52" s="8"/>
      <c r="R52" s="70"/>
      <c r="S52" s="7"/>
      <c r="T52" s="3"/>
      <c r="U52" s="18"/>
      <c r="V52" s="90"/>
      <c r="W52" s="66">
        <v>10</v>
      </c>
      <c r="X52" s="70"/>
      <c r="Y52" s="70"/>
      <c r="Z52" s="70">
        <v>20</v>
      </c>
      <c r="AA52" s="70"/>
      <c r="AB52" s="70"/>
      <c r="AC52" s="70"/>
      <c r="AD52" s="70"/>
      <c r="AE52" s="70"/>
      <c r="AF52" s="70"/>
      <c r="AG52" s="70"/>
      <c r="AH52" s="70"/>
      <c r="AI52" s="70"/>
      <c r="AJ52" s="70">
        <v>45</v>
      </c>
      <c r="AK52" s="70">
        <f>SUM(W52:AH52)</f>
        <v>30</v>
      </c>
      <c r="AL52" s="70">
        <f>SUM(W52:AJ52)</f>
        <v>75</v>
      </c>
      <c r="AM52" s="20" t="s">
        <v>95</v>
      </c>
      <c r="AN52" s="68">
        <f>IF(AL52=0,0,IF(AL52&lt;25,0.5,TRUNC(AL52/25)))</f>
        <v>3</v>
      </c>
      <c r="AO52" s="85">
        <f t="shared" si="10"/>
        <v>75</v>
      </c>
      <c r="AP52" s="186">
        <f t="shared" si="9"/>
        <v>3</v>
      </c>
      <c r="AQ52" s="15"/>
    </row>
    <row r="53" spans="1:43" s="16" customFormat="1" ht="15" customHeight="1">
      <c r="A53" s="37"/>
      <c r="B53" s="19">
        <v>31</v>
      </c>
      <c r="C53" s="26" t="s">
        <v>42</v>
      </c>
      <c r="D53" s="55" t="s">
        <v>54</v>
      </c>
      <c r="E53" s="17"/>
      <c r="F53" s="70"/>
      <c r="G53" s="86"/>
      <c r="H53" s="9"/>
      <c r="I53" s="9"/>
      <c r="J53" s="9"/>
      <c r="K53" s="9"/>
      <c r="L53" s="9"/>
      <c r="M53" s="8"/>
      <c r="N53" s="8"/>
      <c r="O53" s="8"/>
      <c r="P53" s="8"/>
      <c r="Q53" s="8"/>
      <c r="R53" s="70"/>
      <c r="S53" s="7"/>
      <c r="T53" s="3"/>
      <c r="U53" s="31"/>
      <c r="V53" s="90"/>
      <c r="W53" s="66">
        <v>10</v>
      </c>
      <c r="X53" s="70"/>
      <c r="Y53" s="70"/>
      <c r="Z53" s="70">
        <v>40</v>
      </c>
      <c r="AA53" s="70"/>
      <c r="AB53" s="70"/>
      <c r="AC53" s="70"/>
      <c r="AD53" s="70"/>
      <c r="AE53" s="70"/>
      <c r="AF53" s="70"/>
      <c r="AG53" s="70"/>
      <c r="AH53" s="70"/>
      <c r="AI53" s="70"/>
      <c r="AJ53" s="70">
        <v>25</v>
      </c>
      <c r="AK53" s="70">
        <f>SUM(W53:AH53)</f>
        <v>50</v>
      </c>
      <c r="AL53" s="70">
        <f>SUM(W53:AJ53)</f>
        <v>75</v>
      </c>
      <c r="AM53" s="20" t="s">
        <v>27</v>
      </c>
      <c r="AN53" s="68">
        <f>IF(AL53=0,0,IF(AL53&lt;25,0.5,TRUNC(AL53/25)))</f>
        <v>3</v>
      </c>
      <c r="AO53" s="85">
        <f t="shared" si="10"/>
        <v>75</v>
      </c>
      <c r="AP53" s="186">
        <f t="shared" si="9"/>
        <v>3</v>
      </c>
      <c r="AQ53" s="15"/>
    </row>
    <row r="54" spans="1:43" ht="15" customHeight="1">
      <c r="A54" s="37"/>
      <c r="B54" s="11">
        <v>32</v>
      </c>
      <c r="C54" s="26" t="s">
        <v>42</v>
      </c>
      <c r="D54" s="55" t="s">
        <v>48</v>
      </c>
      <c r="E54" s="17">
        <v>5</v>
      </c>
      <c r="F54" s="70"/>
      <c r="G54" s="70">
        <v>10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>
        <f>SUM(E54:P54)</f>
        <v>15</v>
      </c>
      <c r="T54" s="70">
        <f>SUM(E54:R54)</f>
        <v>15</v>
      </c>
      <c r="U54" s="20" t="s">
        <v>27</v>
      </c>
      <c r="V54" s="68">
        <f>IF(T54=0,0,IF(T54&lt;25,0.5,TRUNC(T54/25)))</f>
        <v>0.5</v>
      </c>
      <c r="W54" s="66"/>
      <c r="X54" s="9"/>
      <c r="Y54" s="70"/>
      <c r="Z54" s="9"/>
      <c r="AA54" s="9"/>
      <c r="AB54" s="9"/>
      <c r="AC54" s="9"/>
      <c r="AD54" s="9"/>
      <c r="AE54" s="8"/>
      <c r="AF54" s="8"/>
      <c r="AG54" s="8"/>
      <c r="AH54" s="8"/>
      <c r="AI54" s="8"/>
      <c r="AJ54" s="70"/>
      <c r="AK54" s="70"/>
      <c r="AL54" s="70"/>
      <c r="AM54" s="20"/>
      <c r="AN54" s="68"/>
      <c r="AO54" s="85">
        <f t="shared" si="10"/>
        <v>15</v>
      </c>
      <c r="AP54" s="186">
        <v>0.5</v>
      </c>
      <c r="AQ54" s="15"/>
    </row>
    <row r="55" spans="1:43" ht="15" customHeight="1" thickBot="1">
      <c r="A55" s="37"/>
      <c r="B55" s="92">
        <v>33</v>
      </c>
      <c r="C55" s="115" t="s">
        <v>42</v>
      </c>
      <c r="D55" s="118" t="s">
        <v>49</v>
      </c>
      <c r="E55" s="48">
        <v>5</v>
      </c>
      <c r="F55" s="49">
        <v>10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>
        <f>SUM(E55:P55)</f>
        <v>15</v>
      </c>
      <c r="T55" s="49">
        <f>SUM(E55:R55)</f>
        <v>15</v>
      </c>
      <c r="U55" s="132" t="s">
        <v>27</v>
      </c>
      <c r="V55" s="69">
        <f>IF(T55=0,0,IF(T55&lt;25,0.5,TRUNC(T55/25)))</f>
        <v>0.5</v>
      </c>
      <c r="W55" s="100"/>
      <c r="X55" s="101"/>
      <c r="Y55" s="95"/>
      <c r="Z55" s="101"/>
      <c r="AA55" s="101"/>
      <c r="AB55" s="101"/>
      <c r="AC55" s="101"/>
      <c r="AD55" s="101"/>
      <c r="AE55" s="96"/>
      <c r="AF55" s="96"/>
      <c r="AG55" s="96"/>
      <c r="AH55" s="96"/>
      <c r="AI55" s="96"/>
      <c r="AJ55" s="95"/>
      <c r="AK55" s="70"/>
      <c r="AL55" s="70"/>
      <c r="AM55" s="20"/>
      <c r="AN55" s="68"/>
      <c r="AO55" s="104">
        <f>T55+AL55</f>
        <v>15</v>
      </c>
      <c r="AP55" s="187">
        <f t="shared" si="9"/>
        <v>0.5</v>
      </c>
      <c r="AQ55" s="15"/>
    </row>
    <row r="56" spans="1:43" ht="15" customHeight="1" thickBot="1">
      <c r="A56" s="37"/>
      <c r="B56" s="203" t="s">
        <v>50</v>
      </c>
      <c r="C56" s="204"/>
      <c r="D56" s="204"/>
      <c r="E56" s="14">
        <f>SUM(E45:E55)</f>
        <v>35</v>
      </c>
      <c r="F56" s="14">
        <f aca="true" t="shared" si="11" ref="F56:AP56">SUM(F45:F55)</f>
        <v>10</v>
      </c>
      <c r="G56" s="14">
        <f t="shared" si="11"/>
        <v>45</v>
      </c>
      <c r="H56" s="14">
        <f t="shared" si="11"/>
        <v>40</v>
      </c>
      <c r="I56" s="14">
        <f t="shared" si="11"/>
        <v>0</v>
      </c>
      <c r="J56" s="14">
        <f t="shared" si="11"/>
        <v>0</v>
      </c>
      <c r="K56" s="14">
        <f t="shared" si="11"/>
        <v>0</v>
      </c>
      <c r="L56" s="14">
        <f t="shared" si="11"/>
        <v>0</v>
      </c>
      <c r="M56" s="14">
        <f t="shared" si="11"/>
        <v>0</v>
      </c>
      <c r="N56" s="14">
        <f t="shared" si="11"/>
        <v>0</v>
      </c>
      <c r="O56" s="14">
        <f t="shared" si="11"/>
        <v>0</v>
      </c>
      <c r="P56" s="14">
        <f t="shared" si="11"/>
        <v>0</v>
      </c>
      <c r="Q56" s="14">
        <f t="shared" si="11"/>
        <v>0</v>
      </c>
      <c r="R56" s="14">
        <f t="shared" si="11"/>
        <v>0</v>
      </c>
      <c r="S56" s="14">
        <f t="shared" si="11"/>
        <v>130</v>
      </c>
      <c r="T56" s="14">
        <f t="shared" si="11"/>
        <v>130</v>
      </c>
      <c r="U56" s="14"/>
      <c r="V56" s="184">
        <f t="shared" si="11"/>
        <v>5</v>
      </c>
      <c r="W56" s="14">
        <f t="shared" si="11"/>
        <v>40</v>
      </c>
      <c r="X56" s="14">
        <f t="shared" si="11"/>
        <v>0</v>
      </c>
      <c r="Y56" s="14">
        <f t="shared" si="11"/>
        <v>35</v>
      </c>
      <c r="Z56" s="14">
        <f t="shared" si="11"/>
        <v>90</v>
      </c>
      <c r="AA56" s="14">
        <f t="shared" si="11"/>
        <v>0</v>
      </c>
      <c r="AB56" s="14">
        <f t="shared" si="11"/>
        <v>0</v>
      </c>
      <c r="AC56" s="14">
        <f t="shared" si="11"/>
        <v>0</v>
      </c>
      <c r="AD56" s="14">
        <f t="shared" si="11"/>
        <v>0</v>
      </c>
      <c r="AE56" s="14">
        <f t="shared" si="11"/>
        <v>0</v>
      </c>
      <c r="AF56" s="14">
        <f t="shared" si="11"/>
        <v>0</v>
      </c>
      <c r="AG56" s="14">
        <f t="shared" si="11"/>
        <v>0</v>
      </c>
      <c r="AH56" s="14">
        <f t="shared" si="11"/>
        <v>25</v>
      </c>
      <c r="AI56" s="14">
        <f t="shared" si="11"/>
        <v>0</v>
      </c>
      <c r="AJ56" s="14">
        <f t="shared" si="11"/>
        <v>135</v>
      </c>
      <c r="AK56" s="14">
        <f t="shared" si="11"/>
        <v>190</v>
      </c>
      <c r="AL56" s="14">
        <f t="shared" si="11"/>
        <v>325</v>
      </c>
      <c r="AM56" s="14"/>
      <c r="AN56" s="184">
        <f t="shared" si="11"/>
        <v>13</v>
      </c>
      <c r="AO56" s="14">
        <f t="shared" si="11"/>
        <v>455</v>
      </c>
      <c r="AP56" s="184">
        <f t="shared" si="11"/>
        <v>18</v>
      </c>
      <c r="AQ56" s="15"/>
    </row>
    <row r="57" spans="1:43" ht="15" customHeight="1" thickBot="1">
      <c r="A57" s="37"/>
      <c r="B57" s="209" t="s">
        <v>70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1"/>
      <c r="AQ57" s="15"/>
    </row>
    <row r="58" spans="1:43" ht="15" customHeight="1">
      <c r="A58" s="37"/>
      <c r="B58" s="19">
        <v>34</v>
      </c>
      <c r="C58" s="25" t="s">
        <v>42</v>
      </c>
      <c r="D58" s="58" t="s">
        <v>157</v>
      </c>
      <c r="E58" s="78"/>
      <c r="F58" s="67"/>
      <c r="G58" s="67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67"/>
      <c r="S58" s="7"/>
      <c r="T58" s="7"/>
      <c r="U58" s="22"/>
      <c r="V58" s="90"/>
      <c r="W58" s="12">
        <v>25</v>
      </c>
      <c r="X58" s="70"/>
      <c r="Y58" s="70"/>
      <c r="Z58" s="3"/>
      <c r="AA58" s="3"/>
      <c r="AB58" s="3"/>
      <c r="AC58" s="3"/>
      <c r="AD58" s="3"/>
      <c r="AE58" s="3"/>
      <c r="AF58" s="3"/>
      <c r="AG58" s="3"/>
      <c r="AH58" s="70"/>
      <c r="AI58" s="3"/>
      <c r="AJ58" s="70">
        <v>25</v>
      </c>
      <c r="AK58" s="3">
        <f>SUM(W58:AH58)</f>
        <v>25</v>
      </c>
      <c r="AL58" s="70">
        <f>SUM(W58:AJ58)</f>
        <v>50</v>
      </c>
      <c r="AM58" s="20" t="s">
        <v>27</v>
      </c>
      <c r="AN58" s="42">
        <f>IF(AL58=0,0,IF(AL58&lt;25,0.5,TRUNC(AL58/25)))</f>
        <v>2</v>
      </c>
      <c r="AO58" s="85">
        <f>T58+AL58</f>
        <v>50</v>
      </c>
      <c r="AP58" s="186">
        <f>V58+AN58</f>
        <v>2</v>
      </c>
      <c r="AQ58" s="15"/>
    </row>
    <row r="59" spans="1:43" ht="15" customHeight="1" thickBot="1">
      <c r="A59" s="37"/>
      <c r="B59" s="138">
        <v>35</v>
      </c>
      <c r="C59" s="25" t="s">
        <v>42</v>
      </c>
      <c r="D59" s="60" t="s">
        <v>159</v>
      </c>
      <c r="E59" s="78"/>
      <c r="F59" s="67"/>
      <c r="G59" s="67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67"/>
      <c r="S59" s="7"/>
      <c r="T59" s="7"/>
      <c r="U59" s="22"/>
      <c r="V59" s="90"/>
      <c r="W59" s="12">
        <v>25</v>
      </c>
      <c r="X59" s="70"/>
      <c r="Y59" s="70"/>
      <c r="Z59" s="3"/>
      <c r="AA59" s="3"/>
      <c r="AB59" s="3"/>
      <c r="AC59" s="3"/>
      <c r="AD59" s="3"/>
      <c r="AE59" s="3"/>
      <c r="AF59" s="3"/>
      <c r="AG59" s="3"/>
      <c r="AH59" s="70"/>
      <c r="AI59" s="3"/>
      <c r="AJ59" s="70">
        <v>25</v>
      </c>
      <c r="AK59" s="70">
        <f>SUM(W59:AH59)</f>
        <v>25</v>
      </c>
      <c r="AL59" s="70">
        <f>SUM(W59:AJ59)</f>
        <v>50</v>
      </c>
      <c r="AM59" s="20" t="s">
        <v>27</v>
      </c>
      <c r="AN59" s="42">
        <f>IF(AL59=0,0,IF(AL59&lt;25,0.5,TRUNC(AL59/25)))</f>
        <v>2</v>
      </c>
      <c r="AO59" s="85">
        <f>T59+AL59</f>
        <v>50</v>
      </c>
      <c r="AP59" s="186">
        <f>V59+AN59</f>
        <v>2</v>
      </c>
      <c r="AQ59" s="15"/>
    </row>
    <row r="60" spans="1:43" ht="15" customHeight="1" thickBot="1">
      <c r="A60" s="37"/>
      <c r="B60" s="203" t="s">
        <v>50</v>
      </c>
      <c r="C60" s="204"/>
      <c r="D60" s="204"/>
      <c r="E60" s="14">
        <f aca="true" t="shared" si="12" ref="E60:AN60">SUM(E58:E59)</f>
        <v>0</v>
      </c>
      <c r="F60" s="14">
        <f t="shared" si="12"/>
        <v>0</v>
      </c>
      <c r="G60" s="14">
        <f t="shared" si="12"/>
        <v>0</v>
      </c>
      <c r="H60" s="14">
        <f t="shared" si="12"/>
        <v>0</v>
      </c>
      <c r="I60" s="14">
        <f t="shared" si="12"/>
        <v>0</v>
      </c>
      <c r="J60" s="14">
        <f t="shared" si="12"/>
        <v>0</v>
      </c>
      <c r="K60" s="14">
        <f t="shared" si="12"/>
        <v>0</v>
      </c>
      <c r="L60" s="14">
        <f t="shared" si="12"/>
        <v>0</v>
      </c>
      <c r="M60" s="14">
        <f t="shared" si="12"/>
        <v>0</v>
      </c>
      <c r="N60" s="14">
        <f t="shared" si="12"/>
        <v>0</v>
      </c>
      <c r="O60" s="14">
        <f t="shared" si="12"/>
        <v>0</v>
      </c>
      <c r="P60" s="14">
        <f t="shared" si="12"/>
        <v>0</v>
      </c>
      <c r="Q60" s="14">
        <f t="shared" si="12"/>
        <v>0</v>
      </c>
      <c r="R60" s="14">
        <f t="shared" si="12"/>
        <v>0</v>
      </c>
      <c r="S60" s="14">
        <f t="shared" si="12"/>
        <v>0</v>
      </c>
      <c r="T60" s="14">
        <f t="shared" si="12"/>
        <v>0</v>
      </c>
      <c r="U60" s="14"/>
      <c r="V60" s="184">
        <f t="shared" si="12"/>
        <v>0</v>
      </c>
      <c r="W60" s="14">
        <f t="shared" si="12"/>
        <v>50</v>
      </c>
      <c r="X60" s="14">
        <f t="shared" si="12"/>
        <v>0</v>
      </c>
      <c r="Y60" s="14">
        <f t="shared" si="12"/>
        <v>0</v>
      </c>
      <c r="Z60" s="14">
        <f t="shared" si="12"/>
        <v>0</v>
      </c>
      <c r="AA60" s="14">
        <f t="shared" si="12"/>
        <v>0</v>
      </c>
      <c r="AB60" s="14">
        <f t="shared" si="12"/>
        <v>0</v>
      </c>
      <c r="AC60" s="14">
        <f t="shared" si="12"/>
        <v>0</v>
      </c>
      <c r="AD60" s="14">
        <f t="shared" si="12"/>
        <v>0</v>
      </c>
      <c r="AE60" s="14">
        <f t="shared" si="12"/>
        <v>0</v>
      </c>
      <c r="AF60" s="14">
        <f t="shared" si="12"/>
        <v>0</v>
      </c>
      <c r="AG60" s="14">
        <f t="shared" si="12"/>
        <v>0</v>
      </c>
      <c r="AH60" s="14">
        <f t="shared" si="12"/>
        <v>0</v>
      </c>
      <c r="AI60" s="14">
        <f t="shared" si="12"/>
        <v>0</v>
      </c>
      <c r="AJ60" s="14">
        <f t="shared" si="12"/>
        <v>50</v>
      </c>
      <c r="AK60" s="14">
        <f t="shared" si="12"/>
        <v>50</v>
      </c>
      <c r="AL60" s="14">
        <f t="shared" si="12"/>
        <v>100</v>
      </c>
      <c r="AM60" s="14"/>
      <c r="AN60" s="184">
        <f t="shared" si="12"/>
        <v>4</v>
      </c>
      <c r="AO60" s="14">
        <f>SUM(AO58:AO59)</f>
        <v>100</v>
      </c>
      <c r="AP60" s="184">
        <f>SUM(AP58:AP59)</f>
        <v>4</v>
      </c>
      <c r="AQ60" s="15"/>
    </row>
    <row r="61" spans="1:43" ht="15" customHeight="1" thickBot="1">
      <c r="A61" s="37"/>
      <c r="B61" s="209" t="s">
        <v>121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1"/>
      <c r="AQ61" s="15"/>
    </row>
    <row r="62" spans="1:43" ht="15" customHeight="1" thickBot="1">
      <c r="A62" s="37"/>
      <c r="B62" s="19">
        <v>36</v>
      </c>
      <c r="C62" s="25" t="s">
        <v>42</v>
      </c>
      <c r="D62" s="61" t="s">
        <v>117</v>
      </c>
      <c r="E62" s="78"/>
      <c r="F62" s="67"/>
      <c r="G62" s="67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67"/>
      <c r="S62" s="7"/>
      <c r="T62" s="7"/>
      <c r="U62" s="22"/>
      <c r="V62" s="90"/>
      <c r="W62" s="12"/>
      <c r="X62" s="1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>
        <v>150</v>
      </c>
      <c r="AJ62" s="3"/>
      <c r="AK62" s="7">
        <f>SUM(W62:AH62)</f>
        <v>0</v>
      </c>
      <c r="AL62" s="7">
        <f>SUM(W62:AJ62)</f>
        <v>150</v>
      </c>
      <c r="AM62" s="20"/>
      <c r="AN62" s="42">
        <v>5</v>
      </c>
      <c r="AO62" s="85">
        <f>T62+AL62</f>
        <v>150</v>
      </c>
      <c r="AP62" s="186">
        <f>V62+AN62</f>
        <v>5</v>
      </c>
      <c r="AQ62" s="15"/>
    </row>
    <row r="63" spans="1:43" ht="15" customHeight="1" thickBot="1">
      <c r="A63" s="37"/>
      <c r="B63" s="203" t="s">
        <v>50</v>
      </c>
      <c r="C63" s="204"/>
      <c r="D63" s="204"/>
      <c r="E63" s="14">
        <f>SUM(E62:E62)</f>
        <v>0</v>
      </c>
      <c r="F63" s="14">
        <f aca="true" t="shared" si="13" ref="F63:AP63">SUM(F62:F62)</f>
        <v>0</v>
      </c>
      <c r="G63" s="14">
        <f t="shared" si="13"/>
        <v>0</v>
      </c>
      <c r="H63" s="14">
        <f t="shared" si="13"/>
        <v>0</v>
      </c>
      <c r="I63" s="14">
        <f t="shared" si="13"/>
        <v>0</v>
      </c>
      <c r="J63" s="14">
        <f t="shared" si="13"/>
        <v>0</v>
      </c>
      <c r="K63" s="14">
        <f t="shared" si="13"/>
        <v>0</v>
      </c>
      <c r="L63" s="14">
        <f t="shared" si="13"/>
        <v>0</v>
      </c>
      <c r="M63" s="14">
        <f t="shared" si="13"/>
        <v>0</v>
      </c>
      <c r="N63" s="14">
        <f t="shared" si="13"/>
        <v>0</v>
      </c>
      <c r="O63" s="14">
        <f t="shared" si="13"/>
        <v>0</v>
      </c>
      <c r="P63" s="14">
        <f t="shared" si="13"/>
        <v>0</v>
      </c>
      <c r="Q63" s="14">
        <f t="shared" si="13"/>
        <v>0</v>
      </c>
      <c r="R63" s="14">
        <f t="shared" si="13"/>
        <v>0</v>
      </c>
      <c r="S63" s="14">
        <f t="shared" si="13"/>
        <v>0</v>
      </c>
      <c r="T63" s="14">
        <f t="shared" si="13"/>
        <v>0</v>
      </c>
      <c r="U63" s="14"/>
      <c r="V63" s="184">
        <f t="shared" si="13"/>
        <v>0</v>
      </c>
      <c r="W63" s="14">
        <f t="shared" si="13"/>
        <v>0</v>
      </c>
      <c r="X63" s="14">
        <f t="shared" si="13"/>
        <v>0</v>
      </c>
      <c r="Y63" s="14">
        <f t="shared" si="13"/>
        <v>0</v>
      </c>
      <c r="Z63" s="14">
        <f t="shared" si="13"/>
        <v>0</v>
      </c>
      <c r="AA63" s="14">
        <f t="shared" si="13"/>
        <v>0</v>
      </c>
      <c r="AB63" s="14">
        <f t="shared" si="13"/>
        <v>0</v>
      </c>
      <c r="AC63" s="14">
        <f t="shared" si="13"/>
        <v>0</v>
      </c>
      <c r="AD63" s="14">
        <f t="shared" si="13"/>
        <v>0</v>
      </c>
      <c r="AE63" s="14">
        <f t="shared" si="13"/>
        <v>0</v>
      </c>
      <c r="AF63" s="14">
        <f t="shared" si="13"/>
        <v>0</v>
      </c>
      <c r="AG63" s="14">
        <f t="shared" si="13"/>
        <v>0</v>
      </c>
      <c r="AH63" s="14">
        <f t="shared" si="13"/>
        <v>0</v>
      </c>
      <c r="AI63" s="14">
        <f t="shared" si="13"/>
        <v>150</v>
      </c>
      <c r="AJ63" s="14">
        <f t="shared" si="13"/>
        <v>0</v>
      </c>
      <c r="AK63" s="14">
        <f t="shared" si="13"/>
        <v>0</v>
      </c>
      <c r="AL63" s="14">
        <f t="shared" si="13"/>
        <v>150</v>
      </c>
      <c r="AM63" s="14"/>
      <c r="AN63" s="184">
        <f t="shared" si="13"/>
        <v>5</v>
      </c>
      <c r="AO63" s="14">
        <f t="shared" si="13"/>
        <v>150</v>
      </c>
      <c r="AP63" s="184">
        <f t="shared" si="13"/>
        <v>5</v>
      </c>
      <c r="AQ63" s="15"/>
    </row>
    <row r="64" spans="1:43" ht="15" customHeight="1" thickBot="1">
      <c r="A64" s="34"/>
      <c r="B64" s="209" t="s">
        <v>94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1"/>
      <c r="AQ64" s="15"/>
    </row>
    <row r="65" spans="2:42" ht="12.75">
      <c r="B65" s="19">
        <v>37</v>
      </c>
      <c r="C65" s="26" t="s">
        <v>42</v>
      </c>
      <c r="D65" s="60" t="s">
        <v>173</v>
      </c>
      <c r="E65" s="12"/>
      <c r="F65" s="70"/>
      <c r="G65" s="70"/>
      <c r="H65" s="3"/>
      <c r="I65" s="45"/>
      <c r="J65" s="130"/>
      <c r="K65" s="45"/>
      <c r="L65" s="45"/>
      <c r="M65" s="45"/>
      <c r="N65" s="45"/>
      <c r="O65" s="45"/>
      <c r="P65" s="45"/>
      <c r="Q65" s="45"/>
      <c r="R65" s="45"/>
      <c r="S65" s="45"/>
      <c r="T65" s="70"/>
      <c r="U65" s="20"/>
      <c r="V65" s="68"/>
      <c r="W65" s="12">
        <v>15</v>
      </c>
      <c r="X65" s="70"/>
      <c r="Y65" s="70">
        <v>10</v>
      </c>
      <c r="Z65" s="3"/>
      <c r="AA65" s="45"/>
      <c r="AB65" s="130"/>
      <c r="AC65" s="45"/>
      <c r="AD65" s="45"/>
      <c r="AE65" s="45"/>
      <c r="AF65" s="45"/>
      <c r="AG65" s="45"/>
      <c r="AH65" s="45"/>
      <c r="AI65" s="45"/>
      <c r="AJ65" s="45"/>
      <c r="AK65" s="45"/>
      <c r="AL65" s="70">
        <f>SUM(W65:AJ65)</f>
        <v>25</v>
      </c>
      <c r="AM65" s="20" t="s">
        <v>27</v>
      </c>
      <c r="AN65" s="68">
        <f>IF(AL65=0,0,IF(AL65&lt;25,0.5,TRUNC(AL65/25)))</f>
        <v>1</v>
      </c>
      <c r="AO65" s="85">
        <f>T65+AL65</f>
        <v>25</v>
      </c>
      <c r="AP65" s="186">
        <f>V65+AN65</f>
        <v>1</v>
      </c>
    </row>
    <row r="66" spans="2:42" ht="12.75">
      <c r="B66" s="19">
        <v>38</v>
      </c>
      <c r="C66" s="26"/>
      <c r="D66" s="55" t="s">
        <v>32</v>
      </c>
      <c r="E66" s="17"/>
      <c r="F66" s="70"/>
      <c r="G66" s="70"/>
      <c r="H66" s="8"/>
      <c r="I66" s="8"/>
      <c r="J66" s="8"/>
      <c r="K66" s="8"/>
      <c r="L66" s="8"/>
      <c r="M66" s="8"/>
      <c r="N66" s="8"/>
      <c r="O66" s="8"/>
      <c r="P66" s="8"/>
      <c r="Q66" s="8"/>
      <c r="R66" s="70"/>
      <c r="S66" s="7"/>
      <c r="T66" s="3"/>
      <c r="U66" s="22"/>
      <c r="V66" s="90"/>
      <c r="W66" s="13">
        <v>15</v>
      </c>
      <c r="X66" s="29"/>
      <c r="Y66" s="30"/>
      <c r="Z66" s="7"/>
      <c r="AA66" s="7"/>
      <c r="AB66" s="30"/>
      <c r="AC66" s="7"/>
      <c r="AD66" s="7"/>
      <c r="AE66" s="7"/>
      <c r="AF66" s="7"/>
      <c r="AG66" s="7"/>
      <c r="AH66" s="7"/>
      <c r="AI66" s="7"/>
      <c r="AJ66" s="7">
        <v>15</v>
      </c>
      <c r="AK66" s="3">
        <f>SUM(W66:AH66)</f>
        <v>15</v>
      </c>
      <c r="AL66" s="70">
        <f>SUM(W66:AJ66)</f>
        <v>30</v>
      </c>
      <c r="AM66" s="20" t="s">
        <v>27</v>
      </c>
      <c r="AN66" s="42">
        <f>IF(AL66=0,0,IF(AL66&lt;25,0.5,TRUNC(AL66/25)))</f>
        <v>1</v>
      </c>
      <c r="AO66" s="85">
        <f>T66+AL66</f>
        <v>30</v>
      </c>
      <c r="AP66" s="186">
        <f>V66+AN66</f>
        <v>1</v>
      </c>
    </row>
    <row r="67" spans="2:42" ht="13.5" thickBot="1">
      <c r="B67" s="19">
        <v>39</v>
      </c>
      <c r="C67" s="25"/>
      <c r="D67" s="55" t="s">
        <v>33</v>
      </c>
      <c r="E67" s="17"/>
      <c r="F67" s="70"/>
      <c r="G67" s="70"/>
      <c r="H67" s="8"/>
      <c r="I67" s="3"/>
      <c r="J67" s="8"/>
      <c r="K67" s="8"/>
      <c r="L67" s="8"/>
      <c r="M67" s="8"/>
      <c r="N67" s="8"/>
      <c r="O67" s="8"/>
      <c r="P67" s="8"/>
      <c r="Q67" s="8"/>
      <c r="R67" s="70"/>
      <c r="S67" s="7"/>
      <c r="T67" s="3"/>
      <c r="U67" s="18"/>
      <c r="V67" s="90"/>
      <c r="W67" s="66">
        <v>15</v>
      </c>
      <c r="X67" s="9"/>
      <c r="Y67" s="70"/>
      <c r="Z67" s="9"/>
      <c r="AA67" s="13"/>
      <c r="AB67" s="9"/>
      <c r="AC67" s="9"/>
      <c r="AD67" s="9"/>
      <c r="AE67" s="8"/>
      <c r="AF67" s="8"/>
      <c r="AG67" s="8"/>
      <c r="AH67" s="8"/>
      <c r="AI67" s="8"/>
      <c r="AJ67" s="70">
        <v>15</v>
      </c>
      <c r="AK67" s="3">
        <f>SUM(W67:AH67)</f>
        <v>15</v>
      </c>
      <c r="AL67" s="70">
        <f>SUM(W67:AJ67)</f>
        <v>30</v>
      </c>
      <c r="AM67" s="20" t="s">
        <v>27</v>
      </c>
      <c r="AN67" s="42">
        <f>IF(AL67=0,0,IF(AL67&lt;25,0.5,TRUNC(AL67/25)))</f>
        <v>1</v>
      </c>
      <c r="AO67" s="85">
        <f>T67+AL67</f>
        <v>30</v>
      </c>
      <c r="AP67" s="186">
        <f>V67+AN67</f>
        <v>1</v>
      </c>
    </row>
    <row r="68" spans="2:42" ht="13.5" thickBot="1">
      <c r="B68" s="203" t="s">
        <v>50</v>
      </c>
      <c r="C68" s="204"/>
      <c r="D68" s="204"/>
      <c r="E68" s="14">
        <f>SUM(E65:E67)</f>
        <v>0</v>
      </c>
      <c r="F68" s="14">
        <f aca="true" t="shared" si="14" ref="F68:AP68">SUM(F65:F67)</f>
        <v>0</v>
      </c>
      <c r="G68" s="14">
        <f t="shared" si="14"/>
        <v>0</v>
      </c>
      <c r="H68" s="14">
        <f t="shared" si="14"/>
        <v>0</v>
      </c>
      <c r="I68" s="14">
        <f t="shared" si="14"/>
        <v>0</v>
      </c>
      <c r="J68" s="14">
        <f t="shared" si="14"/>
        <v>0</v>
      </c>
      <c r="K68" s="14">
        <f t="shared" si="14"/>
        <v>0</v>
      </c>
      <c r="L68" s="14">
        <f t="shared" si="14"/>
        <v>0</v>
      </c>
      <c r="M68" s="14">
        <f t="shared" si="14"/>
        <v>0</v>
      </c>
      <c r="N68" s="14">
        <f t="shared" si="14"/>
        <v>0</v>
      </c>
      <c r="O68" s="14">
        <f t="shared" si="14"/>
        <v>0</v>
      </c>
      <c r="P68" s="14">
        <f t="shared" si="14"/>
        <v>0</v>
      </c>
      <c r="Q68" s="14">
        <f t="shared" si="14"/>
        <v>0</v>
      </c>
      <c r="R68" s="14">
        <f t="shared" si="14"/>
        <v>0</v>
      </c>
      <c r="S68" s="14">
        <f t="shared" si="14"/>
        <v>0</v>
      </c>
      <c r="T68" s="14">
        <f t="shared" si="14"/>
        <v>0</v>
      </c>
      <c r="U68" s="14"/>
      <c r="V68" s="184">
        <f t="shared" si="14"/>
        <v>0</v>
      </c>
      <c r="W68" s="14">
        <f t="shared" si="14"/>
        <v>45</v>
      </c>
      <c r="X68" s="14">
        <f t="shared" si="14"/>
        <v>0</v>
      </c>
      <c r="Y68" s="14">
        <f t="shared" si="14"/>
        <v>10</v>
      </c>
      <c r="Z68" s="14">
        <f t="shared" si="14"/>
        <v>0</v>
      </c>
      <c r="AA68" s="14">
        <f t="shared" si="14"/>
        <v>0</v>
      </c>
      <c r="AB68" s="14">
        <f t="shared" si="14"/>
        <v>0</v>
      </c>
      <c r="AC68" s="14">
        <f t="shared" si="14"/>
        <v>0</v>
      </c>
      <c r="AD68" s="14">
        <f t="shared" si="14"/>
        <v>0</v>
      </c>
      <c r="AE68" s="14">
        <f t="shared" si="14"/>
        <v>0</v>
      </c>
      <c r="AF68" s="14">
        <f t="shared" si="14"/>
        <v>0</v>
      </c>
      <c r="AG68" s="14">
        <f t="shared" si="14"/>
        <v>0</v>
      </c>
      <c r="AH68" s="14">
        <f t="shared" si="14"/>
        <v>0</v>
      </c>
      <c r="AI68" s="14">
        <f t="shared" si="14"/>
        <v>0</v>
      </c>
      <c r="AJ68" s="14">
        <f t="shared" si="14"/>
        <v>30</v>
      </c>
      <c r="AK68" s="14">
        <f t="shared" si="14"/>
        <v>30</v>
      </c>
      <c r="AL68" s="14">
        <f t="shared" si="14"/>
        <v>85</v>
      </c>
      <c r="AM68" s="14"/>
      <c r="AN68" s="184">
        <f t="shared" si="14"/>
        <v>3</v>
      </c>
      <c r="AO68" s="14">
        <f t="shared" si="14"/>
        <v>85</v>
      </c>
      <c r="AP68" s="184">
        <f t="shared" si="14"/>
        <v>3</v>
      </c>
    </row>
    <row r="69" spans="2:42" ht="13.5" thickBot="1">
      <c r="B69" s="203" t="s">
        <v>50</v>
      </c>
      <c r="C69" s="204"/>
      <c r="D69" s="204"/>
      <c r="E69" s="14">
        <f>E28+E43+E56+E60+E63+E68</f>
        <v>265</v>
      </c>
      <c r="F69" s="14">
        <f aca="true" t="shared" si="15" ref="F69:AP69">F28+F43+F56+F60+F63+F68</f>
        <v>30</v>
      </c>
      <c r="G69" s="14">
        <f t="shared" si="15"/>
        <v>45</v>
      </c>
      <c r="H69" s="14">
        <f t="shared" si="15"/>
        <v>115</v>
      </c>
      <c r="I69" s="14">
        <f t="shared" si="15"/>
        <v>0</v>
      </c>
      <c r="J69" s="14">
        <f t="shared" si="15"/>
        <v>0</v>
      </c>
      <c r="K69" s="14">
        <f t="shared" si="15"/>
        <v>0</v>
      </c>
      <c r="L69" s="14">
        <f t="shared" si="15"/>
        <v>0</v>
      </c>
      <c r="M69" s="14">
        <f t="shared" si="15"/>
        <v>0</v>
      </c>
      <c r="N69" s="14">
        <f t="shared" si="15"/>
        <v>30</v>
      </c>
      <c r="O69" s="14">
        <f t="shared" si="15"/>
        <v>0</v>
      </c>
      <c r="P69" s="14">
        <f t="shared" si="15"/>
        <v>30</v>
      </c>
      <c r="Q69" s="14">
        <f t="shared" si="15"/>
        <v>0</v>
      </c>
      <c r="R69" s="14">
        <f t="shared" si="15"/>
        <v>0</v>
      </c>
      <c r="S69" s="14">
        <f t="shared" si="15"/>
        <v>515</v>
      </c>
      <c r="T69" s="14">
        <f t="shared" si="15"/>
        <v>515</v>
      </c>
      <c r="U69" s="14"/>
      <c r="V69" s="184">
        <f t="shared" si="15"/>
        <v>19</v>
      </c>
      <c r="W69" s="14">
        <f t="shared" si="15"/>
        <v>200</v>
      </c>
      <c r="X69" s="14">
        <f t="shared" si="15"/>
        <v>0</v>
      </c>
      <c r="Y69" s="14">
        <f t="shared" si="15"/>
        <v>55</v>
      </c>
      <c r="Z69" s="14">
        <f t="shared" si="15"/>
        <v>140</v>
      </c>
      <c r="AA69" s="14">
        <f t="shared" si="15"/>
        <v>10</v>
      </c>
      <c r="AB69" s="14">
        <f t="shared" si="15"/>
        <v>0</v>
      </c>
      <c r="AC69" s="14">
        <f t="shared" si="15"/>
        <v>0</v>
      </c>
      <c r="AD69" s="14">
        <f t="shared" si="15"/>
        <v>0</v>
      </c>
      <c r="AE69" s="14">
        <f t="shared" si="15"/>
        <v>0</v>
      </c>
      <c r="AF69" s="14">
        <f t="shared" si="15"/>
        <v>30</v>
      </c>
      <c r="AG69" s="14">
        <f t="shared" si="15"/>
        <v>0</v>
      </c>
      <c r="AH69" s="14">
        <f t="shared" si="15"/>
        <v>55</v>
      </c>
      <c r="AI69" s="14">
        <f t="shared" si="15"/>
        <v>150</v>
      </c>
      <c r="AJ69" s="14">
        <f t="shared" si="15"/>
        <v>330</v>
      </c>
      <c r="AK69" s="14">
        <f t="shared" si="15"/>
        <v>465</v>
      </c>
      <c r="AL69" s="14">
        <f t="shared" si="15"/>
        <v>970</v>
      </c>
      <c r="AM69" s="14"/>
      <c r="AN69" s="184">
        <f t="shared" si="15"/>
        <v>36</v>
      </c>
      <c r="AO69" s="14">
        <f t="shared" si="15"/>
        <v>1485</v>
      </c>
      <c r="AP69" s="184">
        <f t="shared" si="15"/>
        <v>55</v>
      </c>
    </row>
    <row r="71" spans="2:37" ht="12.75">
      <c r="B71" s="36" t="s">
        <v>150</v>
      </c>
      <c r="AK71" s="73"/>
    </row>
    <row r="72" ht="12.75">
      <c r="B72" s="35"/>
    </row>
    <row r="73" ht="12.75">
      <c r="B73" s="35"/>
    </row>
    <row r="76" ht="14.25">
      <c r="O76" s="87"/>
    </row>
    <row r="77" spans="4:39" ht="12.75">
      <c r="D77" s="75"/>
      <c r="AG77" s="205"/>
      <c r="AH77" s="206"/>
      <c r="AI77" s="206"/>
      <c r="AJ77" s="206"/>
      <c r="AK77" s="206"/>
      <c r="AL77" s="206"/>
      <c r="AM77" s="206"/>
    </row>
    <row r="78" spans="4:39" ht="12.75">
      <c r="D78" s="88"/>
      <c r="N78" s="75"/>
      <c r="P78" s="206"/>
      <c r="Q78" s="206"/>
      <c r="R78" s="206"/>
      <c r="S78" s="206"/>
      <c r="T78" s="206"/>
      <c r="U78" s="206"/>
      <c r="V78" s="206"/>
      <c r="AG78" s="206"/>
      <c r="AH78" s="206"/>
      <c r="AI78" s="206"/>
      <c r="AJ78" s="206"/>
      <c r="AK78" s="206"/>
      <c r="AL78" s="206"/>
      <c r="AM78" s="206"/>
    </row>
    <row r="84" spans="3:50" ht="12.75"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</row>
    <row r="85" spans="3:50" ht="12.75"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</row>
    <row r="86" spans="3:50" ht="12.75">
      <c r="C86" s="133"/>
      <c r="D86" s="207"/>
      <c r="E86" s="207"/>
      <c r="F86" s="207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3"/>
      <c r="AT86" s="133"/>
      <c r="AU86" s="133"/>
      <c r="AV86" s="133"/>
      <c r="AW86" s="133"/>
      <c r="AX86" s="133"/>
    </row>
    <row r="87" spans="3:50" ht="12.75"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</row>
    <row r="88" spans="3:50" ht="12.75"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</row>
    <row r="89" spans="3:50" ht="12.75"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</row>
  </sheetData>
  <sheetProtection password="E00D" sheet="1" objects="1" scenarios="1"/>
  <mergeCells count="25">
    <mergeCell ref="AG78:AM78"/>
    <mergeCell ref="AO16:AO17"/>
    <mergeCell ref="B64:AP64"/>
    <mergeCell ref="B61:AP61"/>
    <mergeCell ref="B44:AP44"/>
    <mergeCell ref="B57:AP57"/>
    <mergeCell ref="B60:D60"/>
    <mergeCell ref="B68:D68"/>
    <mergeCell ref="C16:C17"/>
    <mergeCell ref="B6:AP6"/>
    <mergeCell ref="B29:AP29"/>
    <mergeCell ref="B28:D28"/>
    <mergeCell ref="AP16:AP17"/>
    <mergeCell ref="B18:AP18"/>
    <mergeCell ref="B16:B17"/>
    <mergeCell ref="D16:D17"/>
    <mergeCell ref="E16:V16"/>
    <mergeCell ref="W16:AN16"/>
    <mergeCell ref="B69:D69"/>
    <mergeCell ref="AG77:AM77"/>
    <mergeCell ref="D86:F86"/>
    <mergeCell ref="B43:D43"/>
    <mergeCell ref="B56:D56"/>
    <mergeCell ref="B63:D63"/>
    <mergeCell ref="P78:V78"/>
  </mergeCells>
  <printOptions/>
  <pageMargins left="0.7" right="0.7" top="0.75" bottom="0.75" header="0.3" footer="0.3"/>
  <pageSetup horizontalDpi="600" verticalDpi="600" orientation="landscape" paperSize="9" scale="50" r:id="rId2"/>
  <headerFooter>
    <oddHeader>&amp;Rzałącznik nr 1    
do Uchwały nr 2099 
SenatuUniwersytetu Medycznego we Wrocławiu      
z dnia 18 grudnia 2019 r.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Q70"/>
  <sheetViews>
    <sheetView view="pageLayout" workbookViewId="0" topLeftCell="E43">
      <selection activeCell="AO68" sqref="AO68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65.2812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1" customFormat="1" ht="19.5" customHeight="1">
      <c r="B6" s="208" t="s">
        <v>196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</row>
    <row r="7" spans="2:42" s="1" customFormat="1" ht="19.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9" s="2" customFormat="1" ht="15" customHeight="1">
      <c r="B9" s="2" t="s">
        <v>20</v>
      </c>
    </row>
    <row r="10" s="2" customFormat="1" ht="15" customHeight="1">
      <c r="B10" s="2" t="s">
        <v>19</v>
      </c>
    </row>
    <row r="11" s="2" customFormat="1" ht="15" customHeight="1">
      <c r="B11" s="2" t="s">
        <v>151</v>
      </c>
    </row>
    <row r="12" s="2" customFormat="1" ht="15" customHeight="1">
      <c r="B12" s="2" t="s">
        <v>21</v>
      </c>
    </row>
    <row r="13" spans="2:3" ht="15" customHeight="1">
      <c r="B13" s="2" t="s">
        <v>44</v>
      </c>
      <c r="C13" s="2"/>
    </row>
    <row r="15" ht="13.5" thickBot="1"/>
    <row r="16" spans="1:43" ht="17.25" customHeight="1" thickBot="1">
      <c r="A16" s="15"/>
      <c r="B16" s="217" t="s">
        <v>22</v>
      </c>
      <c r="C16" s="221" t="s">
        <v>40</v>
      </c>
      <c r="D16" s="198" t="s">
        <v>3</v>
      </c>
      <c r="E16" s="200" t="s">
        <v>174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2"/>
      <c r="W16" s="200" t="s">
        <v>175</v>
      </c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  <c r="AO16" s="219" t="s">
        <v>5</v>
      </c>
      <c r="AP16" s="212" t="s">
        <v>6</v>
      </c>
      <c r="AQ16" s="15"/>
    </row>
    <row r="17" spans="1:43" ht="243" customHeight="1" thickBot="1">
      <c r="A17" s="15"/>
      <c r="B17" s="218"/>
      <c r="C17" s="222"/>
      <c r="D17" s="199"/>
      <c r="E17" s="4" t="s">
        <v>7</v>
      </c>
      <c r="F17" s="5" t="s">
        <v>8</v>
      </c>
      <c r="G17" s="6" t="s">
        <v>37</v>
      </c>
      <c r="H17" s="6" t="s">
        <v>9</v>
      </c>
      <c r="I17" s="6" t="s">
        <v>10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  <c r="O17" s="27" t="s">
        <v>43</v>
      </c>
      <c r="P17" s="6" t="s">
        <v>18</v>
      </c>
      <c r="Q17" s="6" t="s">
        <v>16</v>
      </c>
      <c r="R17" s="6" t="s">
        <v>0</v>
      </c>
      <c r="S17" s="6" t="s">
        <v>17</v>
      </c>
      <c r="T17" s="6" t="s">
        <v>4</v>
      </c>
      <c r="U17" s="6" t="s">
        <v>1</v>
      </c>
      <c r="V17" s="21" t="s">
        <v>2</v>
      </c>
      <c r="W17" s="5" t="s">
        <v>7</v>
      </c>
      <c r="X17" s="5" t="s">
        <v>8</v>
      </c>
      <c r="Y17" s="5" t="s">
        <v>149</v>
      </c>
      <c r="Z17" s="5" t="s">
        <v>9</v>
      </c>
      <c r="AA17" s="5" t="s">
        <v>10</v>
      </c>
      <c r="AB17" s="5" t="s">
        <v>11</v>
      </c>
      <c r="AC17" s="5" t="s">
        <v>12</v>
      </c>
      <c r="AD17" s="5" t="s">
        <v>13</v>
      </c>
      <c r="AE17" s="6" t="s">
        <v>14</v>
      </c>
      <c r="AF17" s="6" t="s">
        <v>15</v>
      </c>
      <c r="AG17" s="27" t="s">
        <v>43</v>
      </c>
      <c r="AH17" s="6" t="s">
        <v>18</v>
      </c>
      <c r="AI17" s="6" t="s">
        <v>16</v>
      </c>
      <c r="AJ17" s="6" t="s">
        <v>0</v>
      </c>
      <c r="AK17" s="6" t="s">
        <v>17</v>
      </c>
      <c r="AL17" s="6" t="s">
        <v>4</v>
      </c>
      <c r="AM17" s="6" t="s">
        <v>1</v>
      </c>
      <c r="AN17" s="21" t="s">
        <v>2</v>
      </c>
      <c r="AO17" s="220"/>
      <c r="AP17" s="213"/>
      <c r="AQ17" s="15"/>
    </row>
    <row r="18" spans="1:43" ht="15" customHeight="1" thickBot="1">
      <c r="A18" s="34"/>
      <c r="B18" s="214" t="s">
        <v>63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6"/>
      <c r="AQ18" s="15"/>
    </row>
    <row r="19" spans="1:43" ht="15" customHeight="1">
      <c r="A19" s="34"/>
      <c r="B19" s="19">
        <v>1</v>
      </c>
      <c r="C19" s="39" t="s">
        <v>41</v>
      </c>
      <c r="D19" s="64" t="s">
        <v>98</v>
      </c>
      <c r="E19" s="17"/>
      <c r="F19" s="70"/>
      <c r="G19" s="70"/>
      <c r="H19" s="70">
        <v>40</v>
      </c>
      <c r="I19" s="8"/>
      <c r="J19" s="8"/>
      <c r="K19" s="8"/>
      <c r="L19" s="8"/>
      <c r="M19" s="8"/>
      <c r="N19" s="8"/>
      <c r="O19" s="8"/>
      <c r="P19" s="8"/>
      <c r="Q19" s="8"/>
      <c r="R19" s="3">
        <v>35</v>
      </c>
      <c r="S19" s="7">
        <f>SUM(E19:P19)</f>
        <v>40</v>
      </c>
      <c r="T19" s="7">
        <f>SUM(E19:R19)</f>
        <v>75</v>
      </c>
      <c r="U19" s="18" t="s">
        <v>95</v>
      </c>
      <c r="V19" s="68">
        <f>IF(T19=0,0,IF(T19&lt;25,0.5,TRUNC(T19/25)))</f>
        <v>3</v>
      </c>
      <c r="W19" s="78"/>
      <c r="X19" s="81"/>
      <c r="Y19" s="43"/>
      <c r="Z19" s="81"/>
      <c r="AA19" s="81"/>
      <c r="AB19" s="81"/>
      <c r="AC19" s="81"/>
      <c r="AD19" s="81"/>
      <c r="AE19" s="79"/>
      <c r="AF19" s="79"/>
      <c r="AG19" s="79"/>
      <c r="AH19" s="79"/>
      <c r="AI19" s="79"/>
      <c r="AJ19" s="43"/>
      <c r="AK19" s="7"/>
      <c r="AL19" s="7"/>
      <c r="AM19" s="46"/>
      <c r="AN19" s="82"/>
      <c r="AO19" s="83">
        <f>T19+AL19</f>
        <v>75</v>
      </c>
      <c r="AP19" s="186">
        <f>V19+AN19</f>
        <v>3</v>
      </c>
      <c r="AQ19" s="15"/>
    </row>
    <row r="20" spans="1:43" ht="15" customHeight="1">
      <c r="A20" s="34"/>
      <c r="B20" s="11">
        <v>2</v>
      </c>
      <c r="C20" s="39" t="s">
        <v>41</v>
      </c>
      <c r="D20" s="64" t="s">
        <v>93</v>
      </c>
      <c r="E20" s="178">
        <v>20</v>
      </c>
      <c r="F20" s="137"/>
      <c r="G20" s="137"/>
      <c r="H20" s="137">
        <v>20</v>
      </c>
      <c r="I20" s="179"/>
      <c r="J20" s="179"/>
      <c r="K20" s="179"/>
      <c r="L20" s="179"/>
      <c r="M20" s="179"/>
      <c r="N20" s="179"/>
      <c r="O20" s="179"/>
      <c r="P20" s="179"/>
      <c r="Q20" s="179"/>
      <c r="R20" s="180">
        <v>35</v>
      </c>
      <c r="S20" s="7">
        <f>SUM(E20:P20)</f>
        <v>40</v>
      </c>
      <c r="T20" s="7">
        <f>SUM(E20:R20)</f>
        <v>75</v>
      </c>
      <c r="U20" s="18" t="s">
        <v>27</v>
      </c>
      <c r="V20" s="68">
        <f>IF(T20=0,0,IF(T20&lt;25,0.5,TRUNC(T20/25)))</f>
        <v>3</v>
      </c>
      <c r="W20" s="17"/>
      <c r="X20" s="9"/>
      <c r="Y20" s="70"/>
      <c r="Z20" s="9"/>
      <c r="AA20" s="9"/>
      <c r="AB20" s="9"/>
      <c r="AC20" s="9"/>
      <c r="AD20" s="9"/>
      <c r="AE20" s="8"/>
      <c r="AF20" s="8"/>
      <c r="AG20" s="8"/>
      <c r="AH20" s="8"/>
      <c r="AI20" s="8"/>
      <c r="AJ20" s="70"/>
      <c r="AK20" s="7"/>
      <c r="AL20" s="3"/>
      <c r="AM20" s="18"/>
      <c r="AN20" s="84"/>
      <c r="AO20" s="85">
        <f aca="true" t="shared" si="0" ref="AO20:AO59">T20+AL20</f>
        <v>75</v>
      </c>
      <c r="AP20" s="186">
        <f aca="true" t="shared" si="1" ref="AP20:AP59">V20+AN20</f>
        <v>3</v>
      </c>
      <c r="AQ20" s="15"/>
    </row>
    <row r="21" spans="1:43" ht="15" customHeight="1">
      <c r="A21" s="34"/>
      <c r="B21" s="11">
        <v>3</v>
      </c>
      <c r="C21" s="39" t="s">
        <v>41</v>
      </c>
      <c r="D21" s="64" t="s">
        <v>51</v>
      </c>
      <c r="E21" s="17">
        <v>15</v>
      </c>
      <c r="F21" s="70"/>
      <c r="G21" s="70"/>
      <c r="H21" s="70"/>
      <c r="I21" s="3"/>
      <c r="J21" s="8"/>
      <c r="K21" s="70"/>
      <c r="L21" s="8"/>
      <c r="M21" s="8"/>
      <c r="N21" s="8"/>
      <c r="O21" s="8"/>
      <c r="P21" s="8"/>
      <c r="Q21" s="8"/>
      <c r="R21" s="3">
        <v>10</v>
      </c>
      <c r="S21" s="7">
        <f>SUM(E21:P21)</f>
        <v>15</v>
      </c>
      <c r="T21" s="7">
        <f>SUM(E21:R21)</f>
        <v>25</v>
      </c>
      <c r="U21" s="18" t="s">
        <v>27</v>
      </c>
      <c r="V21" s="68">
        <f>IF(T21=0,0,IF(T21&lt;25,0.5,TRUNC(T21/25)))</f>
        <v>1</v>
      </c>
      <c r="W21" s="17"/>
      <c r="X21" s="70"/>
      <c r="Y21" s="86"/>
      <c r="Z21" s="9"/>
      <c r="AA21" s="9"/>
      <c r="AB21" s="9"/>
      <c r="AC21" s="9"/>
      <c r="AD21" s="9"/>
      <c r="AE21" s="8"/>
      <c r="AF21" s="8"/>
      <c r="AG21" s="8"/>
      <c r="AH21" s="8"/>
      <c r="AI21" s="8"/>
      <c r="AJ21" s="70"/>
      <c r="AK21" s="7"/>
      <c r="AL21" s="3"/>
      <c r="AM21" s="18"/>
      <c r="AN21" s="84"/>
      <c r="AO21" s="85">
        <f t="shared" si="0"/>
        <v>25</v>
      </c>
      <c r="AP21" s="186">
        <f t="shared" si="1"/>
        <v>1</v>
      </c>
      <c r="AQ21" s="15"/>
    </row>
    <row r="22" spans="1:43" ht="15" customHeight="1">
      <c r="A22" s="34"/>
      <c r="B22" s="19">
        <v>4</v>
      </c>
      <c r="C22" s="39" t="s">
        <v>41</v>
      </c>
      <c r="D22" s="64" t="s">
        <v>61</v>
      </c>
      <c r="E22" s="178">
        <v>20</v>
      </c>
      <c r="F22" s="137"/>
      <c r="G22" s="137">
        <v>20</v>
      </c>
      <c r="H22" s="137"/>
      <c r="I22" s="137"/>
      <c r="J22" s="179"/>
      <c r="K22" s="179"/>
      <c r="L22" s="179"/>
      <c r="M22" s="179"/>
      <c r="N22" s="179"/>
      <c r="O22" s="179"/>
      <c r="P22" s="179"/>
      <c r="Q22" s="179"/>
      <c r="R22" s="180">
        <v>60</v>
      </c>
      <c r="S22" s="7">
        <f>SUM(E22:P22)</f>
        <v>40</v>
      </c>
      <c r="T22" s="7">
        <f>SUM(E22:R22)</f>
        <v>100</v>
      </c>
      <c r="U22" s="22" t="s">
        <v>95</v>
      </c>
      <c r="V22" s="68">
        <f>IF(T22=0,0,IF(T22&lt;25,0.5,TRUNC(T22/25)))</f>
        <v>4</v>
      </c>
      <c r="W22" s="17"/>
      <c r="X22" s="9"/>
      <c r="Y22" s="70"/>
      <c r="Z22" s="9"/>
      <c r="AA22" s="9"/>
      <c r="AB22" s="9"/>
      <c r="AC22" s="9"/>
      <c r="AD22" s="9"/>
      <c r="AE22" s="8"/>
      <c r="AF22" s="8"/>
      <c r="AG22" s="8"/>
      <c r="AH22" s="8"/>
      <c r="AI22" s="8"/>
      <c r="AJ22" s="70"/>
      <c r="AK22" s="7"/>
      <c r="AL22" s="3"/>
      <c r="AM22" s="18"/>
      <c r="AN22" s="84"/>
      <c r="AO22" s="85">
        <f t="shared" si="0"/>
        <v>100</v>
      </c>
      <c r="AP22" s="186">
        <f t="shared" si="1"/>
        <v>4</v>
      </c>
      <c r="AQ22" s="15"/>
    </row>
    <row r="23" spans="1:43" s="16" customFormat="1" ht="15" customHeight="1" thickBot="1">
      <c r="A23" s="34"/>
      <c r="B23" s="92">
        <v>5</v>
      </c>
      <c r="C23" s="93" t="s">
        <v>41</v>
      </c>
      <c r="D23" s="72" t="s">
        <v>31</v>
      </c>
      <c r="E23" s="94"/>
      <c r="F23" s="101"/>
      <c r="G23" s="95"/>
      <c r="H23" s="101"/>
      <c r="I23" s="101"/>
      <c r="J23" s="101"/>
      <c r="K23" s="101"/>
      <c r="L23" s="101"/>
      <c r="M23" s="96"/>
      <c r="N23" s="96"/>
      <c r="O23" s="96"/>
      <c r="P23" s="96"/>
      <c r="Q23" s="96"/>
      <c r="R23" s="95"/>
      <c r="S23" s="56"/>
      <c r="T23" s="97"/>
      <c r="U23" s="98"/>
      <c r="V23" s="120"/>
      <c r="W23" s="178">
        <v>10</v>
      </c>
      <c r="X23" s="137"/>
      <c r="Y23" s="137">
        <v>10</v>
      </c>
      <c r="Z23" s="137"/>
      <c r="AA23" s="137"/>
      <c r="AB23" s="179"/>
      <c r="AC23" s="179"/>
      <c r="AD23" s="179"/>
      <c r="AE23" s="179"/>
      <c r="AF23" s="179"/>
      <c r="AG23" s="179"/>
      <c r="AH23" s="179"/>
      <c r="AI23" s="179"/>
      <c r="AJ23" s="180">
        <v>30</v>
      </c>
      <c r="AK23" s="7">
        <f>SUM(W23:AH23)</f>
        <v>20</v>
      </c>
      <c r="AL23" s="7">
        <f>SUM(W23:AJ23)</f>
        <v>50</v>
      </c>
      <c r="AM23" s="18" t="s">
        <v>95</v>
      </c>
      <c r="AN23" s="68">
        <f>IF(AL23=0,0,IF(AL23&lt;25,0.5,TRUNC(AL23/25)))</f>
        <v>2</v>
      </c>
      <c r="AO23" s="104">
        <f t="shared" si="0"/>
        <v>50</v>
      </c>
      <c r="AP23" s="187">
        <f t="shared" si="1"/>
        <v>2</v>
      </c>
      <c r="AQ23" s="15"/>
    </row>
    <row r="24" spans="1:43" s="16" customFormat="1" ht="15" customHeight="1" thickBot="1">
      <c r="A24" s="34"/>
      <c r="B24" s="203" t="s">
        <v>50</v>
      </c>
      <c r="C24" s="204"/>
      <c r="D24" s="204"/>
      <c r="E24" s="14">
        <f>SUM(E19:E23)</f>
        <v>55</v>
      </c>
      <c r="F24" s="14">
        <f aca="true" t="shared" si="2" ref="F24:AP24">SUM(F19:F23)</f>
        <v>0</v>
      </c>
      <c r="G24" s="14">
        <f t="shared" si="2"/>
        <v>20</v>
      </c>
      <c r="H24" s="14">
        <f t="shared" si="2"/>
        <v>60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0</v>
      </c>
      <c r="Q24" s="14">
        <f t="shared" si="2"/>
        <v>0</v>
      </c>
      <c r="R24" s="14">
        <f t="shared" si="2"/>
        <v>140</v>
      </c>
      <c r="S24" s="14">
        <f t="shared" si="2"/>
        <v>135</v>
      </c>
      <c r="T24" s="14">
        <f t="shared" si="2"/>
        <v>275</v>
      </c>
      <c r="U24" s="14"/>
      <c r="V24" s="184">
        <f t="shared" si="2"/>
        <v>11</v>
      </c>
      <c r="W24" s="14">
        <f t="shared" si="2"/>
        <v>10</v>
      </c>
      <c r="X24" s="14">
        <f t="shared" si="2"/>
        <v>0</v>
      </c>
      <c r="Y24" s="14">
        <f t="shared" si="2"/>
        <v>10</v>
      </c>
      <c r="Z24" s="14">
        <f t="shared" si="2"/>
        <v>0</v>
      </c>
      <c r="AA24" s="14">
        <f t="shared" si="2"/>
        <v>0</v>
      </c>
      <c r="AB24" s="14">
        <f t="shared" si="2"/>
        <v>0</v>
      </c>
      <c r="AC24" s="14">
        <f t="shared" si="2"/>
        <v>0</v>
      </c>
      <c r="AD24" s="14">
        <f t="shared" si="2"/>
        <v>0</v>
      </c>
      <c r="AE24" s="14">
        <f t="shared" si="2"/>
        <v>0</v>
      </c>
      <c r="AF24" s="14">
        <f t="shared" si="2"/>
        <v>0</v>
      </c>
      <c r="AG24" s="14">
        <f t="shared" si="2"/>
        <v>0</v>
      </c>
      <c r="AH24" s="14">
        <f t="shared" si="2"/>
        <v>0</v>
      </c>
      <c r="AI24" s="14">
        <f t="shared" si="2"/>
        <v>0</v>
      </c>
      <c r="AJ24" s="14">
        <f t="shared" si="2"/>
        <v>30</v>
      </c>
      <c r="AK24" s="14">
        <f t="shared" si="2"/>
        <v>20</v>
      </c>
      <c r="AL24" s="14">
        <f t="shared" si="2"/>
        <v>50</v>
      </c>
      <c r="AM24" s="14"/>
      <c r="AN24" s="184">
        <f t="shared" si="2"/>
        <v>2</v>
      </c>
      <c r="AO24" s="14">
        <f t="shared" si="2"/>
        <v>325</v>
      </c>
      <c r="AP24" s="184">
        <f t="shared" si="2"/>
        <v>13</v>
      </c>
      <c r="AQ24" s="15"/>
    </row>
    <row r="25" spans="1:43" s="16" customFormat="1" ht="15" customHeight="1" thickBot="1">
      <c r="A25" s="34"/>
      <c r="B25" s="209" t="s">
        <v>64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1"/>
      <c r="AQ25" s="15"/>
    </row>
    <row r="26" spans="1:43" s="16" customFormat="1" ht="15" customHeight="1">
      <c r="A26" s="37"/>
      <c r="B26" s="19">
        <v>6</v>
      </c>
      <c r="C26" s="24" t="s">
        <v>42</v>
      </c>
      <c r="D26" s="60" t="s">
        <v>113</v>
      </c>
      <c r="E26" s="76"/>
      <c r="F26" s="43"/>
      <c r="G26" s="43"/>
      <c r="H26" s="43"/>
      <c r="I26" s="43"/>
      <c r="J26" s="43"/>
      <c r="K26" s="43"/>
      <c r="L26" s="43"/>
      <c r="M26" s="43"/>
      <c r="N26" s="43">
        <v>30</v>
      </c>
      <c r="O26" s="43"/>
      <c r="P26" s="43"/>
      <c r="Q26" s="43"/>
      <c r="R26" s="43"/>
      <c r="S26" s="45">
        <f>SUM(E26:P26)</f>
        <v>30</v>
      </c>
      <c r="T26" s="45">
        <f>SUM(E26:R26)</f>
        <v>30</v>
      </c>
      <c r="U26" s="117" t="s">
        <v>27</v>
      </c>
      <c r="V26" s="47">
        <f>IF(T26=0,0,IF(T26&lt;25,0.5,TRUNC(T26/25)))</f>
        <v>1</v>
      </c>
      <c r="W26" s="89"/>
      <c r="X26" s="81"/>
      <c r="Y26" s="67"/>
      <c r="Z26" s="81"/>
      <c r="AA26" s="81"/>
      <c r="AB26" s="81"/>
      <c r="AC26" s="81"/>
      <c r="AD26" s="81"/>
      <c r="AE26" s="79"/>
      <c r="AF26" s="79"/>
      <c r="AG26" s="79"/>
      <c r="AH26" s="79"/>
      <c r="AI26" s="79"/>
      <c r="AJ26" s="67"/>
      <c r="AK26" s="7"/>
      <c r="AL26" s="7"/>
      <c r="AM26" s="22"/>
      <c r="AN26" s="80"/>
      <c r="AO26" s="85">
        <f t="shared" si="0"/>
        <v>30</v>
      </c>
      <c r="AP26" s="186">
        <f t="shared" si="1"/>
        <v>1</v>
      </c>
      <c r="AQ26" s="15"/>
    </row>
    <row r="27" spans="1:43" ht="15" customHeight="1" thickBot="1">
      <c r="A27" s="37"/>
      <c r="B27" s="114">
        <v>7</v>
      </c>
      <c r="C27" s="121" t="s">
        <v>42</v>
      </c>
      <c r="D27" s="122" t="s">
        <v>114</v>
      </c>
      <c r="E27" s="48"/>
      <c r="F27" s="49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49"/>
      <c r="S27" s="28"/>
      <c r="T27" s="112"/>
      <c r="U27" s="123"/>
      <c r="V27" s="113"/>
      <c r="W27" s="66"/>
      <c r="X27" s="70"/>
      <c r="Y27" s="70"/>
      <c r="Z27" s="70"/>
      <c r="AA27" s="70"/>
      <c r="AB27" s="70"/>
      <c r="AC27" s="70"/>
      <c r="AD27" s="70"/>
      <c r="AE27" s="70"/>
      <c r="AF27" s="70">
        <v>30</v>
      </c>
      <c r="AG27" s="70"/>
      <c r="AH27" s="70"/>
      <c r="AI27" s="70"/>
      <c r="AJ27" s="70">
        <v>20</v>
      </c>
      <c r="AK27" s="56">
        <f>SUM(W27:AH27)</f>
        <v>30</v>
      </c>
      <c r="AL27" s="56">
        <f>SUM(W27:AJ27)</f>
        <v>50</v>
      </c>
      <c r="AM27" s="57" t="s">
        <v>27</v>
      </c>
      <c r="AN27" s="99">
        <f>IF(AL27=0,0,IF(AL27&lt;25,0.5,TRUNC(AL27/25)))</f>
        <v>2</v>
      </c>
      <c r="AO27" s="104">
        <f t="shared" si="0"/>
        <v>50</v>
      </c>
      <c r="AP27" s="187">
        <f t="shared" si="1"/>
        <v>2</v>
      </c>
      <c r="AQ27" s="15"/>
    </row>
    <row r="28" spans="1:43" ht="15" customHeight="1" thickBot="1">
      <c r="A28" s="37"/>
      <c r="B28" s="203" t="s">
        <v>50</v>
      </c>
      <c r="C28" s="204"/>
      <c r="D28" s="204"/>
      <c r="E28" s="14">
        <f>SUM(E26:E27)</f>
        <v>0</v>
      </c>
      <c r="F28" s="14">
        <f aca="true" t="shared" si="3" ref="F28:AP28">SUM(F26:F27)</f>
        <v>0</v>
      </c>
      <c r="G28" s="14">
        <f t="shared" si="3"/>
        <v>0</v>
      </c>
      <c r="H28" s="14">
        <f t="shared" si="3"/>
        <v>0</v>
      </c>
      <c r="I28" s="14">
        <f t="shared" si="3"/>
        <v>0</v>
      </c>
      <c r="J28" s="14">
        <f t="shared" si="3"/>
        <v>0</v>
      </c>
      <c r="K28" s="14">
        <f t="shared" si="3"/>
        <v>0</v>
      </c>
      <c r="L28" s="14">
        <f t="shared" si="3"/>
        <v>0</v>
      </c>
      <c r="M28" s="14">
        <f t="shared" si="3"/>
        <v>0</v>
      </c>
      <c r="N28" s="14">
        <f t="shared" si="3"/>
        <v>30</v>
      </c>
      <c r="O28" s="14">
        <f t="shared" si="3"/>
        <v>0</v>
      </c>
      <c r="P28" s="14">
        <f t="shared" si="3"/>
        <v>0</v>
      </c>
      <c r="Q28" s="14">
        <f t="shared" si="3"/>
        <v>0</v>
      </c>
      <c r="R28" s="14">
        <f t="shared" si="3"/>
        <v>0</v>
      </c>
      <c r="S28" s="14">
        <f t="shared" si="3"/>
        <v>30</v>
      </c>
      <c r="T28" s="14">
        <f t="shared" si="3"/>
        <v>30</v>
      </c>
      <c r="U28" s="14"/>
      <c r="V28" s="184">
        <f t="shared" si="3"/>
        <v>1</v>
      </c>
      <c r="W28" s="14">
        <f t="shared" si="3"/>
        <v>0</v>
      </c>
      <c r="X28" s="14">
        <f t="shared" si="3"/>
        <v>0</v>
      </c>
      <c r="Y28" s="14">
        <f t="shared" si="3"/>
        <v>0</v>
      </c>
      <c r="Z28" s="14">
        <f t="shared" si="3"/>
        <v>0</v>
      </c>
      <c r="AA28" s="14">
        <f t="shared" si="3"/>
        <v>0</v>
      </c>
      <c r="AB28" s="14">
        <f t="shared" si="3"/>
        <v>0</v>
      </c>
      <c r="AC28" s="14">
        <f t="shared" si="3"/>
        <v>0</v>
      </c>
      <c r="AD28" s="14">
        <f t="shared" si="3"/>
        <v>0</v>
      </c>
      <c r="AE28" s="14">
        <f t="shared" si="3"/>
        <v>0</v>
      </c>
      <c r="AF28" s="14">
        <f t="shared" si="3"/>
        <v>30</v>
      </c>
      <c r="AG28" s="14">
        <f t="shared" si="3"/>
        <v>0</v>
      </c>
      <c r="AH28" s="14">
        <f t="shared" si="3"/>
        <v>0</v>
      </c>
      <c r="AI28" s="14">
        <f t="shared" si="3"/>
        <v>0</v>
      </c>
      <c r="AJ28" s="14">
        <f t="shared" si="3"/>
        <v>20</v>
      </c>
      <c r="AK28" s="14">
        <f t="shared" si="3"/>
        <v>30</v>
      </c>
      <c r="AL28" s="14">
        <f t="shared" si="3"/>
        <v>50</v>
      </c>
      <c r="AM28" s="14"/>
      <c r="AN28" s="184">
        <f t="shared" si="3"/>
        <v>2</v>
      </c>
      <c r="AO28" s="14">
        <f t="shared" si="3"/>
        <v>80</v>
      </c>
      <c r="AP28" s="184">
        <f t="shared" si="3"/>
        <v>3</v>
      </c>
      <c r="AQ28" s="15"/>
    </row>
    <row r="29" spans="1:43" ht="15" customHeight="1" thickBot="1">
      <c r="A29" s="37"/>
      <c r="B29" s="209" t="s">
        <v>69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1"/>
      <c r="AQ29" s="15"/>
    </row>
    <row r="30" spans="1:43" ht="15" customHeight="1">
      <c r="A30" s="37"/>
      <c r="B30" s="19">
        <v>8</v>
      </c>
      <c r="C30" s="26" t="s">
        <v>42</v>
      </c>
      <c r="D30" s="55" t="s">
        <v>52</v>
      </c>
      <c r="E30" s="76">
        <v>15</v>
      </c>
      <c r="F30" s="43"/>
      <c r="G30" s="43"/>
      <c r="H30" s="43">
        <v>30</v>
      </c>
      <c r="I30" s="43"/>
      <c r="J30" s="43"/>
      <c r="K30" s="43"/>
      <c r="L30" s="43"/>
      <c r="M30" s="43"/>
      <c r="N30" s="43"/>
      <c r="O30" s="43"/>
      <c r="P30" s="43"/>
      <c r="Q30" s="43"/>
      <c r="R30" s="43">
        <v>30</v>
      </c>
      <c r="S30" s="43">
        <f>SUM(E30:P30)</f>
        <v>45</v>
      </c>
      <c r="T30" s="43">
        <f>SUM(E30:R30)</f>
        <v>75</v>
      </c>
      <c r="U30" s="117" t="s">
        <v>27</v>
      </c>
      <c r="V30" s="47">
        <f>IF(T30=0,0,IF(T30&lt;25,0.5,TRUNC(T30/25)))</f>
        <v>3</v>
      </c>
      <c r="W30" s="89"/>
      <c r="X30" s="81"/>
      <c r="Y30" s="67"/>
      <c r="Z30" s="81"/>
      <c r="AA30" s="81"/>
      <c r="AB30" s="81"/>
      <c r="AC30" s="81"/>
      <c r="AD30" s="81"/>
      <c r="AE30" s="79"/>
      <c r="AF30" s="79"/>
      <c r="AG30" s="79"/>
      <c r="AH30" s="79"/>
      <c r="AI30" s="79"/>
      <c r="AJ30" s="67"/>
      <c r="AK30" s="7"/>
      <c r="AL30" s="7"/>
      <c r="AM30" s="22"/>
      <c r="AN30" s="80"/>
      <c r="AO30" s="85">
        <f t="shared" si="0"/>
        <v>75</v>
      </c>
      <c r="AP30" s="186">
        <f t="shared" si="1"/>
        <v>3</v>
      </c>
      <c r="AQ30" s="15"/>
    </row>
    <row r="31" spans="1:43" ht="15" customHeight="1">
      <c r="A31" s="37"/>
      <c r="B31" s="11">
        <v>9</v>
      </c>
      <c r="C31" s="26" t="s">
        <v>42</v>
      </c>
      <c r="D31" s="55" t="s">
        <v>100</v>
      </c>
      <c r="E31" s="17"/>
      <c r="F31" s="70"/>
      <c r="G31" s="70"/>
      <c r="H31" s="8"/>
      <c r="I31" s="3"/>
      <c r="J31" s="8"/>
      <c r="K31" s="8"/>
      <c r="L31" s="8"/>
      <c r="M31" s="8"/>
      <c r="N31" s="8"/>
      <c r="O31" s="8"/>
      <c r="P31" s="8"/>
      <c r="Q31" s="8"/>
      <c r="R31" s="70"/>
      <c r="S31" s="7"/>
      <c r="T31" s="3"/>
      <c r="U31" s="18"/>
      <c r="V31" s="90"/>
      <c r="W31" s="66">
        <v>10</v>
      </c>
      <c r="X31" s="70"/>
      <c r="Y31" s="70"/>
      <c r="Z31" s="70">
        <v>30</v>
      </c>
      <c r="AA31" s="70"/>
      <c r="AB31" s="70"/>
      <c r="AC31" s="70"/>
      <c r="AD31" s="70"/>
      <c r="AE31" s="70"/>
      <c r="AF31" s="70"/>
      <c r="AG31" s="70"/>
      <c r="AH31" s="70"/>
      <c r="AI31" s="70"/>
      <c r="AJ31" s="70">
        <v>60</v>
      </c>
      <c r="AK31" s="70">
        <f>SUM(W31:AH31)</f>
        <v>40</v>
      </c>
      <c r="AL31" s="70">
        <f>SUM(W31:AJ31)</f>
        <v>100</v>
      </c>
      <c r="AM31" s="18" t="s">
        <v>95</v>
      </c>
      <c r="AN31" s="68">
        <f>IF(AL31=0,0,IF(AL31&lt;25,0.5,TRUNC(AL31/25)))</f>
        <v>4</v>
      </c>
      <c r="AO31" s="85">
        <f t="shared" si="0"/>
        <v>100</v>
      </c>
      <c r="AP31" s="186">
        <f t="shared" si="1"/>
        <v>4</v>
      </c>
      <c r="AQ31" s="15"/>
    </row>
    <row r="32" spans="1:43" ht="15" customHeight="1">
      <c r="A32" s="34"/>
      <c r="B32" s="19">
        <v>10</v>
      </c>
      <c r="C32" s="26" t="s">
        <v>42</v>
      </c>
      <c r="D32" s="55" t="s">
        <v>68</v>
      </c>
      <c r="E32" s="17"/>
      <c r="F32" s="70"/>
      <c r="G32" s="70"/>
      <c r="H32" s="8"/>
      <c r="I32" s="8"/>
      <c r="J32" s="8"/>
      <c r="K32" s="8"/>
      <c r="L32" s="8"/>
      <c r="M32" s="8"/>
      <c r="N32" s="8"/>
      <c r="O32" s="8"/>
      <c r="P32" s="119"/>
      <c r="Q32" s="8"/>
      <c r="R32" s="70"/>
      <c r="S32" s="7"/>
      <c r="T32" s="3"/>
      <c r="U32" s="18"/>
      <c r="V32" s="90"/>
      <c r="W32" s="66">
        <v>15</v>
      </c>
      <c r="X32" s="70"/>
      <c r="Y32" s="70"/>
      <c r="Z32" s="70">
        <v>35</v>
      </c>
      <c r="AA32" s="70"/>
      <c r="AB32" s="70"/>
      <c r="AC32" s="70"/>
      <c r="AD32" s="70"/>
      <c r="AE32" s="70"/>
      <c r="AF32" s="70"/>
      <c r="AG32" s="70"/>
      <c r="AH32" s="70"/>
      <c r="AI32" s="70"/>
      <c r="AJ32" s="70">
        <v>50</v>
      </c>
      <c r="AK32" s="70">
        <f>SUM(W32:AH32)</f>
        <v>50</v>
      </c>
      <c r="AL32" s="70">
        <f>SUM(W32:AJ32)</f>
        <v>100</v>
      </c>
      <c r="AM32" s="18" t="s">
        <v>95</v>
      </c>
      <c r="AN32" s="68">
        <f>IF(AL32=0,0,IF(AL32&lt;25,0.5,TRUNC(AL32/25)))</f>
        <v>4</v>
      </c>
      <c r="AO32" s="85">
        <f t="shared" si="0"/>
        <v>100</v>
      </c>
      <c r="AP32" s="186">
        <f t="shared" si="1"/>
        <v>4</v>
      </c>
      <c r="AQ32" s="15"/>
    </row>
    <row r="33" spans="1:43" ht="15" customHeight="1">
      <c r="A33" s="34"/>
      <c r="B33" s="11">
        <v>11</v>
      </c>
      <c r="C33" s="26" t="s">
        <v>42</v>
      </c>
      <c r="D33" s="55" t="s">
        <v>144</v>
      </c>
      <c r="E33" s="17">
        <v>15</v>
      </c>
      <c r="F33" s="70"/>
      <c r="G33" s="70"/>
      <c r="H33" s="70">
        <v>10</v>
      </c>
      <c r="I33" s="70"/>
      <c r="J33" s="70"/>
      <c r="K33" s="70">
        <v>10</v>
      </c>
      <c r="L33" s="70"/>
      <c r="M33" s="70"/>
      <c r="N33" s="70"/>
      <c r="O33" s="70"/>
      <c r="P33" s="70"/>
      <c r="Q33" s="70"/>
      <c r="R33" s="70">
        <v>40</v>
      </c>
      <c r="S33" s="70">
        <f>SUM(E33:P33)</f>
        <v>35</v>
      </c>
      <c r="T33" s="70">
        <f>SUM(E33:R33)</f>
        <v>75</v>
      </c>
      <c r="U33" s="20" t="s">
        <v>27</v>
      </c>
      <c r="V33" s="68">
        <f>IF(T33=0,0,IF(T33&lt;25,0.5,TRUNC(T33/25)))</f>
        <v>3</v>
      </c>
      <c r="W33" s="66"/>
      <c r="X33" s="9"/>
      <c r="Y33" s="70"/>
      <c r="Z33" s="9"/>
      <c r="AA33" s="9"/>
      <c r="AB33" s="9"/>
      <c r="AC33" s="9"/>
      <c r="AD33" s="9"/>
      <c r="AE33" s="8"/>
      <c r="AF33" s="8"/>
      <c r="AG33" s="8"/>
      <c r="AH33" s="8"/>
      <c r="AI33" s="8"/>
      <c r="AJ33" s="70"/>
      <c r="AK33" s="7"/>
      <c r="AL33" s="3"/>
      <c r="AM33" s="18"/>
      <c r="AN33" s="84"/>
      <c r="AO33" s="85">
        <f t="shared" si="0"/>
        <v>75</v>
      </c>
      <c r="AP33" s="186">
        <f t="shared" si="1"/>
        <v>3</v>
      </c>
      <c r="AQ33" s="15"/>
    </row>
    <row r="34" spans="1:43" s="16" customFormat="1" ht="15" customHeight="1" thickBot="1">
      <c r="A34" s="34"/>
      <c r="B34" s="92">
        <v>12</v>
      </c>
      <c r="C34" s="115" t="s">
        <v>42</v>
      </c>
      <c r="D34" s="118" t="s">
        <v>53</v>
      </c>
      <c r="E34" s="48">
        <v>10</v>
      </c>
      <c r="F34" s="49"/>
      <c r="G34" s="49"/>
      <c r="H34" s="49">
        <v>40</v>
      </c>
      <c r="I34" s="49"/>
      <c r="J34" s="49"/>
      <c r="K34" s="49"/>
      <c r="L34" s="49"/>
      <c r="M34" s="49"/>
      <c r="N34" s="49"/>
      <c r="O34" s="49"/>
      <c r="P34" s="49"/>
      <c r="Q34" s="49"/>
      <c r="R34" s="49">
        <v>25</v>
      </c>
      <c r="S34" s="49">
        <f>SUM(E34:P34)</f>
        <v>50</v>
      </c>
      <c r="T34" s="49">
        <f>SUM(E34:R34)</f>
        <v>75</v>
      </c>
      <c r="U34" s="51" t="s">
        <v>95</v>
      </c>
      <c r="V34" s="69">
        <f>IF(T34=0,0,IF(T34&lt;25,0.5,TRUNC(T34/25)))</f>
        <v>3</v>
      </c>
      <c r="W34" s="100"/>
      <c r="X34" s="101"/>
      <c r="Y34" s="95"/>
      <c r="Z34" s="101"/>
      <c r="AA34" s="101"/>
      <c r="AB34" s="101"/>
      <c r="AC34" s="101"/>
      <c r="AD34" s="101"/>
      <c r="AE34" s="96"/>
      <c r="AF34" s="96"/>
      <c r="AG34" s="96"/>
      <c r="AH34" s="96"/>
      <c r="AI34" s="96"/>
      <c r="AJ34" s="95"/>
      <c r="AK34" s="56"/>
      <c r="AL34" s="97"/>
      <c r="AM34" s="98"/>
      <c r="AN34" s="103"/>
      <c r="AO34" s="104">
        <f t="shared" si="0"/>
        <v>75</v>
      </c>
      <c r="AP34" s="187">
        <f t="shared" si="1"/>
        <v>3</v>
      </c>
      <c r="AQ34" s="15"/>
    </row>
    <row r="35" spans="1:43" s="16" customFormat="1" ht="15" customHeight="1" thickBot="1">
      <c r="A35" s="34"/>
      <c r="B35" s="203" t="s">
        <v>50</v>
      </c>
      <c r="C35" s="204"/>
      <c r="D35" s="204"/>
      <c r="E35" s="14">
        <f>SUM(E30:E34)</f>
        <v>40</v>
      </c>
      <c r="F35" s="14">
        <f aca="true" t="shared" si="4" ref="F35:AP35">SUM(F30:F34)</f>
        <v>0</v>
      </c>
      <c r="G35" s="14">
        <f t="shared" si="4"/>
        <v>0</v>
      </c>
      <c r="H35" s="14">
        <f t="shared" si="4"/>
        <v>80</v>
      </c>
      <c r="I35" s="14">
        <f t="shared" si="4"/>
        <v>0</v>
      </c>
      <c r="J35" s="14">
        <f t="shared" si="4"/>
        <v>0</v>
      </c>
      <c r="K35" s="14">
        <f t="shared" si="4"/>
        <v>10</v>
      </c>
      <c r="L35" s="14">
        <f t="shared" si="4"/>
        <v>0</v>
      </c>
      <c r="M35" s="14">
        <f t="shared" si="4"/>
        <v>0</v>
      </c>
      <c r="N35" s="14">
        <f t="shared" si="4"/>
        <v>0</v>
      </c>
      <c r="O35" s="14">
        <f t="shared" si="4"/>
        <v>0</v>
      </c>
      <c r="P35" s="14">
        <f t="shared" si="4"/>
        <v>0</v>
      </c>
      <c r="Q35" s="14">
        <f t="shared" si="4"/>
        <v>0</v>
      </c>
      <c r="R35" s="14">
        <f t="shared" si="4"/>
        <v>95</v>
      </c>
      <c r="S35" s="14">
        <f t="shared" si="4"/>
        <v>130</v>
      </c>
      <c r="T35" s="14">
        <f t="shared" si="4"/>
        <v>225</v>
      </c>
      <c r="U35" s="14"/>
      <c r="V35" s="184">
        <f t="shared" si="4"/>
        <v>9</v>
      </c>
      <c r="W35" s="14">
        <f t="shared" si="4"/>
        <v>25</v>
      </c>
      <c r="X35" s="14">
        <f t="shared" si="4"/>
        <v>0</v>
      </c>
      <c r="Y35" s="14">
        <f t="shared" si="4"/>
        <v>0</v>
      </c>
      <c r="Z35" s="14">
        <f t="shared" si="4"/>
        <v>65</v>
      </c>
      <c r="AA35" s="14">
        <f t="shared" si="4"/>
        <v>0</v>
      </c>
      <c r="AB35" s="14">
        <f t="shared" si="4"/>
        <v>0</v>
      </c>
      <c r="AC35" s="14">
        <f t="shared" si="4"/>
        <v>0</v>
      </c>
      <c r="AD35" s="14">
        <f t="shared" si="4"/>
        <v>0</v>
      </c>
      <c r="AE35" s="14">
        <f t="shared" si="4"/>
        <v>0</v>
      </c>
      <c r="AF35" s="14">
        <f t="shared" si="4"/>
        <v>0</v>
      </c>
      <c r="AG35" s="14">
        <f t="shared" si="4"/>
        <v>0</v>
      </c>
      <c r="AH35" s="14">
        <f t="shared" si="4"/>
        <v>0</v>
      </c>
      <c r="AI35" s="14">
        <f t="shared" si="4"/>
        <v>0</v>
      </c>
      <c r="AJ35" s="14">
        <f t="shared" si="4"/>
        <v>110</v>
      </c>
      <c r="AK35" s="14">
        <f t="shared" si="4"/>
        <v>90</v>
      </c>
      <c r="AL35" s="14">
        <f t="shared" si="4"/>
        <v>200</v>
      </c>
      <c r="AM35" s="14"/>
      <c r="AN35" s="184">
        <f t="shared" si="4"/>
        <v>8</v>
      </c>
      <c r="AO35" s="14">
        <f t="shared" si="4"/>
        <v>425</v>
      </c>
      <c r="AP35" s="184">
        <f t="shared" si="4"/>
        <v>17</v>
      </c>
      <c r="AQ35" s="15"/>
    </row>
    <row r="36" spans="1:43" s="16" customFormat="1" ht="15" customHeight="1" thickBot="1">
      <c r="A36" s="34"/>
      <c r="B36" s="209" t="s">
        <v>70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1"/>
      <c r="AQ36" s="15"/>
    </row>
    <row r="37" spans="1:43" s="16" customFormat="1" ht="15" customHeight="1">
      <c r="A37" s="37"/>
      <c r="B37" s="19">
        <v>13</v>
      </c>
      <c r="C37" s="25" t="s">
        <v>42</v>
      </c>
      <c r="D37" s="63" t="s">
        <v>158</v>
      </c>
      <c r="E37" s="12">
        <v>25</v>
      </c>
      <c r="F37" s="70"/>
      <c r="G37" s="70"/>
      <c r="H37" s="3"/>
      <c r="I37" s="3"/>
      <c r="J37" s="3"/>
      <c r="K37" s="3"/>
      <c r="L37" s="3"/>
      <c r="M37" s="3"/>
      <c r="N37" s="3"/>
      <c r="O37" s="3"/>
      <c r="P37" s="70"/>
      <c r="Q37" s="3"/>
      <c r="R37" s="70">
        <v>25</v>
      </c>
      <c r="S37" s="70">
        <f aca="true" t="shared" si="5" ref="S37:S42">SUM(E37:P37)</f>
        <v>25</v>
      </c>
      <c r="T37" s="70">
        <f aca="true" t="shared" si="6" ref="T37:T42">SUM(E37:R37)</f>
        <v>50</v>
      </c>
      <c r="U37" s="20" t="s">
        <v>95</v>
      </c>
      <c r="V37" s="42">
        <f aca="true" t="shared" si="7" ref="V37:V42">IF(T37=0,0,IF(T37&lt;25,0.5,TRUNC(T37/25)))</f>
        <v>2</v>
      </c>
      <c r="W37" s="78"/>
      <c r="X37" s="81"/>
      <c r="Y37" s="67"/>
      <c r="Z37" s="81"/>
      <c r="AA37" s="81"/>
      <c r="AB37" s="81"/>
      <c r="AC37" s="81"/>
      <c r="AD37" s="81"/>
      <c r="AE37" s="79"/>
      <c r="AF37" s="79"/>
      <c r="AG37" s="79"/>
      <c r="AH37" s="79"/>
      <c r="AI37" s="79"/>
      <c r="AJ37" s="67"/>
      <c r="AK37" s="7"/>
      <c r="AL37" s="7"/>
      <c r="AM37" s="22"/>
      <c r="AN37" s="80"/>
      <c r="AO37" s="85">
        <f t="shared" si="0"/>
        <v>50</v>
      </c>
      <c r="AP37" s="186">
        <f t="shared" si="1"/>
        <v>2</v>
      </c>
      <c r="AQ37" s="15"/>
    </row>
    <row r="38" spans="1:43" ht="15" customHeight="1">
      <c r="A38" s="37"/>
      <c r="B38" s="11">
        <v>14</v>
      </c>
      <c r="C38" s="25" t="s">
        <v>42</v>
      </c>
      <c r="D38" s="60" t="s">
        <v>131</v>
      </c>
      <c r="E38" s="12">
        <v>15</v>
      </c>
      <c r="F38" s="70"/>
      <c r="G38" s="70"/>
      <c r="H38" s="3"/>
      <c r="I38" s="3"/>
      <c r="J38" s="3"/>
      <c r="K38" s="3"/>
      <c r="L38" s="3"/>
      <c r="M38" s="3"/>
      <c r="N38" s="3"/>
      <c r="O38" s="3"/>
      <c r="P38" s="70"/>
      <c r="Q38" s="3"/>
      <c r="R38" s="70">
        <v>35</v>
      </c>
      <c r="S38" s="70">
        <f t="shared" si="5"/>
        <v>15</v>
      </c>
      <c r="T38" s="70">
        <f t="shared" si="6"/>
        <v>50</v>
      </c>
      <c r="U38" s="20" t="s">
        <v>95</v>
      </c>
      <c r="V38" s="42">
        <f t="shared" si="7"/>
        <v>2</v>
      </c>
      <c r="W38" s="17"/>
      <c r="X38" s="9"/>
      <c r="Y38" s="70"/>
      <c r="Z38" s="9"/>
      <c r="AA38" s="9"/>
      <c r="AB38" s="9"/>
      <c r="AC38" s="9"/>
      <c r="AD38" s="9"/>
      <c r="AE38" s="8"/>
      <c r="AF38" s="8"/>
      <c r="AG38" s="8"/>
      <c r="AH38" s="8"/>
      <c r="AI38" s="8"/>
      <c r="AJ38" s="70"/>
      <c r="AK38" s="7"/>
      <c r="AL38" s="3"/>
      <c r="AM38" s="18"/>
      <c r="AN38" s="84"/>
      <c r="AO38" s="85">
        <f t="shared" si="0"/>
        <v>50</v>
      </c>
      <c r="AP38" s="186">
        <f t="shared" si="1"/>
        <v>2</v>
      </c>
      <c r="AQ38" s="15"/>
    </row>
    <row r="39" spans="1:43" ht="15" customHeight="1">
      <c r="A39" s="37"/>
      <c r="B39" s="11">
        <v>15</v>
      </c>
      <c r="C39" s="25" t="s">
        <v>42</v>
      </c>
      <c r="D39" s="60" t="s">
        <v>160</v>
      </c>
      <c r="E39" s="12">
        <v>25</v>
      </c>
      <c r="F39" s="70"/>
      <c r="G39" s="70"/>
      <c r="H39" s="3"/>
      <c r="I39" s="3"/>
      <c r="J39" s="3"/>
      <c r="K39" s="3"/>
      <c r="L39" s="3"/>
      <c r="M39" s="3"/>
      <c r="N39" s="3"/>
      <c r="O39" s="3"/>
      <c r="P39" s="70"/>
      <c r="Q39" s="3"/>
      <c r="R39" s="70">
        <v>25</v>
      </c>
      <c r="S39" s="70">
        <f t="shared" si="5"/>
        <v>25</v>
      </c>
      <c r="T39" s="70">
        <f t="shared" si="6"/>
        <v>50</v>
      </c>
      <c r="U39" s="20" t="s">
        <v>95</v>
      </c>
      <c r="V39" s="42">
        <f t="shared" si="7"/>
        <v>2</v>
      </c>
      <c r="W39" s="17"/>
      <c r="X39" s="9"/>
      <c r="Y39" s="70"/>
      <c r="Z39" s="9"/>
      <c r="AA39" s="9"/>
      <c r="AB39" s="9"/>
      <c r="AC39" s="9"/>
      <c r="AD39" s="9"/>
      <c r="AE39" s="8"/>
      <c r="AF39" s="8"/>
      <c r="AG39" s="8"/>
      <c r="AH39" s="8"/>
      <c r="AI39" s="8"/>
      <c r="AJ39" s="70"/>
      <c r="AK39" s="7"/>
      <c r="AL39" s="3"/>
      <c r="AM39" s="18"/>
      <c r="AN39" s="84"/>
      <c r="AO39" s="85">
        <f t="shared" si="0"/>
        <v>50</v>
      </c>
      <c r="AP39" s="186">
        <f t="shared" si="1"/>
        <v>2</v>
      </c>
      <c r="AQ39" s="15"/>
    </row>
    <row r="40" spans="1:43" ht="15" customHeight="1">
      <c r="A40" s="37"/>
      <c r="B40" s="19">
        <v>16</v>
      </c>
      <c r="C40" s="25" t="s">
        <v>42</v>
      </c>
      <c r="D40" s="60" t="s">
        <v>79</v>
      </c>
      <c r="E40" s="12">
        <v>15</v>
      </c>
      <c r="F40" s="70"/>
      <c r="G40" s="70"/>
      <c r="H40" s="3"/>
      <c r="I40" s="3"/>
      <c r="J40" s="3"/>
      <c r="K40" s="3"/>
      <c r="L40" s="3"/>
      <c r="M40" s="3"/>
      <c r="N40" s="3"/>
      <c r="O40" s="3"/>
      <c r="P40" s="70"/>
      <c r="Q40" s="3"/>
      <c r="R40" s="70">
        <v>10</v>
      </c>
      <c r="S40" s="70">
        <f t="shared" si="5"/>
        <v>15</v>
      </c>
      <c r="T40" s="70">
        <f t="shared" si="6"/>
        <v>25</v>
      </c>
      <c r="U40" s="20" t="s">
        <v>27</v>
      </c>
      <c r="V40" s="42">
        <f t="shared" si="7"/>
        <v>1</v>
      </c>
      <c r="W40" s="17"/>
      <c r="X40" s="9"/>
      <c r="Y40" s="70"/>
      <c r="Z40" s="9"/>
      <c r="AA40" s="13"/>
      <c r="AB40" s="9"/>
      <c r="AC40" s="9"/>
      <c r="AD40" s="9"/>
      <c r="AE40" s="8"/>
      <c r="AF40" s="8"/>
      <c r="AG40" s="8"/>
      <c r="AH40" s="8"/>
      <c r="AI40" s="8"/>
      <c r="AJ40" s="70"/>
      <c r="AK40" s="7"/>
      <c r="AL40" s="3"/>
      <c r="AM40" s="18"/>
      <c r="AN40" s="84"/>
      <c r="AO40" s="85">
        <f t="shared" si="0"/>
        <v>25</v>
      </c>
      <c r="AP40" s="186">
        <f t="shared" si="1"/>
        <v>1</v>
      </c>
      <c r="AQ40" s="15"/>
    </row>
    <row r="41" spans="1:43" ht="15" customHeight="1">
      <c r="A41" s="34"/>
      <c r="B41" s="11">
        <v>17</v>
      </c>
      <c r="C41" s="25" t="s">
        <v>42</v>
      </c>
      <c r="D41" s="60" t="s">
        <v>80</v>
      </c>
      <c r="E41" s="12">
        <v>15</v>
      </c>
      <c r="F41" s="70"/>
      <c r="G41" s="70"/>
      <c r="H41" s="3"/>
      <c r="I41" s="3"/>
      <c r="J41" s="3"/>
      <c r="K41" s="3"/>
      <c r="L41" s="3"/>
      <c r="M41" s="3"/>
      <c r="N41" s="3"/>
      <c r="O41" s="3"/>
      <c r="P41" s="70"/>
      <c r="Q41" s="3"/>
      <c r="R41" s="70">
        <v>10</v>
      </c>
      <c r="S41" s="70">
        <f t="shared" si="5"/>
        <v>15</v>
      </c>
      <c r="T41" s="70">
        <f t="shared" si="6"/>
        <v>25</v>
      </c>
      <c r="U41" s="20" t="s">
        <v>27</v>
      </c>
      <c r="V41" s="42">
        <f t="shared" si="7"/>
        <v>1</v>
      </c>
      <c r="W41" s="17"/>
      <c r="X41" s="70"/>
      <c r="Y41" s="86"/>
      <c r="Z41" s="9"/>
      <c r="AA41" s="9"/>
      <c r="AB41" s="9"/>
      <c r="AC41" s="9"/>
      <c r="AD41" s="9"/>
      <c r="AE41" s="8"/>
      <c r="AF41" s="8"/>
      <c r="AG41" s="8"/>
      <c r="AH41" s="8"/>
      <c r="AI41" s="8"/>
      <c r="AJ41" s="70"/>
      <c r="AK41" s="7"/>
      <c r="AL41" s="3"/>
      <c r="AM41" s="18"/>
      <c r="AN41" s="84"/>
      <c r="AO41" s="85">
        <f t="shared" si="0"/>
        <v>25</v>
      </c>
      <c r="AP41" s="186">
        <f t="shared" si="1"/>
        <v>1</v>
      </c>
      <c r="AQ41" s="15"/>
    </row>
    <row r="42" spans="1:43" ht="15" customHeight="1">
      <c r="A42" s="34"/>
      <c r="B42" s="11">
        <v>18</v>
      </c>
      <c r="C42" s="25" t="s">
        <v>42</v>
      </c>
      <c r="D42" s="60" t="s">
        <v>161</v>
      </c>
      <c r="E42" s="12">
        <v>15</v>
      </c>
      <c r="F42" s="70"/>
      <c r="G42" s="70"/>
      <c r="H42" s="3"/>
      <c r="I42" s="3"/>
      <c r="J42" s="3"/>
      <c r="K42" s="3"/>
      <c r="L42" s="3"/>
      <c r="M42" s="3"/>
      <c r="N42" s="3"/>
      <c r="O42" s="3"/>
      <c r="P42" s="70"/>
      <c r="Q42" s="3"/>
      <c r="R42" s="70">
        <v>35</v>
      </c>
      <c r="S42" s="70">
        <f t="shared" si="5"/>
        <v>15</v>
      </c>
      <c r="T42" s="70">
        <f t="shared" si="6"/>
        <v>50</v>
      </c>
      <c r="U42" s="20" t="s">
        <v>27</v>
      </c>
      <c r="V42" s="42">
        <f t="shared" si="7"/>
        <v>2</v>
      </c>
      <c r="W42" s="12"/>
      <c r="X42" s="70"/>
      <c r="Y42" s="70"/>
      <c r="Z42" s="3"/>
      <c r="AA42" s="3"/>
      <c r="AB42" s="3"/>
      <c r="AC42" s="3"/>
      <c r="AD42" s="3"/>
      <c r="AE42" s="3"/>
      <c r="AF42" s="3"/>
      <c r="AG42" s="3"/>
      <c r="AH42" s="70"/>
      <c r="AI42" s="3"/>
      <c r="AJ42" s="70"/>
      <c r="AK42" s="70"/>
      <c r="AL42" s="70"/>
      <c r="AM42" s="20"/>
      <c r="AN42" s="42"/>
      <c r="AO42" s="85">
        <f aca="true" t="shared" si="8" ref="AO42:AO51">T42+AL42</f>
        <v>50</v>
      </c>
      <c r="AP42" s="186">
        <f aca="true" t="shared" si="9" ref="AP42:AP51">V42+AN42</f>
        <v>2</v>
      </c>
      <c r="AQ42" s="15"/>
    </row>
    <row r="43" spans="1:43" ht="15" customHeight="1">
      <c r="A43" s="34"/>
      <c r="B43" s="11">
        <v>19</v>
      </c>
      <c r="C43" s="25" t="s">
        <v>42</v>
      </c>
      <c r="D43" s="60" t="s">
        <v>162</v>
      </c>
      <c r="E43" s="12"/>
      <c r="F43" s="66"/>
      <c r="G43" s="70"/>
      <c r="H43" s="13"/>
      <c r="I43" s="13"/>
      <c r="J43" s="13"/>
      <c r="K43" s="13"/>
      <c r="L43" s="13"/>
      <c r="M43" s="3"/>
      <c r="N43" s="3"/>
      <c r="O43" s="3"/>
      <c r="P43" s="70"/>
      <c r="Q43" s="3"/>
      <c r="R43" s="70"/>
      <c r="S43" s="67"/>
      <c r="T43" s="70"/>
      <c r="U43" s="20"/>
      <c r="V43" s="42"/>
      <c r="W43" s="12">
        <v>10</v>
      </c>
      <c r="X43" s="70"/>
      <c r="Y43" s="70"/>
      <c r="Z43" s="3"/>
      <c r="AA43" s="3"/>
      <c r="AB43" s="3"/>
      <c r="AC43" s="3"/>
      <c r="AD43" s="3"/>
      <c r="AE43" s="3"/>
      <c r="AF43" s="3"/>
      <c r="AG43" s="3"/>
      <c r="AH43" s="70"/>
      <c r="AI43" s="3"/>
      <c r="AJ43" s="70">
        <v>40</v>
      </c>
      <c r="AK43" s="70">
        <f>SUM(W43:AH43)</f>
        <v>10</v>
      </c>
      <c r="AL43" s="70">
        <f>SUM(W43:AJ43)</f>
        <v>50</v>
      </c>
      <c r="AM43" s="20" t="s">
        <v>95</v>
      </c>
      <c r="AN43" s="42">
        <f>IF(AL43=0,0,IF(AL43&lt;25,0.5,TRUNC(AL43/25)))</f>
        <v>2</v>
      </c>
      <c r="AO43" s="85">
        <f t="shared" si="8"/>
        <v>50</v>
      </c>
      <c r="AP43" s="186">
        <f t="shared" si="9"/>
        <v>2</v>
      </c>
      <c r="AQ43" s="15"/>
    </row>
    <row r="44" spans="1:43" ht="15" customHeight="1">
      <c r="A44" s="34"/>
      <c r="B44" s="11">
        <v>20</v>
      </c>
      <c r="C44" s="25" t="s">
        <v>42</v>
      </c>
      <c r="D44" s="60" t="s">
        <v>81</v>
      </c>
      <c r="E44" s="12"/>
      <c r="F44" s="66"/>
      <c r="G44" s="70"/>
      <c r="H44" s="13"/>
      <c r="I44" s="13"/>
      <c r="J44" s="13"/>
      <c r="K44" s="13"/>
      <c r="L44" s="13"/>
      <c r="M44" s="3"/>
      <c r="N44" s="3"/>
      <c r="O44" s="3"/>
      <c r="P44" s="70"/>
      <c r="Q44" s="3"/>
      <c r="R44" s="70"/>
      <c r="S44" s="67"/>
      <c r="T44" s="70"/>
      <c r="U44" s="20"/>
      <c r="V44" s="42"/>
      <c r="W44" s="12">
        <v>15</v>
      </c>
      <c r="X44" s="70"/>
      <c r="Y44" s="70"/>
      <c r="Z44" s="3"/>
      <c r="AA44" s="3"/>
      <c r="AB44" s="3"/>
      <c r="AC44" s="3"/>
      <c r="AD44" s="3"/>
      <c r="AE44" s="3"/>
      <c r="AF44" s="3"/>
      <c r="AG44" s="3"/>
      <c r="AH44" s="70"/>
      <c r="AI44" s="3"/>
      <c r="AJ44" s="70">
        <v>10</v>
      </c>
      <c r="AK44" s="70">
        <f>SUM(W44:AH44)</f>
        <v>15</v>
      </c>
      <c r="AL44" s="70">
        <f>SUM(W44:AJ44)</f>
        <v>25</v>
      </c>
      <c r="AM44" s="20" t="s">
        <v>27</v>
      </c>
      <c r="AN44" s="42">
        <f>IF(AL44=0,0,IF(AL44&lt;25,0.5,TRUNC(AL44/25)))</f>
        <v>1</v>
      </c>
      <c r="AO44" s="85">
        <f t="shared" si="8"/>
        <v>25</v>
      </c>
      <c r="AP44" s="186">
        <f t="shared" si="9"/>
        <v>1</v>
      </c>
      <c r="AQ44" s="15"/>
    </row>
    <row r="45" spans="1:43" s="16" customFormat="1" ht="15" customHeight="1">
      <c r="A45" s="37"/>
      <c r="B45" s="11">
        <v>21</v>
      </c>
      <c r="C45" s="25" t="s">
        <v>42</v>
      </c>
      <c r="D45" s="139" t="s">
        <v>82</v>
      </c>
      <c r="E45" s="17"/>
      <c r="F45" s="70"/>
      <c r="G45" s="86"/>
      <c r="H45" s="9"/>
      <c r="I45" s="9"/>
      <c r="J45" s="9"/>
      <c r="K45" s="9"/>
      <c r="L45" s="9"/>
      <c r="M45" s="8"/>
      <c r="N45" s="8"/>
      <c r="O45" s="8"/>
      <c r="P45" s="8"/>
      <c r="Q45" s="8"/>
      <c r="R45" s="70"/>
      <c r="S45" s="7"/>
      <c r="T45" s="3"/>
      <c r="U45" s="31"/>
      <c r="V45" s="80"/>
      <c r="W45" s="12">
        <v>15</v>
      </c>
      <c r="X45" s="70"/>
      <c r="Y45" s="70"/>
      <c r="Z45" s="3"/>
      <c r="AA45" s="3"/>
      <c r="AB45" s="3"/>
      <c r="AC45" s="3"/>
      <c r="AD45" s="3"/>
      <c r="AE45" s="3"/>
      <c r="AF45" s="3"/>
      <c r="AG45" s="3"/>
      <c r="AH45" s="70"/>
      <c r="AI45" s="3"/>
      <c r="AJ45" s="70">
        <v>10</v>
      </c>
      <c r="AK45" s="70">
        <f>SUM(W45:AH45)</f>
        <v>15</v>
      </c>
      <c r="AL45" s="70">
        <f>SUM(W45:AJ45)</f>
        <v>25</v>
      </c>
      <c r="AM45" s="20" t="s">
        <v>27</v>
      </c>
      <c r="AN45" s="42">
        <f>IF(AL45=0,0,IF(AL45&lt;25,0.5,TRUNC(AL45/25)))</f>
        <v>1</v>
      </c>
      <c r="AO45" s="85">
        <f t="shared" si="8"/>
        <v>25</v>
      </c>
      <c r="AP45" s="186">
        <f t="shared" si="9"/>
        <v>1</v>
      </c>
      <c r="AQ45" s="15"/>
    </row>
    <row r="46" spans="1:43" ht="15" customHeight="1">
      <c r="A46" s="37"/>
      <c r="B46" s="11">
        <v>22</v>
      </c>
      <c r="C46" s="25" t="s">
        <v>42</v>
      </c>
      <c r="D46" s="139" t="s">
        <v>35</v>
      </c>
      <c r="E46" s="12">
        <v>15</v>
      </c>
      <c r="F46" s="70"/>
      <c r="G46" s="70"/>
      <c r="H46" s="3"/>
      <c r="I46" s="3"/>
      <c r="J46" s="3"/>
      <c r="K46" s="3"/>
      <c r="L46" s="3"/>
      <c r="M46" s="3"/>
      <c r="N46" s="3"/>
      <c r="O46" s="3"/>
      <c r="P46" s="70"/>
      <c r="Q46" s="3"/>
      <c r="R46" s="70">
        <v>10</v>
      </c>
      <c r="S46" s="70">
        <f>SUM(E46:P46)</f>
        <v>15</v>
      </c>
      <c r="T46" s="70">
        <f>SUM(E46:R46)</f>
        <v>25</v>
      </c>
      <c r="U46" s="20" t="s">
        <v>27</v>
      </c>
      <c r="V46" s="42">
        <f>IF(T46=0,0,IF(T46&lt;25,0.5,TRUNC(T46/25)))</f>
        <v>1</v>
      </c>
      <c r="W46" s="17"/>
      <c r="X46" s="9"/>
      <c r="Y46" s="70"/>
      <c r="Z46" s="9"/>
      <c r="AA46" s="9"/>
      <c r="AB46" s="9"/>
      <c r="AC46" s="9"/>
      <c r="AD46" s="9"/>
      <c r="AE46" s="8"/>
      <c r="AF46" s="8"/>
      <c r="AG46" s="8"/>
      <c r="AH46" s="8"/>
      <c r="AI46" s="8"/>
      <c r="AJ46" s="70"/>
      <c r="AK46" s="7"/>
      <c r="AL46" s="3"/>
      <c r="AM46" s="18"/>
      <c r="AN46" s="84"/>
      <c r="AO46" s="85">
        <f t="shared" si="8"/>
        <v>25</v>
      </c>
      <c r="AP46" s="186">
        <f t="shared" si="9"/>
        <v>1</v>
      </c>
      <c r="AQ46" s="15"/>
    </row>
    <row r="47" spans="1:43" ht="15" customHeight="1">
      <c r="A47" s="37"/>
      <c r="B47" s="11">
        <v>23</v>
      </c>
      <c r="C47" s="25" t="s">
        <v>42</v>
      </c>
      <c r="D47" s="139" t="s">
        <v>55</v>
      </c>
      <c r="E47" s="17"/>
      <c r="F47" s="70"/>
      <c r="G47" s="70"/>
      <c r="H47" s="8"/>
      <c r="I47" s="8"/>
      <c r="J47" s="8"/>
      <c r="K47" s="8"/>
      <c r="L47" s="8"/>
      <c r="M47" s="8"/>
      <c r="N47" s="8"/>
      <c r="O47" s="8"/>
      <c r="P47" s="8"/>
      <c r="Q47" s="8"/>
      <c r="R47" s="70"/>
      <c r="S47" s="7"/>
      <c r="T47" s="3"/>
      <c r="U47" s="22"/>
      <c r="V47" s="80"/>
      <c r="W47" s="12">
        <v>10</v>
      </c>
      <c r="X47" s="70"/>
      <c r="Y47" s="70"/>
      <c r="Z47" s="3"/>
      <c r="AA47" s="3"/>
      <c r="AB47" s="3"/>
      <c r="AC47" s="3"/>
      <c r="AD47" s="3"/>
      <c r="AE47" s="3"/>
      <c r="AF47" s="3"/>
      <c r="AG47" s="3"/>
      <c r="AH47" s="70"/>
      <c r="AI47" s="3"/>
      <c r="AJ47" s="70">
        <v>15</v>
      </c>
      <c r="AK47" s="70">
        <f aca="true" t="shared" si="10" ref="AK47:AK56">SUM(W47:AH47)</f>
        <v>10</v>
      </c>
      <c r="AL47" s="70">
        <f aca="true" t="shared" si="11" ref="AL47:AL56">SUM(W47:AJ47)</f>
        <v>25</v>
      </c>
      <c r="AM47" s="20" t="s">
        <v>27</v>
      </c>
      <c r="AN47" s="42">
        <f aca="true" t="shared" si="12" ref="AN47:AN56">IF(AL47=0,0,IF(AL47&lt;25,0.5,TRUNC(AL47/25)))</f>
        <v>1</v>
      </c>
      <c r="AO47" s="85">
        <f t="shared" si="8"/>
        <v>25</v>
      </c>
      <c r="AP47" s="186">
        <f>V47+AN47</f>
        <v>1</v>
      </c>
      <c r="AQ47" s="15"/>
    </row>
    <row r="48" spans="1:43" ht="15" customHeight="1">
      <c r="A48" s="37"/>
      <c r="B48" s="11">
        <v>24</v>
      </c>
      <c r="C48" s="25" t="s">
        <v>42</v>
      </c>
      <c r="D48" s="139" t="s">
        <v>163</v>
      </c>
      <c r="E48" s="17"/>
      <c r="F48" s="70"/>
      <c r="G48" s="70"/>
      <c r="H48" s="8"/>
      <c r="I48" s="3"/>
      <c r="J48" s="8"/>
      <c r="K48" s="8"/>
      <c r="L48" s="8"/>
      <c r="M48" s="8"/>
      <c r="N48" s="8"/>
      <c r="O48" s="8"/>
      <c r="P48" s="8"/>
      <c r="Q48" s="8"/>
      <c r="R48" s="70"/>
      <c r="S48" s="7"/>
      <c r="T48" s="3"/>
      <c r="U48" s="18"/>
      <c r="V48" s="80"/>
      <c r="W48" s="12">
        <v>10</v>
      </c>
      <c r="X48" s="70"/>
      <c r="Y48" s="70"/>
      <c r="Z48" s="3"/>
      <c r="AA48" s="3"/>
      <c r="AB48" s="3"/>
      <c r="AC48" s="3"/>
      <c r="AD48" s="3"/>
      <c r="AE48" s="3"/>
      <c r="AF48" s="3"/>
      <c r="AG48" s="3"/>
      <c r="AH48" s="70"/>
      <c r="AI48" s="3"/>
      <c r="AJ48" s="70">
        <v>15</v>
      </c>
      <c r="AK48" s="70">
        <f t="shared" si="10"/>
        <v>10</v>
      </c>
      <c r="AL48" s="70">
        <f t="shared" si="11"/>
        <v>25</v>
      </c>
      <c r="AM48" s="20" t="s">
        <v>27</v>
      </c>
      <c r="AN48" s="42">
        <f t="shared" si="12"/>
        <v>1</v>
      </c>
      <c r="AO48" s="85">
        <f t="shared" si="8"/>
        <v>25</v>
      </c>
      <c r="AP48" s="186">
        <f t="shared" si="9"/>
        <v>1</v>
      </c>
      <c r="AQ48" s="15"/>
    </row>
    <row r="49" spans="1:43" s="16" customFormat="1" ht="15" customHeight="1">
      <c r="A49" s="37"/>
      <c r="B49" s="11">
        <v>25</v>
      </c>
      <c r="C49" s="25" t="s">
        <v>42</v>
      </c>
      <c r="D49" s="60" t="s">
        <v>167</v>
      </c>
      <c r="E49" s="17"/>
      <c r="F49" s="70"/>
      <c r="G49" s="86"/>
      <c r="H49" s="9"/>
      <c r="I49" s="9"/>
      <c r="J49" s="9"/>
      <c r="K49" s="9"/>
      <c r="L49" s="9"/>
      <c r="M49" s="8"/>
      <c r="N49" s="8"/>
      <c r="O49" s="8"/>
      <c r="P49" s="8"/>
      <c r="Q49" s="8"/>
      <c r="R49" s="70"/>
      <c r="S49" s="7"/>
      <c r="T49" s="3"/>
      <c r="U49" s="31"/>
      <c r="V49" s="80"/>
      <c r="W49" s="136">
        <v>25</v>
      </c>
      <c r="X49" s="137"/>
      <c r="Y49" s="137">
        <v>10</v>
      </c>
      <c r="Z49" s="3"/>
      <c r="AA49" s="3"/>
      <c r="AB49" s="3"/>
      <c r="AC49" s="3">
        <v>10</v>
      </c>
      <c r="AD49" s="3"/>
      <c r="AE49" s="3"/>
      <c r="AF49" s="3"/>
      <c r="AG49" s="3"/>
      <c r="AH49" s="70"/>
      <c r="AI49" s="3"/>
      <c r="AJ49" s="70">
        <v>5</v>
      </c>
      <c r="AK49" s="70">
        <f t="shared" si="10"/>
        <v>45</v>
      </c>
      <c r="AL49" s="70">
        <f t="shared" si="11"/>
        <v>50</v>
      </c>
      <c r="AM49" s="20" t="s">
        <v>27</v>
      </c>
      <c r="AN49" s="42">
        <f t="shared" si="12"/>
        <v>2</v>
      </c>
      <c r="AO49" s="85">
        <f t="shared" si="8"/>
        <v>50</v>
      </c>
      <c r="AP49" s="186">
        <f t="shared" si="9"/>
        <v>2</v>
      </c>
      <c r="AQ49" s="15"/>
    </row>
    <row r="50" spans="1:43" ht="15" customHeight="1">
      <c r="A50" s="37"/>
      <c r="B50" s="11">
        <v>26</v>
      </c>
      <c r="C50" s="25" t="s">
        <v>42</v>
      </c>
      <c r="D50" s="60" t="s">
        <v>83</v>
      </c>
      <c r="E50" s="17"/>
      <c r="F50" s="70"/>
      <c r="G50" s="70"/>
      <c r="H50" s="8"/>
      <c r="I50" s="8"/>
      <c r="J50" s="8"/>
      <c r="K50" s="8"/>
      <c r="L50" s="8"/>
      <c r="M50" s="8"/>
      <c r="N50" s="8"/>
      <c r="O50" s="8"/>
      <c r="P50" s="8"/>
      <c r="Q50" s="8"/>
      <c r="R50" s="70"/>
      <c r="S50" s="7"/>
      <c r="T50" s="3"/>
      <c r="U50" s="22"/>
      <c r="V50" s="80"/>
      <c r="W50" s="136">
        <v>20</v>
      </c>
      <c r="X50" s="137"/>
      <c r="Y50" s="137">
        <v>10</v>
      </c>
      <c r="Z50" s="23"/>
      <c r="AA50" s="23"/>
      <c r="AB50" s="23"/>
      <c r="AC50" s="23">
        <v>20</v>
      </c>
      <c r="AD50" s="23"/>
      <c r="AE50" s="3"/>
      <c r="AF50" s="3"/>
      <c r="AG50" s="3"/>
      <c r="AH50" s="70"/>
      <c r="AI50" s="3"/>
      <c r="AJ50" s="70">
        <v>25</v>
      </c>
      <c r="AK50" s="70">
        <f t="shared" si="10"/>
        <v>50</v>
      </c>
      <c r="AL50" s="70">
        <f t="shared" si="11"/>
        <v>75</v>
      </c>
      <c r="AM50" s="20" t="s">
        <v>95</v>
      </c>
      <c r="AN50" s="42">
        <f t="shared" si="12"/>
        <v>3</v>
      </c>
      <c r="AO50" s="85">
        <f t="shared" si="8"/>
        <v>75</v>
      </c>
      <c r="AP50" s="186">
        <f t="shared" si="9"/>
        <v>3</v>
      </c>
      <c r="AQ50" s="15"/>
    </row>
    <row r="51" spans="1:43" ht="15" customHeight="1">
      <c r="A51" s="37"/>
      <c r="B51" s="11">
        <v>27</v>
      </c>
      <c r="C51" s="25" t="s">
        <v>42</v>
      </c>
      <c r="D51" s="60" t="s">
        <v>171</v>
      </c>
      <c r="E51" s="17"/>
      <c r="F51" s="70"/>
      <c r="G51" s="70"/>
      <c r="H51" s="8"/>
      <c r="I51" s="8"/>
      <c r="J51" s="8"/>
      <c r="K51" s="8"/>
      <c r="L51" s="8"/>
      <c r="M51" s="8"/>
      <c r="N51" s="8"/>
      <c r="O51" s="8"/>
      <c r="P51" s="8"/>
      <c r="Q51" s="8"/>
      <c r="R51" s="70"/>
      <c r="S51" s="7"/>
      <c r="T51" s="3"/>
      <c r="U51" s="22"/>
      <c r="V51" s="80"/>
      <c r="W51" s="136">
        <v>20</v>
      </c>
      <c r="X51" s="137"/>
      <c r="Y51" s="137">
        <v>10</v>
      </c>
      <c r="Z51" s="23"/>
      <c r="AA51" s="23"/>
      <c r="AB51" s="23"/>
      <c r="AC51" s="23">
        <v>20</v>
      </c>
      <c r="AD51" s="23"/>
      <c r="AE51" s="3"/>
      <c r="AF51" s="3"/>
      <c r="AG51" s="3"/>
      <c r="AH51" s="70"/>
      <c r="AI51" s="3"/>
      <c r="AJ51" s="70"/>
      <c r="AK51" s="70">
        <f t="shared" si="10"/>
        <v>50</v>
      </c>
      <c r="AL51" s="70">
        <f t="shared" si="11"/>
        <v>50</v>
      </c>
      <c r="AM51" s="20" t="s">
        <v>27</v>
      </c>
      <c r="AN51" s="42">
        <f t="shared" si="12"/>
        <v>2</v>
      </c>
      <c r="AO51" s="85">
        <f t="shared" si="8"/>
        <v>50</v>
      </c>
      <c r="AP51" s="186">
        <f t="shared" si="9"/>
        <v>2</v>
      </c>
      <c r="AQ51" s="15"/>
    </row>
    <row r="52" spans="1:43" ht="15" customHeight="1">
      <c r="A52" s="37"/>
      <c r="B52" s="11">
        <v>28</v>
      </c>
      <c r="C52" s="25" t="s">
        <v>42</v>
      </c>
      <c r="D52" s="60" t="s">
        <v>84</v>
      </c>
      <c r="E52" s="17"/>
      <c r="F52" s="70"/>
      <c r="G52" s="70"/>
      <c r="H52" s="8"/>
      <c r="I52" s="3"/>
      <c r="J52" s="8"/>
      <c r="K52" s="8"/>
      <c r="L52" s="8"/>
      <c r="M52" s="8"/>
      <c r="N52" s="8"/>
      <c r="O52" s="8"/>
      <c r="P52" s="8"/>
      <c r="Q52" s="8"/>
      <c r="R52" s="70"/>
      <c r="S52" s="7"/>
      <c r="T52" s="3"/>
      <c r="U52" s="18"/>
      <c r="V52" s="80"/>
      <c r="W52" s="136">
        <v>15</v>
      </c>
      <c r="X52" s="137"/>
      <c r="Y52" s="137">
        <v>10</v>
      </c>
      <c r="Z52" s="23"/>
      <c r="AA52" s="23"/>
      <c r="AB52" s="23"/>
      <c r="AC52" s="23">
        <v>20</v>
      </c>
      <c r="AD52" s="23"/>
      <c r="AE52" s="3"/>
      <c r="AF52" s="3"/>
      <c r="AG52" s="3"/>
      <c r="AH52" s="70"/>
      <c r="AI52" s="3"/>
      <c r="AJ52" s="70">
        <v>30</v>
      </c>
      <c r="AK52" s="70">
        <f t="shared" si="10"/>
        <v>45</v>
      </c>
      <c r="AL52" s="70">
        <f t="shared" si="11"/>
        <v>75</v>
      </c>
      <c r="AM52" s="20" t="s">
        <v>95</v>
      </c>
      <c r="AN52" s="42">
        <f t="shared" si="12"/>
        <v>3</v>
      </c>
      <c r="AO52" s="85">
        <f t="shared" si="0"/>
        <v>75</v>
      </c>
      <c r="AP52" s="186">
        <f t="shared" si="1"/>
        <v>3</v>
      </c>
      <c r="AQ52" s="15"/>
    </row>
    <row r="53" spans="1:43" ht="15" customHeight="1">
      <c r="A53" s="34"/>
      <c r="B53" s="11">
        <v>29</v>
      </c>
      <c r="C53" s="25" t="s">
        <v>42</v>
      </c>
      <c r="D53" s="60" t="s">
        <v>88</v>
      </c>
      <c r="E53" s="17"/>
      <c r="F53" s="70"/>
      <c r="G53" s="70"/>
      <c r="H53" s="8"/>
      <c r="I53" s="8"/>
      <c r="J53" s="8"/>
      <c r="K53" s="8"/>
      <c r="L53" s="8"/>
      <c r="M53" s="8"/>
      <c r="N53" s="8"/>
      <c r="O53" s="8"/>
      <c r="P53" s="8"/>
      <c r="Q53" s="8"/>
      <c r="R53" s="70"/>
      <c r="S53" s="7"/>
      <c r="T53" s="3"/>
      <c r="U53" s="18"/>
      <c r="V53" s="80"/>
      <c r="W53" s="136">
        <v>15</v>
      </c>
      <c r="X53" s="137"/>
      <c r="Y53" s="137">
        <v>10</v>
      </c>
      <c r="Z53" s="3"/>
      <c r="AA53" s="3"/>
      <c r="AB53" s="3"/>
      <c r="AC53" s="3">
        <v>20</v>
      </c>
      <c r="AD53" s="3"/>
      <c r="AE53" s="3"/>
      <c r="AF53" s="3"/>
      <c r="AG53" s="3"/>
      <c r="AH53" s="70"/>
      <c r="AI53" s="3"/>
      <c r="AJ53" s="70">
        <v>30</v>
      </c>
      <c r="AK53" s="70">
        <f t="shared" si="10"/>
        <v>45</v>
      </c>
      <c r="AL53" s="70">
        <f t="shared" si="11"/>
        <v>75</v>
      </c>
      <c r="AM53" s="20" t="s">
        <v>95</v>
      </c>
      <c r="AN53" s="42">
        <f t="shared" si="12"/>
        <v>3</v>
      </c>
      <c r="AO53" s="85">
        <f t="shared" si="0"/>
        <v>75</v>
      </c>
      <c r="AP53" s="186">
        <f t="shared" si="1"/>
        <v>3</v>
      </c>
      <c r="AQ53" s="15"/>
    </row>
    <row r="54" spans="1:43" ht="15" customHeight="1">
      <c r="A54" s="34"/>
      <c r="B54" s="11">
        <v>30</v>
      </c>
      <c r="C54" s="25" t="s">
        <v>42</v>
      </c>
      <c r="D54" s="60" t="s">
        <v>89</v>
      </c>
      <c r="E54" s="17"/>
      <c r="F54" s="70"/>
      <c r="G54" s="70"/>
      <c r="H54" s="8"/>
      <c r="I54" s="8"/>
      <c r="J54" s="8"/>
      <c r="K54" s="8"/>
      <c r="L54" s="8"/>
      <c r="M54" s="8"/>
      <c r="N54" s="8"/>
      <c r="O54" s="8"/>
      <c r="P54" s="8"/>
      <c r="Q54" s="8"/>
      <c r="R54" s="70"/>
      <c r="S54" s="7"/>
      <c r="T54" s="3"/>
      <c r="U54" s="18"/>
      <c r="V54" s="80"/>
      <c r="W54" s="136">
        <v>20</v>
      </c>
      <c r="X54" s="137"/>
      <c r="Y54" s="137">
        <v>10</v>
      </c>
      <c r="Z54" s="3"/>
      <c r="AA54" s="3"/>
      <c r="AB54" s="3"/>
      <c r="AC54" s="3">
        <v>20</v>
      </c>
      <c r="AD54" s="3"/>
      <c r="AE54" s="3"/>
      <c r="AF54" s="3"/>
      <c r="AG54" s="3"/>
      <c r="AH54" s="70"/>
      <c r="AI54" s="3"/>
      <c r="AJ54" s="70">
        <v>25</v>
      </c>
      <c r="AK54" s="70">
        <f t="shared" si="10"/>
        <v>50</v>
      </c>
      <c r="AL54" s="70">
        <f t="shared" si="11"/>
        <v>75</v>
      </c>
      <c r="AM54" s="20" t="s">
        <v>95</v>
      </c>
      <c r="AN54" s="42">
        <f t="shared" si="12"/>
        <v>3</v>
      </c>
      <c r="AO54" s="85">
        <f t="shared" si="0"/>
        <v>75</v>
      </c>
      <c r="AP54" s="186">
        <f t="shared" si="1"/>
        <v>3</v>
      </c>
      <c r="AQ54" s="15"/>
    </row>
    <row r="55" spans="1:43" s="16" customFormat="1" ht="15" customHeight="1">
      <c r="A55" s="34"/>
      <c r="B55" s="11">
        <v>31</v>
      </c>
      <c r="C55" s="25" t="s">
        <v>42</v>
      </c>
      <c r="D55" s="139" t="s">
        <v>101</v>
      </c>
      <c r="E55" s="17"/>
      <c r="F55" s="9"/>
      <c r="G55" s="70"/>
      <c r="H55" s="9"/>
      <c r="I55" s="9"/>
      <c r="J55" s="9"/>
      <c r="K55" s="9"/>
      <c r="L55" s="9"/>
      <c r="M55" s="8"/>
      <c r="N55" s="8"/>
      <c r="O55" s="8"/>
      <c r="P55" s="8"/>
      <c r="Q55" s="8"/>
      <c r="R55" s="70"/>
      <c r="S55" s="7"/>
      <c r="T55" s="3"/>
      <c r="U55" s="18"/>
      <c r="V55" s="80"/>
      <c r="W55" s="12">
        <v>15</v>
      </c>
      <c r="X55" s="70"/>
      <c r="Y55" s="70">
        <v>15</v>
      </c>
      <c r="Z55" s="3"/>
      <c r="AA55" s="3"/>
      <c r="AB55" s="3"/>
      <c r="AC55" s="3">
        <v>20</v>
      </c>
      <c r="AD55" s="3"/>
      <c r="AE55" s="3"/>
      <c r="AF55" s="3"/>
      <c r="AG55" s="3"/>
      <c r="AH55" s="70"/>
      <c r="AI55" s="3"/>
      <c r="AJ55" s="70"/>
      <c r="AK55" s="70">
        <f t="shared" si="10"/>
        <v>50</v>
      </c>
      <c r="AL55" s="7">
        <f t="shared" si="11"/>
        <v>50</v>
      </c>
      <c r="AM55" s="20" t="s">
        <v>27</v>
      </c>
      <c r="AN55" s="42">
        <f t="shared" si="12"/>
        <v>2</v>
      </c>
      <c r="AO55" s="85">
        <f t="shared" si="0"/>
        <v>50</v>
      </c>
      <c r="AP55" s="186">
        <f t="shared" si="1"/>
        <v>2</v>
      </c>
      <c r="AQ55" s="15"/>
    </row>
    <row r="56" spans="1:43" s="16" customFormat="1" ht="15" customHeight="1" thickBot="1">
      <c r="A56" s="37"/>
      <c r="B56" s="11">
        <v>32</v>
      </c>
      <c r="C56" s="124" t="s">
        <v>42</v>
      </c>
      <c r="D56" s="140" t="s">
        <v>105</v>
      </c>
      <c r="E56" s="94"/>
      <c r="F56" s="95"/>
      <c r="G56" s="125"/>
      <c r="H56" s="101"/>
      <c r="I56" s="101"/>
      <c r="J56" s="101"/>
      <c r="K56" s="101"/>
      <c r="L56" s="101"/>
      <c r="M56" s="96"/>
      <c r="N56" s="96"/>
      <c r="O56" s="96"/>
      <c r="P56" s="96"/>
      <c r="Q56" s="96"/>
      <c r="R56" s="95"/>
      <c r="S56" s="56"/>
      <c r="T56" s="97"/>
      <c r="U56" s="126"/>
      <c r="V56" s="120"/>
      <c r="W56" s="12">
        <v>15</v>
      </c>
      <c r="X56" s="70"/>
      <c r="Y56" s="70">
        <v>15</v>
      </c>
      <c r="Z56" s="3"/>
      <c r="AA56" s="3"/>
      <c r="AB56" s="3"/>
      <c r="AC56" s="3">
        <v>20</v>
      </c>
      <c r="AD56" s="3"/>
      <c r="AE56" s="3"/>
      <c r="AF56" s="3"/>
      <c r="AG56" s="3"/>
      <c r="AH56" s="70"/>
      <c r="AI56" s="3"/>
      <c r="AJ56" s="70"/>
      <c r="AK56" s="70">
        <f t="shared" si="10"/>
        <v>50</v>
      </c>
      <c r="AL56" s="7">
        <f t="shared" si="11"/>
        <v>50</v>
      </c>
      <c r="AM56" s="20" t="s">
        <v>27</v>
      </c>
      <c r="AN56" s="42">
        <f t="shared" si="12"/>
        <v>2</v>
      </c>
      <c r="AO56" s="104">
        <f t="shared" si="0"/>
        <v>50</v>
      </c>
      <c r="AP56" s="187">
        <f t="shared" si="1"/>
        <v>2</v>
      </c>
      <c r="AQ56" s="15"/>
    </row>
    <row r="57" spans="1:43" s="16" customFormat="1" ht="15" customHeight="1" thickBot="1">
      <c r="A57" s="37"/>
      <c r="B57" s="203" t="s">
        <v>50</v>
      </c>
      <c r="C57" s="204"/>
      <c r="D57" s="204"/>
      <c r="E57" s="14">
        <f>SUM(E37:E56)</f>
        <v>125</v>
      </c>
      <c r="F57" s="14">
        <f aca="true" t="shared" si="13" ref="F57:AP57">SUM(F37:F56)</f>
        <v>0</v>
      </c>
      <c r="G57" s="14">
        <f t="shared" si="13"/>
        <v>0</v>
      </c>
      <c r="H57" s="14">
        <f t="shared" si="13"/>
        <v>0</v>
      </c>
      <c r="I57" s="14">
        <f t="shared" si="13"/>
        <v>0</v>
      </c>
      <c r="J57" s="14">
        <f t="shared" si="13"/>
        <v>0</v>
      </c>
      <c r="K57" s="14">
        <f t="shared" si="13"/>
        <v>0</v>
      </c>
      <c r="L57" s="14">
        <f t="shared" si="13"/>
        <v>0</v>
      </c>
      <c r="M57" s="14">
        <f t="shared" si="13"/>
        <v>0</v>
      </c>
      <c r="N57" s="14">
        <f t="shared" si="13"/>
        <v>0</v>
      </c>
      <c r="O57" s="14">
        <f t="shared" si="13"/>
        <v>0</v>
      </c>
      <c r="P57" s="14">
        <f t="shared" si="13"/>
        <v>0</v>
      </c>
      <c r="Q57" s="14">
        <f t="shared" si="13"/>
        <v>0</v>
      </c>
      <c r="R57" s="14">
        <f t="shared" si="13"/>
        <v>150</v>
      </c>
      <c r="S57" s="14">
        <f t="shared" si="13"/>
        <v>125</v>
      </c>
      <c r="T57" s="14">
        <f t="shared" si="13"/>
        <v>275</v>
      </c>
      <c r="U57" s="14"/>
      <c r="V57" s="184">
        <f t="shared" si="13"/>
        <v>11</v>
      </c>
      <c r="W57" s="14">
        <f t="shared" si="13"/>
        <v>205</v>
      </c>
      <c r="X57" s="14">
        <f t="shared" si="13"/>
        <v>0</v>
      </c>
      <c r="Y57" s="14">
        <f t="shared" si="13"/>
        <v>90</v>
      </c>
      <c r="Z57" s="14">
        <f t="shared" si="13"/>
        <v>0</v>
      </c>
      <c r="AA57" s="14">
        <f t="shared" si="13"/>
        <v>0</v>
      </c>
      <c r="AB57" s="14">
        <f t="shared" si="13"/>
        <v>0</v>
      </c>
      <c r="AC57" s="14">
        <f t="shared" si="13"/>
        <v>150</v>
      </c>
      <c r="AD57" s="14">
        <f t="shared" si="13"/>
        <v>0</v>
      </c>
      <c r="AE57" s="14">
        <f t="shared" si="13"/>
        <v>0</v>
      </c>
      <c r="AF57" s="14">
        <f t="shared" si="13"/>
        <v>0</v>
      </c>
      <c r="AG57" s="14">
        <f t="shared" si="13"/>
        <v>0</v>
      </c>
      <c r="AH57" s="14">
        <f t="shared" si="13"/>
        <v>0</v>
      </c>
      <c r="AI57" s="14">
        <f t="shared" si="13"/>
        <v>0</v>
      </c>
      <c r="AJ57" s="14">
        <f t="shared" si="13"/>
        <v>205</v>
      </c>
      <c r="AK57" s="14">
        <f t="shared" si="13"/>
        <v>445</v>
      </c>
      <c r="AL57" s="14">
        <f t="shared" si="13"/>
        <v>650</v>
      </c>
      <c r="AM57" s="14"/>
      <c r="AN57" s="184">
        <f t="shared" si="13"/>
        <v>26</v>
      </c>
      <c r="AO57" s="14">
        <f t="shared" si="13"/>
        <v>925</v>
      </c>
      <c r="AP57" s="184">
        <f t="shared" si="13"/>
        <v>37</v>
      </c>
      <c r="AQ57" s="15"/>
    </row>
    <row r="58" spans="1:43" s="16" customFormat="1" ht="15" customHeight="1" thickBot="1">
      <c r="A58" s="37"/>
      <c r="B58" s="209" t="s">
        <v>121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1"/>
      <c r="AQ58" s="15"/>
    </row>
    <row r="59" spans="1:43" ht="15" customHeight="1" thickBot="1">
      <c r="A59" s="37"/>
      <c r="B59" s="19">
        <v>33</v>
      </c>
      <c r="C59" s="25" t="s">
        <v>42</v>
      </c>
      <c r="D59" s="60" t="s">
        <v>118</v>
      </c>
      <c r="E59" s="78"/>
      <c r="F59" s="67"/>
      <c r="G59" s="67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67"/>
      <c r="S59" s="7"/>
      <c r="T59" s="7"/>
      <c r="U59" s="22"/>
      <c r="V59" s="80"/>
      <c r="W59" s="12"/>
      <c r="X59" s="1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>
        <v>300</v>
      </c>
      <c r="AJ59" s="3"/>
      <c r="AK59" s="7">
        <f>SUM(W59:AH59)</f>
        <v>0</v>
      </c>
      <c r="AL59" s="7"/>
      <c r="AM59" s="20"/>
      <c r="AN59" s="42">
        <v>11</v>
      </c>
      <c r="AO59" s="85">
        <f t="shared" si="0"/>
        <v>0</v>
      </c>
      <c r="AP59" s="186">
        <f t="shared" si="1"/>
        <v>11</v>
      </c>
      <c r="AQ59" s="15"/>
    </row>
    <row r="60" spans="1:43" ht="15" customHeight="1" thickBot="1">
      <c r="A60" s="37"/>
      <c r="B60" s="203" t="s">
        <v>50</v>
      </c>
      <c r="C60" s="204"/>
      <c r="D60" s="204"/>
      <c r="E60" s="14">
        <f>SUM(E59:E59)</f>
        <v>0</v>
      </c>
      <c r="F60" s="14">
        <f aca="true" t="shared" si="14" ref="F60:AP60">SUM(F59:F59)</f>
        <v>0</v>
      </c>
      <c r="G60" s="14">
        <f t="shared" si="14"/>
        <v>0</v>
      </c>
      <c r="H60" s="14">
        <f t="shared" si="14"/>
        <v>0</v>
      </c>
      <c r="I60" s="14">
        <f t="shared" si="14"/>
        <v>0</v>
      </c>
      <c r="J60" s="14">
        <f t="shared" si="14"/>
        <v>0</v>
      </c>
      <c r="K60" s="14">
        <f t="shared" si="14"/>
        <v>0</v>
      </c>
      <c r="L60" s="14">
        <f t="shared" si="14"/>
        <v>0</v>
      </c>
      <c r="M60" s="14">
        <f t="shared" si="14"/>
        <v>0</v>
      </c>
      <c r="N60" s="14">
        <f t="shared" si="14"/>
        <v>0</v>
      </c>
      <c r="O60" s="14">
        <f t="shared" si="14"/>
        <v>0</v>
      </c>
      <c r="P60" s="14">
        <f t="shared" si="14"/>
        <v>0</v>
      </c>
      <c r="Q60" s="14">
        <f t="shared" si="14"/>
        <v>0</v>
      </c>
      <c r="R60" s="14">
        <f t="shared" si="14"/>
        <v>0</v>
      </c>
      <c r="S60" s="14">
        <f t="shared" si="14"/>
        <v>0</v>
      </c>
      <c r="T60" s="14">
        <f t="shared" si="14"/>
        <v>0</v>
      </c>
      <c r="U60" s="14"/>
      <c r="V60" s="184">
        <f t="shared" si="14"/>
        <v>0</v>
      </c>
      <c r="W60" s="14">
        <f t="shared" si="14"/>
        <v>0</v>
      </c>
      <c r="X60" s="14">
        <f t="shared" si="14"/>
        <v>0</v>
      </c>
      <c r="Y60" s="14">
        <f t="shared" si="14"/>
        <v>0</v>
      </c>
      <c r="Z60" s="14">
        <f t="shared" si="14"/>
        <v>0</v>
      </c>
      <c r="AA60" s="14">
        <f t="shared" si="14"/>
        <v>0</v>
      </c>
      <c r="AB60" s="14">
        <f t="shared" si="14"/>
        <v>0</v>
      </c>
      <c r="AC60" s="14">
        <f t="shared" si="14"/>
        <v>0</v>
      </c>
      <c r="AD60" s="14">
        <f t="shared" si="14"/>
        <v>0</v>
      </c>
      <c r="AE60" s="14">
        <f t="shared" si="14"/>
        <v>0</v>
      </c>
      <c r="AF60" s="14">
        <f t="shared" si="14"/>
        <v>0</v>
      </c>
      <c r="AG60" s="14">
        <f t="shared" si="14"/>
        <v>0</v>
      </c>
      <c r="AH60" s="14">
        <f t="shared" si="14"/>
        <v>0</v>
      </c>
      <c r="AI60" s="14">
        <f t="shared" si="14"/>
        <v>300</v>
      </c>
      <c r="AJ60" s="14">
        <f t="shared" si="14"/>
        <v>0</v>
      </c>
      <c r="AK60" s="14">
        <f t="shared" si="14"/>
        <v>0</v>
      </c>
      <c r="AL60" s="14">
        <f t="shared" si="14"/>
        <v>0</v>
      </c>
      <c r="AM60" s="14"/>
      <c r="AN60" s="184">
        <f t="shared" si="14"/>
        <v>11</v>
      </c>
      <c r="AO60" s="14">
        <f t="shared" si="14"/>
        <v>0</v>
      </c>
      <c r="AP60" s="184">
        <f t="shared" si="14"/>
        <v>11</v>
      </c>
      <c r="AQ60" s="15"/>
    </row>
    <row r="61" spans="2:42" ht="13.5" thickBot="1">
      <c r="B61" s="203" t="s">
        <v>50</v>
      </c>
      <c r="C61" s="204"/>
      <c r="D61" s="223"/>
      <c r="E61" s="14">
        <f>E24+E28+E35+E57+E60</f>
        <v>220</v>
      </c>
      <c r="F61" s="14">
        <f aca="true" t="shared" si="15" ref="F61:AP61">F24+F28+F35+F57+F60</f>
        <v>0</v>
      </c>
      <c r="G61" s="14">
        <f t="shared" si="15"/>
        <v>20</v>
      </c>
      <c r="H61" s="14">
        <f t="shared" si="15"/>
        <v>140</v>
      </c>
      <c r="I61" s="14">
        <f t="shared" si="15"/>
        <v>0</v>
      </c>
      <c r="J61" s="14">
        <f t="shared" si="15"/>
        <v>0</v>
      </c>
      <c r="K61" s="14">
        <f t="shared" si="15"/>
        <v>10</v>
      </c>
      <c r="L61" s="14">
        <f t="shared" si="15"/>
        <v>0</v>
      </c>
      <c r="M61" s="14">
        <f t="shared" si="15"/>
        <v>0</v>
      </c>
      <c r="N61" s="14">
        <f t="shared" si="15"/>
        <v>30</v>
      </c>
      <c r="O61" s="14">
        <f t="shared" si="15"/>
        <v>0</v>
      </c>
      <c r="P61" s="14">
        <f t="shared" si="15"/>
        <v>0</v>
      </c>
      <c r="Q61" s="14">
        <f t="shared" si="15"/>
        <v>0</v>
      </c>
      <c r="R61" s="14">
        <f t="shared" si="15"/>
        <v>385</v>
      </c>
      <c r="S61" s="14">
        <f t="shared" si="15"/>
        <v>420</v>
      </c>
      <c r="T61" s="14">
        <f t="shared" si="15"/>
        <v>805</v>
      </c>
      <c r="U61" s="14"/>
      <c r="V61" s="184">
        <f t="shared" si="15"/>
        <v>32</v>
      </c>
      <c r="W61" s="14">
        <f t="shared" si="15"/>
        <v>240</v>
      </c>
      <c r="X61" s="14">
        <f t="shared" si="15"/>
        <v>0</v>
      </c>
      <c r="Y61" s="14">
        <f t="shared" si="15"/>
        <v>100</v>
      </c>
      <c r="Z61" s="14">
        <f t="shared" si="15"/>
        <v>65</v>
      </c>
      <c r="AA61" s="14">
        <f t="shared" si="15"/>
        <v>0</v>
      </c>
      <c r="AB61" s="14">
        <f t="shared" si="15"/>
        <v>0</v>
      </c>
      <c r="AC61" s="14">
        <f t="shared" si="15"/>
        <v>150</v>
      </c>
      <c r="AD61" s="14">
        <f t="shared" si="15"/>
        <v>0</v>
      </c>
      <c r="AE61" s="14">
        <f t="shared" si="15"/>
        <v>0</v>
      </c>
      <c r="AF61" s="14">
        <f t="shared" si="15"/>
        <v>30</v>
      </c>
      <c r="AG61" s="14">
        <f t="shared" si="15"/>
        <v>0</v>
      </c>
      <c r="AH61" s="14">
        <f t="shared" si="15"/>
        <v>0</v>
      </c>
      <c r="AI61" s="14">
        <f t="shared" si="15"/>
        <v>300</v>
      </c>
      <c r="AJ61" s="14">
        <f t="shared" si="15"/>
        <v>365</v>
      </c>
      <c r="AK61" s="14">
        <f t="shared" si="15"/>
        <v>585</v>
      </c>
      <c r="AL61" s="14">
        <f t="shared" si="15"/>
        <v>950</v>
      </c>
      <c r="AM61" s="14"/>
      <c r="AN61" s="184">
        <f t="shared" si="15"/>
        <v>49</v>
      </c>
      <c r="AO61" s="14">
        <f t="shared" si="15"/>
        <v>1755</v>
      </c>
      <c r="AP61" s="184">
        <f t="shared" si="15"/>
        <v>81</v>
      </c>
    </row>
    <row r="63" spans="2:37" ht="12.75">
      <c r="B63" s="36" t="s">
        <v>150</v>
      </c>
      <c r="AK63" s="73"/>
    </row>
    <row r="64" ht="12.75">
      <c r="B64" s="35"/>
    </row>
    <row r="65" ht="12.75">
      <c r="B65" s="35"/>
    </row>
    <row r="68" ht="14.25">
      <c r="O68" s="87"/>
    </row>
    <row r="69" spans="4:39" ht="12.75">
      <c r="D69" s="75"/>
      <c r="AG69" s="205"/>
      <c r="AH69" s="206"/>
      <c r="AI69" s="206"/>
      <c r="AJ69" s="206"/>
      <c r="AK69" s="206"/>
      <c r="AL69" s="206"/>
      <c r="AM69" s="206"/>
    </row>
    <row r="70" spans="4:39" ht="12.75">
      <c r="D70" s="88"/>
      <c r="N70" s="75"/>
      <c r="P70" s="206"/>
      <c r="Q70" s="206"/>
      <c r="R70" s="206"/>
      <c r="S70" s="206"/>
      <c r="T70" s="206"/>
      <c r="U70" s="206"/>
      <c r="V70" s="206"/>
      <c r="AG70" s="206"/>
      <c r="AH70" s="206"/>
      <c r="AI70" s="206"/>
      <c r="AJ70" s="206"/>
      <c r="AK70" s="206"/>
      <c r="AL70" s="206"/>
      <c r="AM70" s="206"/>
    </row>
  </sheetData>
  <sheetProtection password="E00D" sheet="1" objects="1" scenarios="1"/>
  <mergeCells count="22">
    <mergeCell ref="B61:D61"/>
    <mergeCell ref="AG69:AM69"/>
    <mergeCell ref="P70:V70"/>
    <mergeCell ref="AG70:AM70"/>
    <mergeCell ref="B25:AP25"/>
    <mergeCell ref="B29:AP29"/>
    <mergeCell ref="B36:AP36"/>
    <mergeCell ref="B58:AP58"/>
    <mergeCell ref="B35:D35"/>
    <mergeCell ref="B57:D57"/>
    <mergeCell ref="B6:AP6"/>
    <mergeCell ref="B16:B17"/>
    <mergeCell ref="C16:C17"/>
    <mergeCell ref="D16:D17"/>
    <mergeCell ref="E16:V16"/>
    <mergeCell ref="W16:AN16"/>
    <mergeCell ref="AO16:AO17"/>
    <mergeCell ref="AP16:AP17"/>
    <mergeCell ref="B60:D60"/>
    <mergeCell ref="B28:D28"/>
    <mergeCell ref="B18:AP18"/>
    <mergeCell ref="B24:D24"/>
  </mergeCells>
  <printOptions/>
  <pageMargins left="0.7" right="0.7" top="0.75" bottom="0.75" header="0.3" footer="0.3"/>
  <pageSetup horizontalDpi="600" verticalDpi="600" orientation="landscape" paperSize="9" scale="48" r:id="rId2"/>
  <headerFooter>
    <oddHeader>&amp;Rzałącznik nr 1    
do Uchwały nr 2099 
SenatuUniwersytetu Medycznego we Wrocławiu      
z dnia 18 grudnia 2019 r.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Q58"/>
  <sheetViews>
    <sheetView view="pageLayout" workbookViewId="0" topLeftCell="G37">
      <selection activeCell="AN7" sqref="AN7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64.0039062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1" customFormat="1" ht="19.5" customHeight="1">
      <c r="B6" s="208" t="s">
        <v>197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</row>
    <row r="7" spans="2:42" s="1" customFormat="1" ht="19.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196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9" s="2" customFormat="1" ht="15" customHeight="1">
      <c r="B9" s="2" t="s">
        <v>20</v>
      </c>
    </row>
    <row r="10" s="2" customFormat="1" ht="15" customHeight="1">
      <c r="B10" s="2" t="s">
        <v>19</v>
      </c>
    </row>
    <row r="11" s="2" customFormat="1" ht="15" customHeight="1">
      <c r="B11" s="2" t="s">
        <v>152</v>
      </c>
    </row>
    <row r="12" s="2" customFormat="1" ht="15" customHeight="1">
      <c r="B12" s="2" t="s">
        <v>21</v>
      </c>
    </row>
    <row r="13" spans="2:3" ht="15" customHeight="1">
      <c r="B13" s="2" t="s">
        <v>44</v>
      </c>
      <c r="C13" s="2"/>
    </row>
    <row r="15" ht="13.5" thickBot="1"/>
    <row r="16" spans="1:43" ht="17.25" customHeight="1" thickBot="1">
      <c r="A16" s="15"/>
      <c r="B16" s="217" t="s">
        <v>22</v>
      </c>
      <c r="C16" s="221" t="s">
        <v>40</v>
      </c>
      <c r="D16" s="198" t="s">
        <v>3</v>
      </c>
      <c r="E16" s="200" t="s">
        <v>176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2"/>
      <c r="W16" s="200" t="s">
        <v>177</v>
      </c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  <c r="AO16" s="219" t="s">
        <v>5</v>
      </c>
      <c r="AP16" s="212" t="s">
        <v>6</v>
      </c>
      <c r="AQ16" s="15"/>
    </row>
    <row r="17" spans="1:43" ht="243" customHeight="1" thickBot="1">
      <c r="A17" s="15"/>
      <c r="B17" s="218"/>
      <c r="C17" s="222"/>
      <c r="D17" s="199"/>
      <c r="E17" s="4" t="s">
        <v>7</v>
      </c>
      <c r="F17" s="5" t="s">
        <v>8</v>
      </c>
      <c r="G17" s="6" t="s">
        <v>37</v>
      </c>
      <c r="H17" s="6" t="s">
        <v>9</v>
      </c>
      <c r="I17" s="6" t="s">
        <v>10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  <c r="O17" s="27" t="s">
        <v>43</v>
      </c>
      <c r="P17" s="6" t="s">
        <v>18</v>
      </c>
      <c r="Q17" s="6" t="s">
        <v>16</v>
      </c>
      <c r="R17" s="6" t="s">
        <v>0</v>
      </c>
      <c r="S17" s="6" t="s">
        <v>17</v>
      </c>
      <c r="T17" s="6" t="s">
        <v>4</v>
      </c>
      <c r="U17" s="6" t="s">
        <v>1</v>
      </c>
      <c r="V17" s="21" t="s">
        <v>2</v>
      </c>
      <c r="W17" s="5" t="s">
        <v>7</v>
      </c>
      <c r="X17" s="5" t="s">
        <v>8</v>
      </c>
      <c r="Y17" s="5" t="s">
        <v>149</v>
      </c>
      <c r="Z17" s="5" t="s">
        <v>9</v>
      </c>
      <c r="AA17" s="5" t="s">
        <v>10</v>
      </c>
      <c r="AB17" s="5" t="s">
        <v>11</v>
      </c>
      <c r="AC17" s="5" t="s">
        <v>12</v>
      </c>
      <c r="AD17" s="5" t="s">
        <v>13</v>
      </c>
      <c r="AE17" s="6" t="s">
        <v>14</v>
      </c>
      <c r="AF17" s="6" t="s">
        <v>15</v>
      </c>
      <c r="AG17" s="27" t="s">
        <v>43</v>
      </c>
      <c r="AH17" s="6" t="s">
        <v>18</v>
      </c>
      <c r="AI17" s="6" t="s">
        <v>16</v>
      </c>
      <c r="AJ17" s="6" t="s">
        <v>0</v>
      </c>
      <c r="AK17" s="6" t="s">
        <v>17</v>
      </c>
      <c r="AL17" s="6" t="s">
        <v>4</v>
      </c>
      <c r="AM17" s="6" t="s">
        <v>1</v>
      </c>
      <c r="AN17" s="21" t="s">
        <v>2</v>
      </c>
      <c r="AO17" s="220"/>
      <c r="AP17" s="213"/>
      <c r="AQ17" s="15"/>
    </row>
    <row r="18" spans="1:43" ht="15" customHeight="1" thickBot="1">
      <c r="A18" s="34"/>
      <c r="B18" s="214" t="s">
        <v>70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6"/>
      <c r="AQ18" s="15"/>
    </row>
    <row r="19" spans="1:43" ht="15" customHeight="1">
      <c r="A19" s="34"/>
      <c r="B19" s="19">
        <v>1</v>
      </c>
      <c r="C19" s="25" t="s">
        <v>42</v>
      </c>
      <c r="D19" s="60" t="s">
        <v>56</v>
      </c>
      <c r="E19" s="12">
        <v>25</v>
      </c>
      <c r="F19" s="70"/>
      <c r="G19" s="70"/>
      <c r="H19" s="3"/>
      <c r="I19" s="3"/>
      <c r="J19" s="3"/>
      <c r="K19" s="3"/>
      <c r="L19" s="3"/>
      <c r="M19" s="3"/>
      <c r="N19" s="3"/>
      <c r="O19" s="3"/>
      <c r="P19" s="70"/>
      <c r="Q19" s="3"/>
      <c r="R19" s="70"/>
      <c r="S19" s="70">
        <f>SUM(E19:P19)</f>
        <v>25</v>
      </c>
      <c r="T19" s="70">
        <f>SUM(E19:R19)</f>
        <v>25</v>
      </c>
      <c r="U19" s="20" t="s">
        <v>27</v>
      </c>
      <c r="V19" s="42">
        <f>IF(T19=0,0,IF(T19&lt;25,0.5,TRUNC(T19/25)))</f>
        <v>1</v>
      </c>
      <c r="W19" s="78"/>
      <c r="X19" s="81"/>
      <c r="Y19" s="43"/>
      <c r="Z19" s="81"/>
      <c r="AA19" s="81"/>
      <c r="AB19" s="81"/>
      <c r="AC19" s="81"/>
      <c r="AD19" s="81"/>
      <c r="AE19" s="79"/>
      <c r="AF19" s="79"/>
      <c r="AG19" s="79"/>
      <c r="AH19" s="79"/>
      <c r="AI19" s="79"/>
      <c r="AJ19" s="43"/>
      <c r="AK19" s="7"/>
      <c r="AL19" s="7"/>
      <c r="AM19" s="46"/>
      <c r="AN19" s="82"/>
      <c r="AO19" s="83">
        <f>T19+AL19</f>
        <v>25</v>
      </c>
      <c r="AP19" s="186">
        <f>V19+AN19</f>
        <v>1</v>
      </c>
      <c r="AQ19" s="15"/>
    </row>
    <row r="20" spans="1:43" ht="15" customHeight="1">
      <c r="A20" s="34"/>
      <c r="B20" s="11">
        <v>2</v>
      </c>
      <c r="C20" s="25" t="s">
        <v>42</v>
      </c>
      <c r="D20" s="60" t="s">
        <v>36</v>
      </c>
      <c r="E20" s="12">
        <v>15</v>
      </c>
      <c r="F20" s="70"/>
      <c r="G20" s="70"/>
      <c r="H20" s="3"/>
      <c r="I20" s="3"/>
      <c r="J20" s="3"/>
      <c r="K20" s="3"/>
      <c r="L20" s="3"/>
      <c r="M20" s="3"/>
      <c r="N20" s="3"/>
      <c r="O20" s="3"/>
      <c r="P20" s="70"/>
      <c r="Q20" s="3"/>
      <c r="R20" s="70">
        <v>10</v>
      </c>
      <c r="S20" s="70">
        <f>SUM(E20:P20)</f>
        <v>15</v>
      </c>
      <c r="T20" s="70">
        <f>SUM(E20:R20)</f>
        <v>25</v>
      </c>
      <c r="U20" s="20" t="s">
        <v>27</v>
      </c>
      <c r="V20" s="42">
        <f>IF(T20=0,0,IF(T20&lt;25,0.5,TRUNC(T20/25)))</f>
        <v>1</v>
      </c>
      <c r="W20" s="17"/>
      <c r="X20" s="9"/>
      <c r="Y20" s="70"/>
      <c r="Z20" s="9"/>
      <c r="AA20" s="9"/>
      <c r="AB20" s="9"/>
      <c r="AC20" s="9"/>
      <c r="AD20" s="9"/>
      <c r="AE20" s="8"/>
      <c r="AF20" s="8"/>
      <c r="AG20" s="8"/>
      <c r="AH20" s="8"/>
      <c r="AI20" s="8"/>
      <c r="AJ20" s="70"/>
      <c r="AK20" s="7"/>
      <c r="AL20" s="3"/>
      <c r="AM20" s="18"/>
      <c r="AN20" s="84"/>
      <c r="AO20" s="85">
        <f aca="true" t="shared" si="0" ref="AO20:AO47">T20+AL20</f>
        <v>25</v>
      </c>
      <c r="AP20" s="186">
        <f aca="true" t="shared" si="1" ref="AP20:AP39">V20+AN20</f>
        <v>1</v>
      </c>
      <c r="AQ20" s="15"/>
    </row>
    <row r="21" spans="1:43" ht="15" customHeight="1">
      <c r="A21" s="34"/>
      <c r="B21" s="11">
        <v>3</v>
      </c>
      <c r="C21" s="25" t="s">
        <v>42</v>
      </c>
      <c r="D21" s="60" t="s">
        <v>34</v>
      </c>
      <c r="E21" s="141">
        <v>15</v>
      </c>
      <c r="F21" s="142"/>
      <c r="G21" s="142"/>
      <c r="H21" s="146"/>
      <c r="I21" s="146"/>
      <c r="J21" s="146"/>
      <c r="K21" s="146"/>
      <c r="L21" s="146"/>
      <c r="M21" s="146"/>
      <c r="N21" s="146"/>
      <c r="O21" s="146"/>
      <c r="P21" s="142"/>
      <c r="Q21" s="146"/>
      <c r="R21" s="142">
        <v>10</v>
      </c>
      <c r="S21" s="142">
        <f>SUM(E21:P21)</f>
        <v>15</v>
      </c>
      <c r="T21" s="142">
        <f>SUM(E21:R21)</f>
        <v>25</v>
      </c>
      <c r="U21" s="149" t="s">
        <v>27</v>
      </c>
      <c r="V21" s="150">
        <f>IF(T21=0,0,IF(T21&lt;25,0.5,TRUNC(T21/25)))</f>
        <v>1</v>
      </c>
      <c r="W21" s="143"/>
      <c r="X21" s="142"/>
      <c r="Y21" s="152"/>
      <c r="Z21" s="153"/>
      <c r="AA21" s="153"/>
      <c r="AB21" s="153"/>
      <c r="AC21" s="153"/>
      <c r="AD21" s="153"/>
      <c r="AE21" s="144"/>
      <c r="AF21" s="144"/>
      <c r="AG21" s="144"/>
      <c r="AH21" s="144"/>
      <c r="AI21" s="144"/>
      <c r="AJ21" s="142"/>
      <c r="AK21" s="145"/>
      <c r="AL21" s="146"/>
      <c r="AM21" s="147"/>
      <c r="AN21" s="154"/>
      <c r="AO21" s="85">
        <f t="shared" si="0"/>
        <v>25</v>
      </c>
      <c r="AP21" s="186">
        <f t="shared" si="1"/>
        <v>1</v>
      </c>
      <c r="AQ21" s="15"/>
    </row>
    <row r="22" spans="1:43" ht="15" customHeight="1">
      <c r="A22" s="34"/>
      <c r="B22" s="11">
        <v>4</v>
      </c>
      <c r="C22" s="25" t="s">
        <v>42</v>
      </c>
      <c r="D22" s="60" t="s">
        <v>164</v>
      </c>
      <c r="E22" s="141">
        <v>10</v>
      </c>
      <c r="F22" s="142"/>
      <c r="G22" s="142"/>
      <c r="H22" s="146"/>
      <c r="I22" s="146"/>
      <c r="J22" s="146"/>
      <c r="K22" s="146"/>
      <c r="L22" s="146"/>
      <c r="M22" s="146"/>
      <c r="N22" s="146"/>
      <c r="O22" s="146"/>
      <c r="P22" s="142"/>
      <c r="Q22" s="146"/>
      <c r="R22" s="142">
        <v>15</v>
      </c>
      <c r="S22" s="142">
        <f>SUM(E22:P22)</f>
        <v>10</v>
      </c>
      <c r="T22" s="142">
        <f>SUM(E22:R22)</f>
        <v>25</v>
      </c>
      <c r="U22" s="149" t="s">
        <v>27</v>
      </c>
      <c r="V22" s="150">
        <f>IF(T22=0,0,IF(T22&lt;25,0.5,TRUNC(T22/25)))</f>
        <v>1</v>
      </c>
      <c r="W22" s="143"/>
      <c r="X22" s="142"/>
      <c r="Y22" s="152"/>
      <c r="Z22" s="153"/>
      <c r="AA22" s="153"/>
      <c r="AB22" s="153"/>
      <c r="AC22" s="153"/>
      <c r="AD22" s="153"/>
      <c r="AE22" s="144"/>
      <c r="AF22" s="144"/>
      <c r="AG22" s="144"/>
      <c r="AH22" s="144"/>
      <c r="AI22" s="144"/>
      <c r="AJ22" s="142"/>
      <c r="AK22" s="145"/>
      <c r="AL22" s="146"/>
      <c r="AM22" s="147"/>
      <c r="AN22" s="148"/>
      <c r="AO22" s="85"/>
      <c r="AP22" s="186">
        <f t="shared" si="1"/>
        <v>1</v>
      </c>
      <c r="AQ22" s="15"/>
    </row>
    <row r="23" spans="1:43" ht="15" customHeight="1">
      <c r="A23" s="34"/>
      <c r="B23" s="11">
        <v>5</v>
      </c>
      <c r="C23" s="25" t="s">
        <v>42</v>
      </c>
      <c r="D23" s="135" t="s">
        <v>168</v>
      </c>
      <c r="E23" s="141">
        <v>20</v>
      </c>
      <c r="F23" s="142"/>
      <c r="G23" s="142">
        <v>5</v>
      </c>
      <c r="H23" s="146"/>
      <c r="I23" s="146"/>
      <c r="J23" s="146"/>
      <c r="K23" s="146">
        <v>10</v>
      </c>
      <c r="L23" s="146"/>
      <c r="M23" s="146"/>
      <c r="N23" s="146"/>
      <c r="O23" s="146"/>
      <c r="P23" s="142"/>
      <c r="Q23" s="146"/>
      <c r="R23" s="142">
        <v>15</v>
      </c>
      <c r="S23" s="142">
        <f>SUM(E23:P23)</f>
        <v>35</v>
      </c>
      <c r="T23" s="142">
        <f>SUM(E23:R23)</f>
        <v>50</v>
      </c>
      <c r="U23" s="149" t="s">
        <v>95</v>
      </c>
      <c r="V23" s="150">
        <f>IF(T23=0,0,IF(T23&lt;25,0.5,TRUNC(T23/25)))</f>
        <v>2</v>
      </c>
      <c r="W23" s="143"/>
      <c r="X23" s="142"/>
      <c r="Y23" s="152"/>
      <c r="Z23" s="153"/>
      <c r="AA23" s="153"/>
      <c r="AB23" s="153"/>
      <c r="AC23" s="153"/>
      <c r="AD23" s="153"/>
      <c r="AE23" s="144"/>
      <c r="AF23" s="144"/>
      <c r="AG23" s="144"/>
      <c r="AH23" s="144"/>
      <c r="AI23" s="144"/>
      <c r="AJ23" s="142"/>
      <c r="AK23" s="145"/>
      <c r="AL23" s="146"/>
      <c r="AM23" s="147"/>
      <c r="AN23" s="148"/>
      <c r="AO23" s="85"/>
      <c r="AP23" s="186">
        <f t="shared" si="1"/>
        <v>2</v>
      </c>
      <c r="AQ23" s="15"/>
    </row>
    <row r="24" spans="1:43" ht="15" customHeight="1">
      <c r="A24" s="34"/>
      <c r="B24" s="11">
        <v>6</v>
      </c>
      <c r="C24" s="25" t="s">
        <v>42</v>
      </c>
      <c r="D24" s="135" t="s">
        <v>165</v>
      </c>
      <c r="E24" s="143"/>
      <c r="F24" s="142"/>
      <c r="G24" s="142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2"/>
      <c r="S24" s="145"/>
      <c r="T24" s="146"/>
      <c r="U24" s="147"/>
      <c r="V24" s="148"/>
      <c r="W24" s="141">
        <v>20</v>
      </c>
      <c r="X24" s="142"/>
      <c r="Y24" s="142">
        <v>10</v>
      </c>
      <c r="Z24" s="146"/>
      <c r="AA24" s="146"/>
      <c r="AB24" s="146"/>
      <c r="AC24" s="146">
        <v>10</v>
      </c>
      <c r="AD24" s="146"/>
      <c r="AE24" s="146"/>
      <c r="AF24" s="146"/>
      <c r="AG24" s="146"/>
      <c r="AH24" s="142"/>
      <c r="AI24" s="146"/>
      <c r="AJ24" s="142">
        <v>35</v>
      </c>
      <c r="AK24" s="142">
        <f>SUM(W24:AH24)</f>
        <v>40</v>
      </c>
      <c r="AL24" s="142">
        <f>SUM(W24:AJ24)</f>
        <v>75</v>
      </c>
      <c r="AM24" s="149" t="s">
        <v>27</v>
      </c>
      <c r="AN24" s="150">
        <f>IF(AL24=0,0,IF(AL24&lt;25,0.5,TRUNC(AL24/25)))</f>
        <v>3</v>
      </c>
      <c r="AO24" s="85">
        <f t="shared" si="0"/>
        <v>75</v>
      </c>
      <c r="AP24" s="186">
        <f t="shared" si="1"/>
        <v>3</v>
      </c>
      <c r="AQ24" s="15"/>
    </row>
    <row r="25" spans="1:43" ht="15" customHeight="1">
      <c r="A25" s="34"/>
      <c r="B25" s="11">
        <v>7</v>
      </c>
      <c r="C25" s="25" t="s">
        <v>42</v>
      </c>
      <c r="D25" s="135" t="s">
        <v>172</v>
      </c>
      <c r="E25" s="141">
        <v>20</v>
      </c>
      <c r="F25" s="142"/>
      <c r="G25" s="142">
        <v>5</v>
      </c>
      <c r="H25" s="146"/>
      <c r="I25" s="146"/>
      <c r="J25" s="146"/>
      <c r="K25" s="146">
        <v>20</v>
      </c>
      <c r="L25" s="146"/>
      <c r="M25" s="146"/>
      <c r="N25" s="146"/>
      <c r="O25" s="146"/>
      <c r="P25" s="142"/>
      <c r="Q25" s="146"/>
      <c r="R25" s="142">
        <v>15</v>
      </c>
      <c r="S25" s="142">
        <f>SUM(E25:P25)</f>
        <v>45</v>
      </c>
      <c r="T25" s="142">
        <f>SUM(E25:R25)</f>
        <v>60</v>
      </c>
      <c r="U25" s="149" t="s">
        <v>95</v>
      </c>
      <c r="V25" s="150">
        <f>IF(T25=0,0,IF(T25&lt;25,0.5,TRUNC(T25/25)))</f>
        <v>2</v>
      </c>
      <c r="W25" s="141"/>
      <c r="X25" s="151"/>
      <c r="Y25" s="142"/>
      <c r="Z25" s="155"/>
      <c r="AA25" s="155"/>
      <c r="AB25" s="155"/>
      <c r="AC25" s="155"/>
      <c r="AD25" s="155"/>
      <c r="AE25" s="146"/>
      <c r="AF25" s="146"/>
      <c r="AG25" s="146"/>
      <c r="AH25" s="142"/>
      <c r="AI25" s="146"/>
      <c r="AJ25" s="142"/>
      <c r="AK25" s="156"/>
      <c r="AL25" s="142"/>
      <c r="AM25" s="149"/>
      <c r="AN25" s="150"/>
      <c r="AO25" s="85"/>
      <c r="AP25" s="186">
        <f t="shared" si="1"/>
        <v>2</v>
      </c>
      <c r="AQ25" s="15"/>
    </row>
    <row r="26" spans="1:43" s="16" customFormat="1" ht="15" customHeight="1">
      <c r="A26" s="34"/>
      <c r="B26" s="11">
        <v>8</v>
      </c>
      <c r="C26" s="25" t="s">
        <v>42</v>
      </c>
      <c r="D26" s="60" t="s">
        <v>169</v>
      </c>
      <c r="E26" s="141">
        <v>20</v>
      </c>
      <c r="F26" s="142"/>
      <c r="G26" s="142">
        <v>15</v>
      </c>
      <c r="H26" s="146"/>
      <c r="I26" s="146"/>
      <c r="J26" s="146"/>
      <c r="K26" s="146">
        <v>20</v>
      </c>
      <c r="L26" s="146"/>
      <c r="M26" s="146"/>
      <c r="N26" s="146"/>
      <c r="O26" s="146"/>
      <c r="P26" s="142"/>
      <c r="Q26" s="146"/>
      <c r="R26" s="142"/>
      <c r="S26" s="142">
        <f>SUM(E26:P26)</f>
        <v>55</v>
      </c>
      <c r="T26" s="142">
        <f>SUM(E26:R26)</f>
        <v>55</v>
      </c>
      <c r="U26" s="149" t="s">
        <v>27</v>
      </c>
      <c r="V26" s="150">
        <f>IF(T26=0,0,IF(T26&lt;25,0.5,TRUNC(T26/25)))</f>
        <v>2</v>
      </c>
      <c r="W26" s="143"/>
      <c r="X26" s="153"/>
      <c r="Y26" s="142"/>
      <c r="Z26" s="153"/>
      <c r="AA26" s="153"/>
      <c r="AB26" s="153"/>
      <c r="AC26" s="153"/>
      <c r="AD26" s="153"/>
      <c r="AE26" s="144"/>
      <c r="AF26" s="144"/>
      <c r="AG26" s="144"/>
      <c r="AH26" s="144"/>
      <c r="AI26" s="144"/>
      <c r="AJ26" s="142"/>
      <c r="AK26" s="145"/>
      <c r="AL26" s="146"/>
      <c r="AM26" s="147"/>
      <c r="AN26" s="154"/>
      <c r="AO26" s="85">
        <f t="shared" si="0"/>
        <v>55</v>
      </c>
      <c r="AP26" s="186">
        <f t="shared" si="1"/>
        <v>2</v>
      </c>
      <c r="AQ26" s="15"/>
    </row>
    <row r="27" spans="1:43" s="16" customFormat="1" ht="15" customHeight="1">
      <c r="A27" s="34"/>
      <c r="B27" s="11">
        <v>9</v>
      </c>
      <c r="C27" s="25" t="s">
        <v>42</v>
      </c>
      <c r="D27" s="60" t="s">
        <v>170</v>
      </c>
      <c r="E27" s="141"/>
      <c r="F27" s="142"/>
      <c r="G27" s="142"/>
      <c r="H27" s="146"/>
      <c r="I27" s="146"/>
      <c r="J27" s="146"/>
      <c r="K27" s="146"/>
      <c r="L27" s="146"/>
      <c r="M27" s="146"/>
      <c r="N27" s="146"/>
      <c r="O27" s="146"/>
      <c r="P27" s="142"/>
      <c r="Q27" s="146"/>
      <c r="R27" s="142"/>
      <c r="S27" s="142"/>
      <c r="T27" s="142"/>
      <c r="U27" s="149"/>
      <c r="V27" s="150"/>
      <c r="W27" s="141">
        <v>20</v>
      </c>
      <c r="X27" s="142"/>
      <c r="Y27" s="142">
        <v>15</v>
      </c>
      <c r="Z27" s="146"/>
      <c r="AA27" s="146"/>
      <c r="AB27" s="146"/>
      <c r="AC27" s="146">
        <v>20</v>
      </c>
      <c r="AD27" s="146"/>
      <c r="AE27" s="146"/>
      <c r="AF27" s="146"/>
      <c r="AG27" s="146"/>
      <c r="AH27" s="142"/>
      <c r="AI27" s="146"/>
      <c r="AJ27" s="142">
        <v>5</v>
      </c>
      <c r="AK27" s="142">
        <f>SUM(W27:AH27)</f>
        <v>55</v>
      </c>
      <c r="AL27" s="142">
        <f>SUM(W27:AJ27)</f>
        <v>60</v>
      </c>
      <c r="AM27" s="149" t="s">
        <v>95</v>
      </c>
      <c r="AN27" s="150">
        <f>IF(AL27=0,0,IF(AL27&lt;25,0.5,TRUNC(AL27/25)))</f>
        <v>2</v>
      </c>
      <c r="AO27" s="85"/>
      <c r="AP27" s="186">
        <f t="shared" si="1"/>
        <v>2</v>
      </c>
      <c r="AQ27" s="15"/>
    </row>
    <row r="28" spans="1:43" s="16" customFormat="1" ht="15" customHeight="1">
      <c r="A28" s="37"/>
      <c r="B28" s="11">
        <v>10</v>
      </c>
      <c r="C28" s="25" t="s">
        <v>42</v>
      </c>
      <c r="D28" s="60" t="s">
        <v>85</v>
      </c>
      <c r="E28" s="141">
        <v>15</v>
      </c>
      <c r="F28" s="142"/>
      <c r="G28" s="142">
        <v>10</v>
      </c>
      <c r="H28" s="146"/>
      <c r="I28" s="146"/>
      <c r="J28" s="146"/>
      <c r="K28" s="146">
        <v>20</v>
      </c>
      <c r="L28" s="146"/>
      <c r="M28" s="146"/>
      <c r="N28" s="146"/>
      <c r="O28" s="146"/>
      <c r="P28" s="142"/>
      <c r="Q28" s="146"/>
      <c r="R28" s="142">
        <v>30</v>
      </c>
      <c r="S28" s="142">
        <f>SUM(E28:P28)</f>
        <v>45</v>
      </c>
      <c r="T28" s="142">
        <f>SUM(E28:R28)</f>
        <v>75</v>
      </c>
      <c r="U28" s="149" t="s">
        <v>95</v>
      </c>
      <c r="V28" s="150">
        <f>IF(T28=0,0,IF(T28&lt;25,0.5,TRUNC(T28/25)))</f>
        <v>3</v>
      </c>
      <c r="W28" s="143"/>
      <c r="X28" s="153"/>
      <c r="Y28" s="142"/>
      <c r="Z28" s="153"/>
      <c r="AA28" s="153"/>
      <c r="AB28" s="153"/>
      <c r="AC28" s="153"/>
      <c r="AD28" s="153"/>
      <c r="AE28" s="144"/>
      <c r="AF28" s="144"/>
      <c r="AG28" s="144"/>
      <c r="AH28" s="144"/>
      <c r="AI28" s="144"/>
      <c r="AJ28" s="142"/>
      <c r="AK28" s="145"/>
      <c r="AL28" s="146"/>
      <c r="AM28" s="147"/>
      <c r="AN28" s="154"/>
      <c r="AO28" s="85">
        <f t="shared" si="0"/>
        <v>75</v>
      </c>
      <c r="AP28" s="186">
        <f t="shared" si="1"/>
        <v>3</v>
      </c>
      <c r="AQ28" s="15"/>
    </row>
    <row r="29" spans="1:43" ht="15" customHeight="1">
      <c r="A29" s="37"/>
      <c r="B29" s="11">
        <v>11</v>
      </c>
      <c r="C29" s="25" t="s">
        <v>42</v>
      </c>
      <c r="D29" s="60" t="s">
        <v>86</v>
      </c>
      <c r="E29" s="143"/>
      <c r="F29" s="142"/>
      <c r="G29" s="142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2"/>
      <c r="S29" s="145"/>
      <c r="T29" s="146"/>
      <c r="U29" s="157"/>
      <c r="V29" s="148"/>
      <c r="W29" s="141">
        <v>15</v>
      </c>
      <c r="X29" s="142"/>
      <c r="Y29" s="142">
        <v>10</v>
      </c>
      <c r="Z29" s="146"/>
      <c r="AA29" s="146"/>
      <c r="AB29" s="146"/>
      <c r="AC29" s="146">
        <v>20</v>
      </c>
      <c r="AD29" s="146"/>
      <c r="AE29" s="146"/>
      <c r="AF29" s="146"/>
      <c r="AG29" s="146"/>
      <c r="AH29" s="142"/>
      <c r="AI29" s="146"/>
      <c r="AJ29" s="142">
        <v>30</v>
      </c>
      <c r="AK29" s="142">
        <f>SUM(W29:AH29)</f>
        <v>45</v>
      </c>
      <c r="AL29" s="142">
        <f>SUM(W29:AJ29)</f>
        <v>75</v>
      </c>
      <c r="AM29" s="149" t="s">
        <v>95</v>
      </c>
      <c r="AN29" s="150">
        <f>IF(AL29=0,0,IF(AL29&lt;25,0.5,TRUNC(AL29/25)))</f>
        <v>3</v>
      </c>
      <c r="AO29" s="85">
        <f t="shared" si="0"/>
        <v>75</v>
      </c>
      <c r="AP29" s="186">
        <f t="shared" si="1"/>
        <v>3</v>
      </c>
      <c r="AQ29" s="15"/>
    </row>
    <row r="30" spans="1:43" ht="15" customHeight="1">
      <c r="A30" s="37"/>
      <c r="B30" s="11">
        <v>12</v>
      </c>
      <c r="C30" s="25" t="s">
        <v>42</v>
      </c>
      <c r="D30" s="60" t="s">
        <v>87</v>
      </c>
      <c r="E30" s="141">
        <v>15</v>
      </c>
      <c r="F30" s="142"/>
      <c r="G30" s="142">
        <v>10</v>
      </c>
      <c r="H30" s="146"/>
      <c r="I30" s="146"/>
      <c r="J30" s="146"/>
      <c r="K30" s="146">
        <v>20</v>
      </c>
      <c r="L30" s="146"/>
      <c r="M30" s="146"/>
      <c r="N30" s="146"/>
      <c r="O30" s="146"/>
      <c r="P30" s="142"/>
      <c r="Q30" s="146"/>
      <c r="R30" s="142">
        <v>30</v>
      </c>
      <c r="S30" s="142">
        <f>SUM(E30:P30)</f>
        <v>45</v>
      </c>
      <c r="T30" s="142">
        <f>SUM(E30:R30)</f>
        <v>75</v>
      </c>
      <c r="U30" s="149" t="s">
        <v>95</v>
      </c>
      <c r="V30" s="150">
        <f>IF(T30=0,0,IF(T30&lt;25,0.5,TRUNC(T30/25)))</f>
        <v>3</v>
      </c>
      <c r="W30" s="143"/>
      <c r="X30" s="153"/>
      <c r="Y30" s="142"/>
      <c r="Z30" s="153"/>
      <c r="AA30" s="153"/>
      <c r="AB30" s="153"/>
      <c r="AC30" s="153"/>
      <c r="AD30" s="153"/>
      <c r="AE30" s="144"/>
      <c r="AF30" s="144"/>
      <c r="AG30" s="144"/>
      <c r="AH30" s="144"/>
      <c r="AI30" s="144"/>
      <c r="AJ30" s="142"/>
      <c r="AK30" s="145"/>
      <c r="AL30" s="146"/>
      <c r="AM30" s="147"/>
      <c r="AN30" s="154"/>
      <c r="AO30" s="85">
        <f t="shared" si="0"/>
        <v>75</v>
      </c>
      <c r="AP30" s="186">
        <f t="shared" si="1"/>
        <v>3</v>
      </c>
      <c r="AQ30" s="15"/>
    </row>
    <row r="31" spans="1:43" ht="15" customHeight="1">
      <c r="A31" s="37"/>
      <c r="B31" s="11">
        <v>13</v>
      </c>
      <c r="C31" s="25" t="s">
        <v>42</v>
      </c>
      <c r="D31" s="60" t="s">
        <v>90</v>
      </c>
      <c r="E31" s="143"/>
      <c r="F31" s="142"/>
      <c r="G31" s="142"/>
      <c r="H31" s="144"/>
      <c r="I31" s="146"/>
      <c r="J31" s="144"/>
      <c r="K31" s="144"/>
      <c r="L31" s="144"/>
      <c r="M31" s="144"/>
      <c r="N31" s="144"/>
      <c r="O31" s="144"/>
      <c r="P31" s="144"/>
      <c r="Q31" s="144"/>
      <c r="R31" s="142"/>
      <c r="S31" s="145"/>
      <c r="T31" s="146"/>
      <c r="U31" s="147"/>
      <c r="V31" s="148"/>
      <c r="W31" s="141">
        <v>15</v>
      </c>
      <c r="X31" s="142"/>
      <c r="Y31" s="142">
        <v>5</v>
      </c>
      <c r="Z31" s="146"/>
      <c r="AA31" s="146"/>
      <c r="AB31" s="146"/>
      <c r="AC31" s="146">
        <v>20</v>
      </c>
      <c r="AD31" s="146"/>
      <c r="AE31" s="146"/>
      <c r="AF31" s="146"/>
      <c r="AG31" s="146"/>
      <c r="AH31" s="142"/>
      <c r="AI31" s="146"/>
      <c r="AJ31" s="142">
        <v>35</v>
      </c>
      <c r="AK31" s="142">
        <f>SUM(W31:AH31)</f>
        <v>40</v>
      </c>
      <c r="AL31" s="142">
        <f>SUM(W31:AJ31)</f>
        <v>75</v>
      </c>
      <c r="AM31" s="149" t="s">
        <v>95</v>
      </c>
      <c r="AN31" s="150">
        <f>IF(AL31=0,0,IF(AL31&lt;25,0.5,TRUNC(AL31/25)))</f>
        <v>3</v>
      </c>
      <c r="AO31" s="85">
        <f t="shared" si="0"/>
        <v>75</v>
      </c>
      <c r="AP31" s="186">
        <f t="shared" si="1"/>
        <v>3</v>
      </c>
      <c r="AQ31" s="15"/>
    </row>
    <row r="32" spans="1:43" ht="15" customHeight="1">
      <c r="A32" s="34"/>
      <c r="B32" s="11">
        <v>14</v>
      </c>
      <c r="C32" s="25" t="s">
        <v>42</v>
      </c>
      <c r="D32" s="60" t="s">
        <v>91</v>
      </c>
      <c r="E32" s="141"/>
      <c r="F32" s="142"/>
      <c r="G32" s="142"/>
      <c r="H32" s="146"/>
      <c r="I32" s="146"/>
      <c r="J32" s="146"/>
      <c r="K32" s="146"/>
      <c r="L32" s="146"/>
      <c r="M32" s="146"/>
      <c r="N32" s="146"/>
      <c r="O32" s="146"/>
      <c r="P32" s="142"/>
      <c r="Q32" s="146"/>
      <c r="R32" s="142"/>
      <c r="S32" s="142"/>
      <c r="T32" s="142"/>
      <c r="U32" s="149"/>
      <c r="V32" s="150"/>
      <c r="W32" s="141">
        <v>15</v>
      </c>
      <c r="X32" s="142"/>
      <c r="Y32" s="142">
        <v>10</v>
      </c>
      <c r="Z32" s="146"/>
      <c r="AA32" s="146"/>
      <c r="AB32" s="146"/>
      <c r="AC32" s="146">
        <v>20</v>
      </c>
      <c r="AD32" s="146"/>
      <c r="AE32" s="146"/>
      <c r="AF32" s="146"/>
      <c r="AG32" s="146"/>
      <c r="AH32" s="142"/>
      <c r="AI32" s="146"/>
      <c r="AJ32" s="142">
        <v>30</v>
      </c>
      <c r="AK32" s="142">
        <f>SUM(W32:AH32)</f>
        <v>45</v>
      </c>
      <c r="AL32" s="142">
        <f>SUM(W32:AJ32)</f>
        <v>75</v>
      </c>
      <c r="AM32" s="149" t="s">
        <v>95</v>
      </c>
      <c r="AN32" s="150">
        <f>IF(AL32=0,0,IF(AL32&lt;25,0.5,TRUNC(AL32/25)))</f>
        <v>3</v>
      </c>
      <c r="AO32" s="85">
        <f t="shared" si="0"/>
        <v>75</v>
      </c>
      <c r="AP32" s="186">
        <f t="shared" si="1"/>
        <v>3</v>
      </c>
      <c r="AQ32" s="15"/>
    </row>
    <row r="33" spans="1:43" ht="15" customHeight="1">
      <c r="A33" s="34"/>
      <c r="B33" s="11">
        <v>15</v>
      </c>
      <c r="C33" s="25" t="s">
        <v>42</v>
      </c>
      <c r="D33" s="60" t="s">
        <v>102</v>
      </c>
      <c r="E33" s="141"/>
      <c r="F33" s="142"/>
      <c r="G33" s="142">
        <v>15</v>
      </c>
      <c r="H33" s="146"/>
      <c r="I33" s="146"/>
      <c r="J33" s="146"/>
      <c r="K33" s="146">
        <v>35</v>
      </c>
      <c r="L33" s="146"/>
      <c r="M33" s="146"/>
      <c r="N33" s="146"/>
      <c r="O33" s="146"/>
      <c r="P33" s="142"/>
      <c r="Q33" s="146"/>
      <c r="R33" s="142">
        <v>25</v>
      </c>
      <c r="S33" s="142">
        <f>SUM(E33:P33)</f>
        <v>50</v>
      </c>
      <c r="T33" s="145">
        <f>SUM(E33:R33)</f>
        <v>75</v>
      </c>
      <c r="U33" s="149" t="s">
        <v>95</v>
      </c>
      <c r="V33" s="150">
        <f>IF(T33=0,0,IF(T33&lt;25,0.5,TRUNC(T33/25)))</f>
        <v>3</v>
      </c>
      <c r="W33" s="143"/>
      <c r="X33" s="153"/>
      <c r="Y33" s="142"/>
      <c r="Z33" s="153"/>
      <c r="AA33" s="153"/>
      <c r="AB33" s="153"/>
      <c r="AC33" s="153"/>
      <c r="AD33" s="153"/>
      <c r="AE33" s="144"/>
      <c r="AF33" s="144"/>
      <c r="AG33" s="144"/>
      <c r="AH33" s="144"/>
      <c r="AI33" s="144"/>
      <c r="AJ33" s="142"/>
      <c r="AK33" s="145"/>
      <c r="AL33" s="146"/>
      <c r="AM33" s="147"/>
      <c r="AN33" s="154"/>
      <c r="AO33" s="85">
        <f t="shared" si="0"/>
        <v>75</v>
      </c>
      <c r="AP33" s="186">
        <f t="shared" si="1"/>
        <v>3</v>
      </c>
      <c r="AQ33" s="15"/>
    </row>
    <row r="34" spans="1:43" s="16" customFormat="1" ht="15" customHeight="1">
      <c r="A34" s="34"/>
      <c r="B34" s="11">
        <v>16</v>
      </c>
      <c r="C34" s="25" t="s">
        <v>42</v>
      </c>
      <c r="D34" s="139" t="s">
        <v>103</v>
      </c>
      <c r="E34" s="141">
        <v>15</v>
      </c>
      <c r="F34" s="142"/>
      <c r="G34" s="142">
        <v>15</v>
      </c>
      <c r="H34" s="146"/>
      <c r="I34" s="146"/>
      <c r="J34" s="146"/>
      <c r="K34" s="146">
        <v>20</v>
      </c>
      <c r="L34" s="146"/>
      <c r="M34" s="146"/>
      <c r="N34" s="146"/>
      <c r="O34" s="146"/>
      <c r="P34" s="142"/>
      <c r="Q34" s="146"/>
      <c r="R34" s="142"/>
      <c r="S34" s="142">
        <f>SUM(E34:P34)</f>
        <v>50</v>
      </c>
      <c r="T34" s="145">
        <f>SUM(E34:R34)</f>
        <v>50</v>
      </c>
      <c r="U34" s="149" t="s">
        <v>27</v>
      </c>
      <c r="V34" s="150">
        <f>IF(T34=0,0,IF(T34&lt;25,0.5,TRUNC(T34/25)))</f>
        <v>2</v>
      </c>
      <c r="W34" s="143"/>
      <c r="X34" s="153"/>
      <c r="Y34" s="142"/>
      <c r="Z34" s="153"/>
      <c r="AA34" s="153"/>
      <c r="AB34" s="153"/>
      <c r="AC34" s="153"/>
      <c r="AD34" s="153"/>
      <c r="AE34" s="144"/>
      <c r="AF34" s="144"/>
      <c r="AG34" s="144"/>
      <c r="AH34" s="144"/>
      <c r="AI34" s="144"/>
      <c r="AJ34" s="142"/>
      <c r="AK34" s="145"/>
      <c r="AL34" s="146"/>
      <c r="AM34" s="147"/>
      <c r="AN34" s="154"/>
      <c r="AO34" s="85">
        <f t="shared" si="0"/>
        <v>50</v>
      </c>
      <c r="AP34" s="186">
        <f t="shared" si="1"/>
        <v>2</v>
      </c>
      <c r="AQ34" s="15"/>
    </row>
    <row r="35" spans="1:43" s="16" customFormat="1" ht="15" customHeight="1">
      <c r="A35" s="37"/>
      <c r="B35" s="11">
        <v>17</v>
      </c>
      <c r="C35" s="25" t="s">
        <v>42</v>
      </c>
      <c r="D35" s="60" t="s">
        <v>104</v>
      </c>
      <c r="E35" s="143"/>
      <c r="F35" s="142"/>
      <c r="G35" s="152"/>
      <c r="H35" s="153"/>
      <c r="I35" s="153"/>
      <c r="J35" s="153"/>
      <c r="K35" s="153"/>
      <c r="L35" s="153"/>
      <c r="M35" s="144"/>
      <c r="N35" s="144"/>
      <c r="O35" s="144"/>
      <c r="P35" s="144"/>
      <c r="Q35" s="144"/>
      <c r="R35" s="142"/>
      <c r="S35" s="145"/>
      <c r="T35" s="146"/>
      <c r="U35" s="147"/>
      <c r="V35" s="148"/>
      <c r="W35" s="141"/>
      <c r="X35" s="142"/>
      <c r="Y35" s="142">
        <v>15</v>
      </c>
      <c r="Z35" s="146"/>
      <c r="AA35" s="146"/>
      <c r="AB35" s="146"/>
      <c r="AC35" s="146">
        <v>35</v>
      </c>
      <c r="AD35" s="146"/>
      <c r="AE35" s="146"/>
      <c r="AF35" s="146"/>
      <c r="AG35" s="146"/>
      <c r="AH35" s="142"/>
      <c r="AI35" s="146"/>
      <c r="AJ35" s="142">
        <v>25</v>
      </c>
      <c r="AK35" s="142">
        <f>SUM(W35:AH35)</f>
        <v>50</v>
      </c>
      <c r="AL35" s="145">
        <f>SUM(W35:AJ35)</f>
        <v>75</v>
      </c>
      <c r="AM35" s="149" t="s">
        <v>95</v>
      </c>
      <c r="AN35" s="150">
        <f>IF(AL35=0,0,IF(AL35&lt;25,0.5,TRUNC(AL35/25)))</f>
        <v>3</v>
      </c>
      <c r="AO35" s="85">
        <f t="shared" si="0"/>
        <v>75</v>
      </c>
      <c r="AP35" s="186">
        <f t="shared" si="1"/>
        <v>3</v>
      </c>
      <c r="AQ35" s="15"/>
    </row>
    <row r="36" spans="1:43" ht="15" customHeight="1">
      <c r="A36" s="37"/>
      <c r="B36" s="11">
        <v>18</v>
      </c>
      <c r="C36" s="25" t="s">
        <v>42</v>
      </c>
      <c r="D36" s="60" t="s">
        <v>106</v>
      </c>
      <c r="E36" s="141"/>
      <c r="F36" s="142"/>
      <c r="G36" s="142">
        <v>15</v>
      </c>
      <c r="H36" s="146"/>
      <c r="I36" s="146"/>
      <c r="J36" s="146"/>
      <c r="K36" s="146">
        <v>35</v>
      </c>
      <c r="L36" s="146"/>
      <c r="M36" s="146"/>
      <c r="N36" s="146"/>
      <c r="O36" s="146"/>
      <c r="P36" s="142"/>
      <c r="Q36" s="146"/>
      <c r="R36" s="142">
        <v>25</v>
      </c>
      <c r="S36" s="142">
        <f>SUM(E36:P36)</f>
        <v>50</v>
      </c>
      <c r="T36" s="145">
        <f>SUM(E36:R36)</f>
        <v>75</v>
      </c>
      <c r="U36" s="149" t="s">
        <v>95</v>
      </c>
      <c r="V36" s="150">
        <f>IF(T36=0,0,IF(T36&lt;25,0.5,TRUNC(T36/25)))</f>
        <v>3</v>
      </c>
      <c r="W36" s="143"/>
      <c r="X36" s="153"/>
      <c r="Y36" s="142"/>
      <c r="Z36" s="153"/>
      <c r="AA36" s="153"/>
      <c r="AB36" s="153"/>
      <c r="AC36" s="153"/>
      <c r="AD36" s="153"/>
      <c r="AE36" s="144"/>
      <c r="AF36" s="144"/>
      <c r="AG36" s="144"/>
      <c r="AH36" s="144"/>
      <c r="AI36" s="144"/>
      <c r="AJ36" s="142"/>
      <c r="AK36" s="145"/>
      <c r="AL36" s="146"/>
      <c r="AM36" s="147"/>
      <c r="AN36" s="154"/>
      <c r="AO36" s="85">
        <f t="shared" si="0"/>
        <v>75</v>
      </c>
      <c r="AP36" s="186">
        <f t="shared" si="1"/>
        <v>3</v>
      </c>
      <c r="AQ36" s="15"/>
    </row>
    <row r="37" spans="1:43" ht="15" customHeight="1">
      <c r="A37" s="37"/>
      <c r="B37" s="11">
        <v>19</v>
      </c>
      <c r="C37" s="25" t="s">
        <v>42</v>
      </c>
      <c r="D37" s="55" t="s">
        <v>107</v>
      </c>
      <c r="E37" s="143"/>
      <c r="F37" s="142"/>
      <c r="G37" s="142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2"/>
      <c r="S37" s="145"/>
      <c r="T37" s="146"/>
      <c r="U37" s="157"/>
      <c r="V37" s="148"/>
      <c r="W37" s="141"/>
      <c r="X37" s="142"/>
      <c r="Y37" s="142">
        <v>15</v>
      </c>
      <c r="Z37" s="146"/>
      <c r="AA37" s="146"/>
      <c r="AB37" s="146"/>
      <c r="AC37" s="146">
        <v>35</v>
      </c>
      <c r="AD37" s="146"/>
      <c r="AE37" s="146"/>
      <c r="AF37" s="146"/>
      <c r="AG37" s="146"/>
      <c r="AH37" s="142"/>
      <c r="AI37" s="146"/>
      <c r="AJ37" s="142"/>
      <c r="AK37" s="142">
        <f>SUM(W37:AH37)</f>
        <v>50</v>
      </c>
      <c r="AL37" s="145">
        <f>SUM(W37:AJ37)</f>
        <v>50</v>
      </c>
      <c r="AM37" s="149" t="s">
        <v>27</v>
      </c>
      <c r="AN37" s="150">
        <f>IF(AL37=0,0,IF(AL37&lt;25,0.5,TRUNC(AL37/25)))</f>
        <v>2</v>
      </c>
      <c r="AO37" s="85">
        <f t="shared" si="0"/>
        <v>50</v>
      </c>
      <c r="AP37" s="186">
        <f t="shared" si="1"/>
        <v>2</v>
      </c>
      <c r="AQ37" s="15"/>
    </row>
    <row r="38" spans="1:43" ht="15" customHeight="1">
      <c r="A38" s="37"/>
      <c r="B38" s="11">
        <v>20</v>
      </c>
      <c r="C38" s="25" t="s">
        <v>42</v>
      </c>
      <c r="D38" s="60" t="s">
        <v>109</v>
      </c>
      <c r="E38" s="143"/>
      <c r="F38" s="142"/>
      <c r="G38" s="142"/>
      <c r="H38" s="144"/>
      <c r="I38" s="146"/>
      <c r="J38" s="144"/>
      <c r="K38" s="144"/>
      <c r="L38" s="144"/>
      <c r="M38" s="144"/>
      <c r="N38" s="144"/>
      <c r="O38" s="144"/>
      <c r="P38" s="144"/>
      <c r="Q38" s="144"/>
      <c r="R38" s="142"/>
      <c r="S38" s="145"/>
      <c r="T38" s="146"/>
      <c r="U38" s="147"/>
      <c r="V38" s="148"/>
      <c r="W38" s="141"/>
      <c r="X38" s="142"/>
      <c r="Y38" s="142">
        <v>15</v>
      </c>
      <c r="Z38" s="146"/>
      <c r="AA38" s="146"/>
      <c r="AB38" s="146"/>
      <c r="AC38" s="146">
        <v>35</v>
      </c>
      <c r="AD38" s="146"/>
      <c r="AE38" s="146"/>
      <c r="AF38" s="146"/>
      <c r="AG38" s="146"/>
      <c r="AH38" s="142"/>
      <c r="AI38" s="146"/>
      <c r="AJ38" s="142"/>
      <c r="AK38" s="142">
        <f>SUM(W38:AH38)</f>
        <v>50</v>
      </c>
      <c r="AL38" s="145">
        <f>SUM(W38:AJ38)</f>
        <v>50</v>
      </c>
      <c r="AM38" s="149" t="s">
        <v>27</v>
      </c>
      <c r="AN38" s="150">
        <f>IF(AL38=0,0,IF(AL38&lt;25,0.5,TRUNC(AL38/25)))</f>
        <v>2</v>
      </c>
      <c r="AO38" s="85">
        <f t="shared" si="0"/>
        <v>50</v>
      </c>
      <c r="AP38" s="186">
        <f t="shared" si="1"/>
        <v>2</v>
      </c>
      <c r="AQ38" s="15"/>
    </row>
    <row r="39" spans="1:43" ht="15" customHeight="1" thickBot="1">
      <c r="A39" s="34"/>
      <c r="B39" s="11">
        <v>21</v>
      </c>
      <c r="C39" s="124" t="s">
        <v>42</v>
      </c>
      <c r="D39" s="122" t="s">
        <v>111</v>
      </c>
      <c r="E39" s="158"/>
      <c r="F39" s="159"/>
      <c r="G39" s="159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59"/>
      <c r="S39" s="161"/>
      <c r="T39" s="162"/>
      <c r="U39" s="163"/>
      <c r="V39" s="164"/>
      <c r="W39" s="141"/>
      <c r="X39" s="142"/>
      <c r="Y39" s="142">
        <v>15</v>
      </c>
      <c r="Z39" s="146"/>
      <c r="AA39" s="146"/>
      <c r="AB39" s="146"/>
      <c r="AC39" s="146">
        <v>35</v>
      </c>
      <c r="AD39" s="146"/>
      <c r="AE39" s="146"/>
      <c r="AF39" s="146"/>
      <c r="AG39" s="146"/>
      <c r="AH39" s="142"/>
      <c r="AI39" s="146"/>
      <c r="AJ39" s="142"/>
      <c r="AK39" s="142">
        <f>SUM(W39:AH39)</f>
        <v>50</v>
      </c>
      <c r="AL39" s="145">
        <f>SUM(W39:AJ39)</f>
        <v>50</v>
      </c>
      <c r="AM39" s="149" t="s">
        <v>27</v>
      </c>
      <c r="AN39" s="150">
        <f>IF(AL39=0,0,IF(AL39&lt;25,0.5,TRUNC(AL39/25)))</f>
        <v>2</v>
      </c>
      <c r="AO39" s="104">
        <f t="shared" si="0"/>
        <v>50</v>
      </c>
      <c r="AP39" s="187">
        <f t="shared" si="1"/>
        <v>2</v>
      </c>
      <c r="AQ39" s="15"/>
    </row>
    <row r="40" spans="1:43" ht="15" customHeight="1" thickBot="1">
      <c r="A40" s="34"/>
      <c r="B40" s="203" t="s">
        <v>50</v>
      </c>
      <c r="C40" s="204"/>
      <c r="D40" s="204"/>
      <c r="E40" s="14">
        <f>SUM(E19:E39)</f>
        <v>170</v>
      </c>
      <c r="F40" s="14">
        <f aca="true" t="shared" si="2" ref="F40:AO40">SUM(F19:F39)</f>
        <v>0</v>
      </c>
      <c r="G40" s="14">
        <f t="shared" si="2"/>
        <v>90</v>
      </c>
      <c r="H40" s="14">
        <f t="shared" si="2"/>
        <v>0</v>
      </c>
      <c r="I40" s="14">
        <f t="shared" si="2"/>
        <v>0</v>
      </c>
      <c r="J40" s="14">
        <f t="shared" si="2"/>
        <v>0</v>
      </c>
      <c r="K40" s="14">
        <f t="shared" si="2"/>
        <v>180</v>
      </c>
      <c r="L40" s="14">
        <f t="shared" si="2"/>
        <v>0</v>
      </c>
      <c r="M40" s="14">
        <f t="shared" si="2"/>
        <v>0</v>
      </c>
      <c r="N40" s="14">
        <f t="shared" si="2"/>
        <v>0</v>
      </c>
      <c r="O40" s="14">
        <f t="shared" si="2"/>
        <v>0</v>
      </c>
      <c r="P40" s="14">
        <f t="shared" si="2"/>
        <v>0</v>
      </c>
      <c r="Q40" s="14">
        <f t="shared" si="2"/>
        <v>0</v>
      </c>
      <c r="R40" s="14">
        <f t="shared" si="2"/>
        <v>175</v>
      </c>
      <c r="S40" s="14">
        <f t="shared" si="2"/>
        <v>440</v>
      </c>
      <c r="T40" s="14">
        <f t="shared" si="2"/>
        <v>615</v>
      </c>
      <c r="U40" s="14"/>
      <c r="V40" s="184">
        <f t="shared" si="2"/>
        <v>24</v>
      </c>
      <c r="W40" s="14">
        <f t="shared" si="2"/>
        <v>85</v>
      </c>
      <c r="X40" s="14">
        <f t="shared" si="2"/>
        <v>0</v>
      </c>
      <c r="Y40" s="14">
        <f t="shared" si="2"/>
        <v>110</v>
      </c>
      <c r="Z40" s="14">
        <f t="shared" si="2"/>
        <v>0</v>
      </c>
      <c r="AA40" s="14">
        <f t="shared" si="2"/>
        <v>0</v>
      </c>
      <c r="AB40" s="14">
        <f t="shared" si="2"/>
        <v>0</v>
      </c>
      <c r="AC40" s="14">
        <f t="shared" si="2"/>
        <v>230</v>
      </c>
      <c r="AD40" s="14">
        <f t="shared" si="2"/>
        <v>0</v>
      </c>
      <c r="AE40" s="14">
        <f t="shared" si="2"/>
        <v>0</v>
      </c>
      <c r="AF40" s="14">
        <f t="shared" si="2"/>
        <v>0</v>
      </c>
      <c r="AG40" s="14">
        <f t="shared" si="2"/>
        <v>0</v>
      </c>
      <c r="AH40" s="14">
        <f t="shared" si="2"/>
        <v>0</v>
      </c>
      <c r="AI40" s="14">
        <f t="shared" si="2"/>
        <v>0</v>
      </c>
      <c r="AJ40" s="14">
        <f t="shared" si="2"/>
        <v>160</v>
      </c>
      <c r="AK40" s="14">
        <f t="shared" si="2"/>
        <v>425</v>
      </c>
      <c r="AL40" s="14">
        <f t="shared" si="2"/>
        <v>585</v>
      </c>
      <c r="AM40" s="14"/>
      <c r="AN40" s="184">
        <f t="shared" si="2"/>
        <v>23</v>
      </c>
      <c r="AO40" s="10">
        <f t="shared" si="2"/>
        <v>1005</v>
      </c>
      <c r="AP40" s="40">
        <f>V40+AN40</f>
        <v>47</v>
      </c>
      <c r="AQ40" s="15"/>
    </row>
    <row r="41" spans="1:43" ht="15" customHeight="1" thickBot="1">
      <c r="A41" s="34"/>
      <c r="B41" s="209" t="s">
        <v>121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1"/>
      <c r="AQ41" s="15"/>
    </row>
    <row r="42" spans="1:43" s="16" customFormat="1" ht="15" customHeight="1">
      <c r="A42" s="34"/>
      <c r="B42" s="19">
        <v>22</v>
      </c>
      <c r="C42" s="25" t="s">
        <v>42</v>
      </c>
      <c r="D42" s="60" t="s">
        <v>119</v>
      </c>
      <c r="E42" s="12"/>
      <c r="F42" s="1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100</v>
      </c>
      <c r="R42" s="3"/>
      <c r="S42" s="7">
        <f>SUM(E42:P42)</f>
        <v>0</v>
      </c>
      <c r="T42" s="7"/>
      <c r="U42" s="20"/>
      <c r="V42" s="42">
        <v>4</v>
      </c>
      <c r="W42" s="78"/>
      <c r="X42" s="81"/>
      <c r="Y42" s="67"/>
      <c r="Z42" s="81"/>
      <c r="AA42" s="81"/>
      <c r="AB42" s="81"/>
      <c r="AC42" s="81"/>
      <c r="AD42" s="81"/>
      <c r="AE42" s="79"/>
      <c r="AF42" s="79"/>
      <c r="AG42" s="79"/>
      <c r="AH42" s="79"/>
      <c r="AI42" s="79"/>
      <c r="AJ42" s="67"/>
      <c r="AK42" s="7"/>
      <c r="AL42" s="7"/>
      <c r="AM42" s="22"/>
      <c r="AN42" s="80"/>
      <c r="AO42" s="85">
        <f t="shared" si="0"/>
        <v>0</v>
      </c>
      <c r="AP42" s="186">
        <f aca="true" t="shared" si="3" ref="AP42:AP47">V42+AN42</f>
        <v>4</v>
      </c>
      <c r="AQ42" s="15"/>
    </row>
    <row r="43" spans="1:43" s="16" customFormat="1" ht="15" customHeight="1" thickBot="1">
      <c r="A43" s="37"/>
      <c r="B43" s="92">
        <v>23</v>
      </c>
      <c r="C43" s="124" t="s">
        <v>42</v>
      </c>
      <c r="D43" s="122" t="s">
        <v>120</v>
      </c>
      <c r="E43" s="94"/>
      <c r="F43" s="95"/>
      <c r="G43" s="125"/>
      <c r="H43" s="101"/>
      <c r="I43" s="101"/>
      <c r="J43" s="101"/>
      <c r="K43" s="101"/>
      <c r="L43" s="101"/>
      <c r="M43" s="96"/>
      <c r="N43" s="96"/>
      <c r="O43" s="96"/>
      <c r="P43" s="96"/>
      <c r="Q43" s="96"/>
      <c r="R43" s="95"/>
      <c r="S43" s="56"/>
      <c r="T43" s="97"/>
      <c r="U43" s="126"/>
      <c r="V43" s="120"/>
      <c r="W43" s="127"/>
      <c r="X43" s="102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>
        <v>200</v>
      </c>
      <c r="AJ43" s="97"/>
      <c r="AK43" s="56">
        <f>SUM(W43:AH43)</f>
        <v>0</v>
      </c>
      <c r="AL43" s="56">
        <f>SUM(W43:AJ43)</f>
        <v>200</v>
      </c>
      <c r="AM43" s="57"/>
      <c r="AN43" s="128">
        <v>7</v>
      </c>
      <c r="AO43" s="104">
        <f t="shared" si="0"/>
        <v>200</v>
      </c>
      <c r="AP43" s="187">
        <f t="shared" si="3"/>
        <v>7</v>
      </c>
      <c r="AQ43" s="15"/>
    </row>
    <row r="44" spans="1:43" s="16" customFormat="1" ht="15" customHeight="1" thickBot="1">
      <c r="A44" s="37"/>
      <c r="B44" s="203" t="s">
        <v>50</v>
      </c>
      <c r="C44" s="204"/>
      <c r="D44" s="204"/>
      <c r="E44" s="14">
        <f>SUM(E42:E43)</f>
        <v>0</v>
      </c>
      <c r="F44" s="14">
        <f aca="true" t="shared" si="4" ref="F44:AP44">SUM(F42:F43)</f>
        <v>0</v>
      </c>
      <c r="G44" s="14">
        <f t="shared" si="4"/>
        <v>0</v>
      </c>
      <c r="H44" s="14">
        <f t="shared" si="4"/>
        <v>0</v>
      </c>
      <c r="I44" s="14">
        <f t="shared" si="4"/>
        <v>0</v>
      </c>
      <c r="J44" s="14">
        <f t="shared" si="4"/>
        <v>0</v>
      </c>
      <c r="K44" s="14">
        <f t="shared" si="4"/>
        <v>0</v>
      </c>
      <c r="L44" s="14">
        <f t="shared" si="4"/>
        <v>0</v>
      </c>
      <c r="M44" s="14">
        <f t="shared" si="4"/>
        <v>0</v>
      </c>
      <c r="N44" s="14">
        <f t="shared" si="4"/>
        <v>0</v>
      </c>
      <c r="O44" s="14">
        <f t="shared" si="4"/>
        <v>0</v>
      </c>
      <c r="P44" s="14">
        <f t="shared" si="4"/>
        <v>0</v>
      </c>
      <c r="Q44" s="14">
        <f t="shared" si="4"/>
        <v>100</v>
      </c>
      <c r="R44" s="14">
        <f t="shared" si="4"/>
        <v>0</v>
      </c>
      <c r="S44" s="14">
        <f t="shared" si="4"/>
        <v>0</v>
      </c>
      <c r="T44" s="14">
        <f t="shared" si="4"/>
        <v>0</v>
      </c>
      <c r="U44" s="14"/>
      <c r="V44" s="184">
        <f t="shared" si="4"/>
        <v>4</v>
      </c>
      <c r="W44" s="14">
        <f t="shared" si="4"/>
        <v>0</v>
      </c>
      <c r="X44" s="14">
        <f t="shared" si="4"/>
        <v>0</v>
      </c>
      <c r="Y44" s="14">
        <f t="shared" si="4"/>
        <v>0</v>
      </c>
      <c r="Z44" s="14">
        <f t="shared" si="4"/>
        <v>0</v>
      </c>
      <c r="AA44" s="14">
        <f t="shared" si="4"/>
        <v>0</v>
      </c>
      <c r="AB44" s="14">
        <f t="shared" si="4"/>
        <v>0</v>
      </c>
      <c r="AC44" s="14">
        <f t="shared" si="4"/>
        <v>0</v>
      </c>
      <c r="AD44" s="14">
        <f t="shared" si="4"/>
        <v>0</v>
      </c>
      <c r="AE44" s="14">
        <f t="shared" si="4"/>
        <v>0</v>
      </c>
      <c r="AF44" s="14">
        <f t="shared" si="4"/>
        <v>0</v>
      </c>
      <c r="AG44" s="14">
        <f t="shared" si="4"/>
        <v>0</v>
      </c>
      <c r="AH44" s="14">
        <f t="shared" si="4"/>
        <v>0</v>
      </c>
      <c r="AI44" s="14">
        <f t="shared" si="4"/>
        <v>200</v>
      </c>
      <c r="AJ44" s="14">
        <f t="shared" si="4"/>
        <v>0</v>
      </c>
      <c r="AK44" s="14">
        <f t="shared" si="4"/>
        <v>0</v>
      </c>
      <c r="AL44" s="14">
        <f t="shared" si="4"/>
        <v>200</v>
      </c>
      <c r="AM44" s="14"/>
      <c r="AN44" s="184">
        <f t="shared" si="4"/>
        <v>7</v>
      </c>
      <c r="AO44" s="10">
        <f t="shared" si="4"/>
        <v>200</v>
      </c>
      <c r="AP44" s="40">
        <f t="shared" si="4"/>
        <v>11</v>
      </c>
      <c r="AQ44" s="15"/>
    </row>
    <row r="45" spans="1:43" s="16" customFormat="1" ht="15" customHeight="1" thickBot="1">
      <c r="A45" s="37"/>
      <c r="B45" s="209" t="s">
        <v>94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1"/>
      <c r="AQ45" s="15"/>
    </row>
    <row r="46" spans="1:43" ht="15" customHeight="1">
      <c r="A46" s="37"/>
      <c r="B46" s="19">
        <v>24</v>
      </c>
      <c r="C46" s="25" t="s">
        <v>42</v>
      </c>
      <c r="D46" s="55" t="s">
        <v>133</v>
      </c>
      <c r="E46" s="129">
        <v>15</v>
      </c>
      <c r="F46" s="130"/>
      <c r="G46" s="45">
        <v>15</v>
      </c>
      <c r="H46" s="45"/>
      <c r="I46" s="130"/>
      <c r="J46" s="45"/>
      <c r="K46" s="45"/>
      <c r="L46" s="45"/>
      <c r="M46" s="45"/>
      <c r="N46" s="45"/>
      <c r="O46" s="45"/>
      <c r="P46" s="45"/>
      <c r="Q46" s="45"/>
      <c r="R46" s="43">
        <v>20</v>
      </c>
      <c r="S46" s="45">
        <f>SUM(E46:P46)</f>
        <v>30</v>
      </c>
      <c r="T46" s="45">
        <f>SUM(E46:R46)</f>
        <v>50</v>
      </c>
      <c r="U46" s="117" t="s">
        <v>27</v>
      </c>
      <c r="V46" s="47">
        <f>IF(T46=0,0,IF(T46&lt;25,0.5,TRUNC(T46/25)))</f>
        <v>2</v>
      </c>
      <c r="W46" s="89"/>
      <c r="X46" s="81"/>
      <c r="Y46" s="67"/>
      <c r="Z46" s="81"/>
      <c r="AA46" s="81"/>
      <c r="AB46" s="81"/>
      <c r="AC46" s="81"/>
      <c r="AD46" s="81"/>
      <c r="AE46" s="79"/>
      <c r="AF46" s="79"/>
      <c r="AG46" s="79"/>
      <c r="AH46" s="79"/>
      <c r="AI46" s="79"/>
      <c r="AJ46" s="67"/>
      <c r="AK46" s="7"/>
      <c r="AL46" s="7"/>
      <c r="AM46" s="22"/>
      <c r="AN46" s="80"/>
      <c r="AO46" s="85">
        <f t="shared" si="0"/>
        <v>50</v>
      </c>
      <c r="AP46" s="186">
        <f t="shared" si="3"/>
        <v>2</v>
      </c>
      <c r="AQ46" s="15"/>
    </row>
    <row r="47" spans="1:43" ht="15" customHeight="1" thickBot="1">
      <c r="A47" s="37"/>
      <c r="B47" s="19">
        <v>26</v>
      </c>
      <c r="C47" s="25" t="s">
        <v>42</v>
      </c>
      <c r="D47" s="55" t="s">
        <v>134</v>
      </c>
      <c r="E47" s="17"/>
      <c r="F47" s="70"/>
      <c r="G47" s="70"/>
      <c r="H47" s="8"/>
      <c r="I47" s="3"/>
      <c r="J47" s="8"/>
      <c r="K47" s="8"/>
      <c r="L47" s="8"/>
      <c r="M47" s="8"/>
      <c r="N47" s="8"/>
      <c r="O47" s="8"/>
      <c r="P47" s="8"/>
      <c r="Q47" s="8"/>
      <c r="R47" s="70"/>
      <c r="S47" s="7"/>
      <c r="T47" s="3"/>
      <c r="U47" s="18"/>
      <c r="V47" s="90"/>
      <c r="W47" s="188">
        <v>15</v>
      </c>
      <c r="X47" s="30"/>
      <c r="Y47" s="7">
        <v>15</v>
      </c>
      <c r="Z47" s="7"/>
      <c r="AA47" s="30"/>
      <c r="AB47" s="7"/>
      <c r="AC47" s="7"/>
      <c r="AD47" s="7"/>
      <c r="AE47" s="7"/>
      <c r="AF47" s="7"/>
      <c r="AG47" s="7"/>
      <c r="AH47" s="7"/>
      <c r="AI47" s="7"/>
      <c r="AJ47" s="70">
        <v>20</v>
      </c>
      <c r="AK47" s="7">
        <f>SUM(W47:AH47)</f>
        <v>30</v>
      </c>
      <c r="AL47" s="7">
        <f>SUM(W47:AJ47)</f>
        <v>50</v>
      </c>
      <c r="AM47" s="20" t="s">
        <v>27</v>
      </c>
      <c r="AN47" s="91">
        <f>IF(AL47=0,0,IF(AL47&lt;25,0.5,TRUNC(AL47/25)))</f>
        <v>2</v>
      </c>
      <c r="AO47" s="85">
        <f t="shared" si="0"/>
        <v>50</v>
      </c>
      <c r="AP47" s="186">
        <f t="shared" si="3"/>
        <v>2</v>
      </c>
      <c r="AQ47" s="15"/>
    </row>
    <row r="48" spans="1:43" ht="15" customHeight="1" thickBot="1">
      <c r="A48" s="34"/>
      <c r="B48" s="203" t="s">
        <v>50</v>
      </c>
      <c r="C48" s="204"/>
      <c r="D48" s="204"/>
      <c r="E48" s="14">
        <f aca="true" t="shared" si="5" ref="E48:T48">SUM(E46:E47)</f>
        <v>15</v>
      </c>
      <c r="F48" s="14">
        <f t="shared" si="5"/>
        <v>0</v>
      </c>
      <c r="G48" s="14">
        <f t="shared" si="5"/>
        <v>15</v>
      </c>
      <c r="H48" s="14">
        <f t="shared" si="5"/>
        <v>0</v>
      </c>
      <c r="I48" s="14">
        <f t="shared" si="5"/>
        <v>0</v>
      </c>
      <c r="J48" s="14">
        <f t="shared" si="5"/>
        <v>0</v>
      </c>
      <c r="K48" s="14">
        <f t="shared" si="5"/>
        <v>0</v>
      </c>
      <c r="L48" s="14">
        <f t="shared" si="5"/>
        <v>0</v>
      </c>
      <c r="M48" s="14">
        <f t="shared" si="5"/>
        <v>0</v>
      </c>
      <c r="N48" s="14">
        <f t="shared" si="5"/>
        <v>0</v>
      </c>
      <c r="O48" s="14">
        <f t="shared" si="5"/>
        <v>0</v>
      </c>
      <c r="P48" s="14">
        <f t="shared" si="5"/>
        <v>0</v>
      </c>
      <c r="Q48" s="14">
        <f t="shared" si="5"/>
        <v>0</v>
      </c>
      <c r="R48" s="14">
        <f t="shared" si="5"/>
        <v>20</v>
      </c>
      <c r="S48" s="14">
        <f t="shared" si="5"/>
        <v>30</v>
      </c>
      <c r="T48" s="14">
        <f t="shared" si="5"/>
        <v>50</v>
      </c>
      <c r="U48" s="14"/>
      <c r="V48" s="184">
        <f aca="true" t="shared" si="6" ref="V48:AL48">SUM(V46:V47)</f>
        <v>2</v>
      </c>
      <c r="W48" s="14">
        <f t="shared" si="6"/>
        <v>15</v>
      </c>
      <c r="X48" s="14">
        <f t="shared" si="6"/>
        <v>0</v>
      </c>
      <c r="Y48" s="14">
        <f t="shared" si="6"/>
        <v>15</v>
      </c>
      <c r="Z48" s="14">
        <f t="shared" si="6"/>
        <v>0</v>
      </c>
      <c r="AA48" s="14">
        <f t="shared" si="6"/>
        <v>0</v>
      </c>
      <c r="AB48" s="14">
        <f t="shared" si="6"/>
        <v>0</v>
      </c>
      <c r="AC48" s="14">
        <f t="shared" si="6"/>
        <v>0</v>
      </c>
      <c r="AD48" s="14">
        <f t="shared" si="6"/>
        <v>0</v>
      </c>
      <c r="AE48" s="14">
        <f t="shared" si="6"/>
        <v>0</v>
      </c>
      <c r="AF48" s="14">
        <f t="shared" si="6"/>
        <v>0</v>
      </c>
      <c r="AG48" s="14">
        <f t="shared" si="6"/>
        <v>0</v>
      </c>
      <c r="AH48" s="14">
        <f t="shared" si="6"/>
        <v>0</v>
      </c>
      <c r="AI48" s="14">
        <f t="shared" si="6"/>
        <v>0</v>
      </c>
      <c r="AJ48" s="14">
        <f t="shared" si="6"/>
        <v>20</v>
      </c>
      <c r="AK48" s="14">
        <f t="shared" si="6"/>
        <v>30</v>
      </c>
      <c r="AL48" s="14">
        <f t="shared" si="6"/>
        <v>50</v>
      </c>
      <c r="AM48" s="14"/>
      <c r="AN48" s="184">
        <f>SUM(AN46:AN47)</f>
        <v>2</v>
      </c>
      <c r="AO48" s="10">
        <f>SUM(AO46:AO47)</f>
        <v>100</v>
      </c>
      <c r="AP48" s="40">
        <f>SUM(AP46:AP47)</f>
        <v>4</v>
      </c>
      <c r="AQ48" s="15"/>
    </row>
    <row r="49" spans="1:43" ht="15" customHeight="1" thickBot="1">
      <c r="A49" s="34"/>
      <c r="B49" s="203" t="s">
        <v>50</v>
      </c>
      <c r="C49" s="204"/>
      <c r="D49" s="223"/>
      <c r="E49" s="14">
        <f aca="true" t="shared" si="7" ref="E49:T49">E40+E44+E48</f>
        <v>185</v>
      </c>
      <c r="F49" s="14">
        <f t="shared" si="7"/>
        <v>0</v>
      </c>
      <c r="G49" s="14">
        <f t="shared" si="7"/>
        <v>105</v>
      </c>
      <c r="H49" s="14">
        <f t="shared" si="7"/>
        <v>0</v>
      </c>
      <c r="I49" s="14">
        <f t="shared" si="7"/>
        <v>0</v>
      </c>
      <c r="J49" s="14">
        <f t="shared" si="7"/>
        <v>0</v>
      </c>
      <c r="K49" s="14">
        <f t="shared" si="7"/>
        <v>180</v>
      </c>
      <c r="L49" s="14">
        <f t="shared" si="7"/>
        <v>0</v>
      </c>
      <c r="M49" s="14">
        <f t="shared" si="7"/>
        <v>0</v>
      </c>
      <c r="N49" s="14">
        <f t="shared" si="7"/>
        <v>0</v>
      </c>
      <c r="O49" s="14">
        <f t="shared" si="7"/>
        <v>0</v>
      </c>
      <c r="P49" s="14">
        <f t="shared" si="7"/>
        <v>0</v>
      </c>
      <c r="Q49" s="14">
        <f t="shared" si="7"/>
        <v>100</v>
      </c>
      <c r="R49" s="14">
        <f t="shared" si="7"/>
        <v>195</v>
      </c>
      <c r="S49" s="14">
        <f t="shared" si="7"/>
        <v>470</v>
      </c>
      <c r="T49" s="14">
        <f t="shared" si="7"/>
        <v>665</v>
      </c>
      <c r="U49" s="14"/>
      <c r="V49" s="184">
        <f aca="true" t="shared" si="8" ref="V49:AL49">V40+V44+V48</f>
        <v>30</v>
      </c>
      <c r="W49" s="14">
        <f t="shared" si="8"/>
        <v>100</v>
      </c>
      <c r="X49" s="14">
        <f t="shared" si="8"/>
        <v>0</v>
      </c>
      <c r="Y49" s="14">
        <f t="shared" si="8"/>
        <v>125</v>
      </c>
      <c r="Z49" s="14">
        <f t="shared" si="8"/>
        <v>0</v>
      </c>
      <c r="AA49" s="14">
        <f t="shared" si="8"/>
        <v>0</v>
      </c>
      <c r="AB49" s="14">
        <f t="shared" si="8"/>
        <v>0</v>
      </c>
      <c r="AC49" s="14">
        <f t="shared" si="8"/>
        <v>230</v>
      </c>
      <c r="AD49" s="14">
        <f t="shared" si="8"/>
        <v>0</v>
      </c>
      <c r="AE49" s="14">
        <f t="shared" si="8"/>
        <v>0</v>
      </c>
      <c r="AF49" s="14">
        <f t="shared" si="8"/>
        <v>0</v>
      </c>
      <c r="AG49" s="14">
        <f t="shared" si="8"/>
        <v>0</v>
      </c>
      <c r="AH49" s="14">
        <f t="shared" si="8"/>
        <v>0</v>
      </c>
      <c r="AI49" s="14">
        <f t="shared" si="8"/>
        <v>200</v>
      </c>
      <c r="AJ49" s="14">
        <f t="shared" si="8"/>
        <v>180</v>
      </c>
      <c r="AK49" s="14">
        <f t="shared" si="8"/>
        <v>455</v>
      </c>
      <c r="AL49" s="14">
        <f t="shared" si="8"/>
        <v>835</v>
      </c>
      <c r="AM49" s="14"/>
      <c r="AN49" s="184">
        <f>AN40+AN44+AN48</f>
        <v>32</v>
      </c>
      <c r="AO49" s="10">
        <f>AO40+AO44+AO48</f>
        <v>1305</v>
      </c>
      <c r="AP49" s="40">
        <f>AP40+AP44+AP48</f>
        <v>62</v>
      </c>
      <c r="AQ49" s="15"/>
    </row>
    <row r="51" spans="2:37" ht="12.75">
      <c r="B51" s="36" t="s">
        <v>150</v>
      </c>
      <c r="AK51" s="73"/>
    </row>
    <row r="52" ht="12.75">
      <c r="B52" s="35"/>
    </row>
    <row r="53" ht="12.75">
      <c r="B53" s="35"/>
    </row>
    <row r="56" ht="14.25">
      <c r="O56" s="87"/>
    </row>
    <row r="57" spans="4:39" ht="12.75">
      <c r="D57" s="75"/>
      <c r="AG57" s="205"/>
      <c r="AH57" s="206"/>
      <c r="AI57" s="206"/>
      <c r="AJ57" s="206"/>
      <c r="AK57" s="206"/>
      <c r="AL57" s="206"/>
      <c r="AM57" s="206"/>
    </row>
    <row r="58" spans="4:39" ht="12.75">
      <c r="D58" s="88"/>
      <c r="N58" s="75"/>
      <c r="P58" s="206"/>
      <c r="Q58" s="206"/>
      <c r="R58" s="206"/>
      <c r="S58" s="206"/>
      <c r="T58" s="206"/>
      <c r="U58" s="206"/>
      <c r="V58" s="206"/>
      <c r="AG58" s="206"/>
      <c r="AH58" s="206"/>
      <c r="AI58" s="206"/>
      <c r="AJ58" s="206"/>
      <c r="AK58" s="206"/>
      <c r="AL58" s="206"/>
      <c r="AM58" s="206"/>
    </row>
  </sheetData>
  <sheetProtection password="E00D" sheet="1" objects="1" scenarios="1"/>
  <mergeCells count="18">
    <mergeCell ref="B18:AP18"/>
    <mergeCell ref="B49:D49"/>
    <mergeCell ref="AG57:AM57"/>
    <mergeCell ref="P58:V58"/>
    <mergeCell ref="AG58:AM58"/>
    <mergeCell ref="B41:AP41"/>
    <mergeCell ref="B45:AP45"/>
    <mergeCell ref="B40:D40"/>
    <mergeCell ref="B44:D44"/>
    <mergeCell ref="B48:D48"/>
    <mergeCell ref="B6:AP6"/>
    <mergeCell ref="B16:B17"/>
    <mergeCell ref="C16:C17"/>
    <mergeCell ref="D16:D17"/>
    <mergeCell ref="E16:V16"/>
    <mergeCell ref="W16:AN16"/>
    <mergeCell ref="AO16:AO17"/>
    <mergeCell ref="AP16:AP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headerFooter>
    <oddHeader>&amp;Rzałącznik nr 1    
do Uchwały nr 2099 
SenatuUniwersytetu Medycznego we Wrocławiu      
z dnia 18 grudnia 2019 r.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Q62"/>
  <sheetViews>
    <sheetView view="pageLayout" workbookViewId="0" topLeftCell="E41">
      <selection activeCell="D48" sqref="D48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65.42187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1" customFormat="1" ht="19.5" customHeight="1">
      <c r="B6" s="208" t="s">
        <v>198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</row>
    <row r="7" spans="2:42" s="1" customFormat="1" ht="19.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9" s="2" customFormat="1" ht="15" customHeight="1">
      <c r="B9" s="2" t="s">
        <v>20</v>
      </c>
    </row>
    <row r="10" s="2" customFormat="1" ht="15" customHeight="1">
      <c r="B10" s="2" t="s">
        <v>19</v>
      </c>
    </row>
    <row r="11" s="2" customFormat="1" ht="15" customHeight="1">
      <c r="B11" s="2" t="s">
        <v>153</v>
      </c>
    </row>
    <row r="12" s="2" customFormat="1" ht="15" customHeight="1">
      <c r="B12" s="2" t="s">
        <v>21</v>
      </c>
    </row>
    <row r="13" spans="2:3" ht="15" customHeight="1">
      <c r="B13" s="2" t="s">
        <v>44</v>
      </c>
      <c r="C13" s="2"/>
    </row>
    <row r="15" ht="13.5" thickBot="1"/>
    <row r="16" spans="1:43" ht="17.25" customHeight="1" thickBot="1">
      <c r="A16" s="15"/>
      <c r="B16" s="217" t="s">
        <v>22</v>
      </c>
      <c r="C16" s="221" t="s">
        <v>40</v>
      </c>
      <c r="D16" s="198" t="s">
        <v>3</v>
      </c>
      <c r="E16" s="200" t="s">
        <v>178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2"/>
      <c r="W16" s="200" t="s">
        <v>179</v>
      </c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  <c r="AO16" s="219" t="s">
        <v>5</v>
      </c>
      <c r="AP16" s="212" t="s">
        <v>6</v>
      </c>
      <c r="AQ16" s="15"/>
    </row>
    <row r="17" spans="1:43" ht="243" customHeight="1" thickBot="1">
      <c r="A17" s="15"/>
      <c r="B17" s="218"/>
      <c r="C17" s="222"/>
      <c r="D17" s="199"/>
      <c r="E17" s="4" t="s">
        <v>7</v>
      </c>
      <c r="F17" s="5" t="s">
        <v>8</v>
      </c>
      <c r="G17" s="6" t="s">
        <v>37</v>
      </c>
      <c r="H17" s="6" t="s">
        <v>9</v>
      </c>
      <c r="I17" s="6" t="s">
        <v>10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  <c r="O17" s="27" t="s">
        <v>43</v>
      </c>
      <c r="P17" s="6" t="s">
        <v>18</v>
      </c>
      <c r="Q17" s="6" t="s">
        <v>16</v>
      </c>
      <c r="R17" s="6" t="s">
        <v>0</v>
      </c>
      <c r="S17" s="6" t="s">
        <v>17</v>
      </c>
      <c r="T17" s="6" t="s">
        <v>4</v>
      </c>
      <c r="U17" s="6" t="s">
        <v>1</v>
      </c>
      <c r="V17" s="21" t="s">
        <v>2</v>
      </c>
      <c r="W17" s="5" t="s">
        <v>7</v>
      </c>
      <c r="X17" s="5" t="s">
        <v>8</v>
      </c>
      <c r="Y17" s="5" t="s">
        <v>149</v>
      </c>
      <c r="Z17" s="5" t="s">
        <v>9</v>
      </c>
      <c r="AA17" s="5" t="s">
        <v>10</v>
      </c>
      <c r="AB17" s="5" t="s">
        <v>11</v>
      </c>
      <c r="AC17" s="5" t="s">
        <v>12</v>
      </c>
      <c r="AD17" s="5" t="s">
        <v>13</v>
      </c>
      <c r="AE17" s="6" t="s">
        <v>14</v>
      </c>
      <c r="AF17" s="6" t="s">
        <v>15</v>
      </c>
      <c r="AG17" s="27" t="s">
        <v>43</v>
      </c>
      <c r="AH17" s="6" t="s">
        <v>18</v>
      </c>
      <c r="AI17" s="6" t="s">
        <v>16</v>
      </c>
      <c r="AJ17" s="6" t="s">
        <v>0</v>
      </c>
      <c r="AK17" s="6" t="s">
        <v>17</v>
      </c>
      <c r="AL17" s="6" t="s">
        <v>4</v>
      </c>
      <c r="AM17" s="6" t="s">
        <v>1</v>
      </c>
      <c r="AN17" s="21" t="s">
        <v>2</v>
      </c>
      <c r="AO17" s="220"/>
      <c r="AP17" s="213"/>
      <c r="AQ17" s="15"/>
    </row>
    <row r="18" spans="1:43" ht="15" customHeight="1" thickBot="1">
      <c r="A18" s="34"/>
      <c r="B18" s="214" t="s">
        <v>64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6"/>
      <c r="AQ18" s="15"/>
    </row>
    <row r="19" spans="1:43" ht="15" customHeight="1">
      <c r="A19" s="34"/>
      <c r="B19" s="19">
        <v>1</v>
      </c>
      <c r="C19" s="39" t="s">
        <v>41</v>
      </c>
      <c r="D19" s="60" t="s">
        <v>57</v>
      </c>
      <c r="E19" s="182">
        <v>10</v>
      </c>
      <c r="F19" s="183"/>
      <c r="G19" s="183">
        <v>15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>
        <v>50</v>
      </c>
      <c r="S19" s="45">
        <f>SUM(E19:P19)</f>
        <v>25</v>
      </c>
      <c r="T19" s="45">
        <f>SUM(E19:R19)</f>
        <v>75</v>
      </c>
      <c r="U19" s="117" t="s">
        <v>27</v>
      </c>
      <c r="V19" s="47">
        <f>IF(T19=0,0,IF(T19&lt;25,0.5,TRUNC(T19/25)))</f>
        <v>3</v>
      </c>
      <c r="W19" s="89"/>
      <c r="X19" s="81"/>
      <c r="Y19" s="43"/>
      <c r="Z19" s="81"/>
      <c r="AA19" s="81"/>
      <c r="AB19" s="81"/>
      <c r="AC19" s="81"/>
      <c r="AD19" s="81"/>
      <c r="AE19" s="79"/>
      <c r="AF19" s="79"/>
      <c r="AG19" s="79"/>
      <c r="AH19" s="79"/>
      <c r="AI19" s="79"/>
      <c r="AJ19" s="43"/>
      <c r="AK19" s="7"/>
      <c r="AL19" s="7"/>
      <c r="AM19" s="46"/>
      <c r="AN19" s="82"/>
      <c r="AO19" s="83">
        <f>T19+AL19</f>
        <v>75</v>
      </c>
      <c r="AP19" s="186">
        <f>V19+AN19</f>
        <v>3</v>
      </c>
      <c r="AQ19" s="15"/>
    </row>
    <row r="20" spans="1:43" ht="15" customHeight="1" thickBot="1">
      <c r="A20" s="34"/>
      <c r="B20" s="92">
        <v>2</v>
      </c>
      <c r="C20" s="93" t="s">
        <v>41</v>
      </c>
      <c r="D20" s="122" t="s">
        <v>58</v>
      </c>
      <c r="E20" s="48"/>
      <c r="F20" s="49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49"/>
      <c r="S20" s="28"/>
      <c r="T20" s="112"/>
      <c r="U20" s="51"/>
      <c r="V20" s="113"/>
      <c r="W20" s="66">
        <v>10</v>
      </c>
      <c r="X20" s="70"/>
      <c r="Y20" s="70">
        <v>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>
        <v>10</v>
      </c>
      <c r="AK20" s="7">
        <f>SUM(W20:AH20)</f>
        <v>15</v>
      </c>
      <c r="AL20" s="7">
        <f>SUM(W20:AJ20)</f>
        <v>25</v>
      </c>
      <c r="AM20" s="20" t="s">
        <v>27</v>
      </c>
      <c r="AN20" s="68">
        <f>IF(AL20=0,0,IF(AL20&lt;25,0.5,TRUNC(AL20/25)))</f>
        <v>1</v>
      </c>
      <c r="AO20" s="104">
        <f aca="true" t="shared" si="0" ref="AO20:AO52">T20+AL20</f>
        <v>25</v>
      </c>
      <c r="AP20" s="187">
        <f aca="true" t="shared" si="1" ref="AP20:AP52">V20+AN20</f>
        <v>1</v>
      </c>
      <c r="AQ20" s="15"/>
    </row>
    <row r="21" spans="1:43" ht="15" customHeight="1" thickBot="1">
      <c r="A21" s="34"/>
      <c r="B21" s="203" t="s">
        <v>50</v>
      </c>
      <c r="C21" s="204"/>
      <c r="D21" s="204"/>
      <c r="E21" s="14">
        <f>SUM(E19:E20)</f>
        <v>10</v>
      </c>
      <c r="F21" s="14">
        <f aca="true" t="shared" si="2" ref="F21:AP21">SUM(F19:F20)</f>
        <v>0</v>
      </c>
      <c r="G21" s="14">
        <f t="shared" si="2"/>
        <v>15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14">
        <f t="shared" si="2"/>
        <v>0</v>
      </c>
      <c r="N21" s="14">
        <f t="shared" si="2"/>
        <v>0</v>
      </c>
      <c r="O21" s="14">
        <f t="shared" si="2"/>
        <v>0</v>
      </c>
      <c r="P21" s="14">
        <f t="shared" si="2"/>
        <v>0</v>
      </c>
      <c r="Q21" s="14">
        <f t="shared" si="2"/>
        <v>0</v>
      </c>
      <c r="R21" s="14">
        <f t="shared" si="2"/>
        <v>50</v>
      </c>
      <c r="S21" s="14">
        <f t="shared" si="2"/>
        <v>25</v>
      </c>
      <c r="T21" s="14">
        <f t="shared" si="2"/>
        <v>75</v>
      </c>
      <c r="U21" s="14"/>
      <c r="V21" s="184">
        <f t="shared" si="2"/>
        <v>3</v>
      </c>
      <c r="W21" s="14">
        <f t="shared" si="2"/>
        <v>10</v>
      </c>
      <c r="X21" s="14">
        <f t="shared" si="2"/>
        <v>0</v>
      </c>
      <c r="Y21" s="14">
        <f t="shared" si="2"/>
        <v>5</v>
      </c>
      <c r="Z21" s="14">
        <f t="shared" si="2"/>
        <v>0</v>
      </c>
      <c r="AA21" s="14">
        <f t="shared" si="2"/>
        <v>0</v>
      </c>
      <c r="AB21" s="14">
        <f t="shared" si="2"/>
        <v>0</v>
      </c>
      <c r="AC21" s="14">
        <f t="shared" si="2"/>
        <v>0</v>
      </c>
      <c r="AD21" s="14">
        <f t="shared" si="2"/>
        <v>0</v>
      </c>
      <c r="AE21" s="14">
        <f t="shared" si="2"/>
        <v>0</v>
      </c>
      <c r="AF21" s="14">
        <f t="shared" si="2"/>
        <v>0</v>
      </c>
      <c r="AG21" s="14">
        <f t="shared" si="2"/>
        <v>0</v>
      </c>
      <c r="AH21" s="14">
        <f t="shared" si="2"/>
        <v>0</v>
      </c>
      <c r="AI21" s="14">
        <f t="shared" si="2"/>
        <v>0</v>
      </c>
      <c r="AJ21" s="14">
        <f t="shared" si="2"/>
        <v>10</v>
      </c>
      <c r="AK21" s="14">
        <f t="shared" si="2"/>
        <v>15</v>
      </c>
      <c r="AL21" s="14">
        <f t="shared" si="2"/>
        <v>25</v>
      </c>
      <c r="AM21" s="14"/>
      <c r="AN21" s="184">
        <f t="shared" si="2"/>
        <v>1</v>
      </c>
      <c r="AO21" s="14">
        <f t="shared" si="2"/>
        <v>100</v>
      </c>
      <c r="AP21" s="184">
        <f t="shared" si="2"/>
        <v>4</v>
      </c>
      <c r="AQ21" s="15"/>
    </row>
    <row r="22" spans="1:43" ht="15" customHeight="1" thickBot="1">
      <c r="A22" s="34"/>
      <c r="B22" s="209" t="s">
        <v>155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1"/>
      <c r="AQ22" s="15"/>
    </row>
    <row r="23" spans="1:43" ht="15" customHeight="1">
      <c r="A23" s="34"/>
      <c r="B23" s="19">
        <v>3</v>
      </c>
      <c r="C23" s="26" t="s">
        <v>42</v>
      </c>
      <c r="D23" s="55" t="s">
        <v>129</v>
      </c>
      <c r="E23" s="76">
        <v>10</v>
      </c>
      <c r="F23" s="43"/>
      <c r="G23" s="43"/>
      <c r="H23" s="43">
        <v>90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f>SUM(E23:P23)</f>
        <v>100</v>
      </c>
      <c r="T23" s="43">
        <f>SUM(E23:R23)</f>
        <v>100</v>
      </c>
      <c r="U23" s="117" t="s">
        <v>27</v>
      </c>
      <c r="V23" s="47">
        <f>IF(T23=0,0,IF(T23&lt;25,0.5,TRUNC(T23/25)))</f>
        <v>4</v>
      </c>
      <c r="W23" s="89"/>
      <c r="X23" s="67"/>
      <c r="Y23" s="105"/>
      <c r="Z23" s="81"/>
      <c r="AA23" s="81"/>
      <c r="AB23" s="81"/>
      <c r="AC23" s="81"/>
      <c r="AD23" s="81"/>
      <c r="AE23" s="79"/>
      <c r="AF23" s="79"/>
      <c r="AG23" s="79"/>
      <c r="AH23" s="79"/>
      <c r="AI23" s="79"/>
      <c r="AJ23" s="67"/>
      <c r="AK23" s="7"/>
      <c r="AL23" s="7"/>
      <c r="AM23" s="22"/>
      <c r="AN23" s="80"/>
      <c r="AO23" s="85">
        <f t="shared" si="0"/>
        <v>100</v>
      </c>
      <c r="AP23" s="186">
        <f t="shared" si="1"/>
        <v>4</v>
      </c>
      <c r="AQ23" s="15"/>
    </row>
    <row r="24" spans="1:43" ht="15" customHeight="1">
      <c r="A24" s="34"/>
      <c r="B24" s="19">
        <v>4</v>
      </c>
      <c r="C24" s="26" t="s">
        <v>42</v>
      </c>
      <c r="D24" s="55" t="s">
        <v>130</v>
      </c>
      <c r="E24" s="17"/>
      <c r="F24" s="70"/>
      <c r="G24" s="70"/>
      <c r="H24" s="8"/>
      <c r="I24" s="8"/>
      <c r="J24" s="8"/>
      <c r="K24" s="8"/>
      <c r="L24" s="8"/>
      <c r="M24" s="8"/>
      <c r="N24" s="8"/>
      <c r="O24" s="8"/>
      <c r="P24" s="8"/>
      <c r="Q24" s="8"/>
      <c r="R24" s="70"/>
      <c r="S24" s="3"/>
      <c r="T24" s="3"/>
      <c r="U24" s="18"/>
      <c r="V24" s="134"/>
      <c r="W24" s="66">
        <v>10</v>
      </c>
      <c r="X24" s="70"/>
      <c r="Y24" s="70"/>
      <c r="Z24" s="70">
        <v>90</v>
      </c>
      <c r="AA24" s="70"/>
      <c r="AB24" s="70"/>
      <c r="AC24" s="70"/>
      <c r="AD24" s="70"/>
      <c r="AE24" s="70"/>
      <c r="AF24" s="70"/>
      <c r="AG24" s="70"/>
      <c r="AH24" s="70"/>
      <c r="AI24" s="70"/>
      <c r="AJ24" s="70">
        <v>25</v>
      </c>
      <c r="AK24" s="70">
        <f>SUM(W24:AH24)</f>
        <v>100</v>
      </c>
      <c r="AL24" s="70">
        <f>SUM(W24:AJ24)</f>
        <v>125</v>
      </c>
      <c r="AM24" s="18" t="s">
        <v>95</v>
      </c>
      <c r="AN24" s="68">
        <f>IF(AL24=0,0,IF(AL24&lt;25,0.5,TRUNC(AL24/25)))</f>
        <v>5</v>
      </c>
      <c r="AO24" s="85">
        <f t="shared" si="0"/>
        <v>125</v>
      </c>
      <c r="AP24" s="186">
        <f t="shared" si="1"/>
        <v>5</v>
      </c>
      <c r="AQ24" s="15"/>
    </row>
    <row r="25" spans="1:43" s="16" customFormat="1" ht="15" customHeight="1">
      <c r="A25" s="34"/>
      <c r="B25" s="11">
        <v>5</v>
      </c>
      <c r="C25" s="26" t="s">
        <v>42</v>
      </c>
      <c r="D25" s="55" t="s">
        <v>128</v>
      </c>
      <c r="E25" s="17">
        <v>15</v>
      </c>
      <c r="F25" s="70"/>
      <c r="G25" s="70"/>
      <c r="H25" s="70">
        <v>10</v>
      </c>
      <c r="I25" s="70"/>
      <c r="J25" s="70"/>
      <c r="K25" s="54"/>
      <c r="L25" s="70"/>
      <c r="M25" s="70"/>
      <c r="N25" s="70"/>
      <c r="O25" s="70"/>
      <c r="P25" s="70"/>
      <c r="Q25" s="70"/>
      <c r="R25" s="70"/>
      <c r="S25" s="70">
        <f>SUM(E25:P25)</f>
        <v>25</v>
      </c>
      <c r="T25" s="70">
        <f>SUM(E25:R25)</f>
        <v>25</v>
      </c>
      <c r="U25" s="20" t="s">
        <v>27</v>
      </c>
      <c r="V25" s="68">
        <f>IF(T25=0,0,IF(T25&lt;25,0.5,TRUNC(T25/25)))</f>
        <v>1</v>
      </c>
      <c r="W25" s="66"/>
      <c r="X25" s="9"/>
      <c r="Y25" s="70"/>
      <c r="Z25" s="9"/>
      <c r="AA25" s="9"/>
      <c r="AB25" s="9"/>
      <c r="AC25" s="9"/>
      <c r="AD25" s="9"/>
      <c r="AE25" s="8"/>
      <c r="AF25" s="8"/>
      <c r="AG25" s="8"/>
      <c r="AH25" s="8"/>
      <c r="AI25" s="8"/>
      <c r="AJ25" s="70"/>
      <c r="AK25" s="7"/>
      <c r="AL25" s="3"/>
      <c r="AM25" s="18"/>
      <c r="AN25" s="84"/>
      <c r="AO25" s="85">
        <f t="shared" si="0"/>
        <v>25</v>
      </c>
      <c r="AP25" s="186">
        <f t="shared" si="1"/>
        <v>1</v>
      </c>
      <c r="AQ25" s="15"/>
    </row>
    <row r="26" spans="1:43" s="16" customFormat="1" ht="15" customHeight="1">
      <c r="A26" s="37"/>
      <c r="B26" s="11">
        <v>6</v>
      </c>
      <c r="C26" s="26" t="s">
        <v>42</v>
      </c>
      <c r="D26" s="55" t="s">
        <v>123</v>
      </c>
      <c r="E26" s="17"/>
      <c r="F26" s="70"/>
      <c r="G26" s="86"/>
      <c r="H26" s="8"/>
      <c r="I26" s="8"/>
      <c r="J26" s="8"/>
      <c r="K26" s="8"/>
      <c r="L26" s="8"/>
      <c r="M26" s="8"/>
      <c r="N26" s="8"/>
      <c r="O26" s="8"/>
      <c r="P26" s="8"/>
      <c r="Q26" s="8"/>
      <c r="R26" s="70"/>
      <c r="S26" s="3"/>
      <c r="T26" s="3"/>
      <c r="U26" s="31"/>
      <c r="V26" s="134"/>
      <c r="W26" s="66">
        <v>10</v>
      </c>
      <c r="X26" s="70"/>
      <c r="Y26" s="70"/>
      <c r="Z26" s="70">
        <v>15</v>
      </c>
      <c r="AA26" s="70"/>
      <c r="AB26" s="70"/>
      <c r="AC26" s="54"/>
      <c r="AD26" s="70"/>
      <c r="AE26" s="70"/>
      <c r="AF26" s="70"/>
      <c r="AG26" s="70"/>
      <c r="AH26" s="70"/>
      <c r="AI26" s="70"/>
      <c r="AJ26" s="70"/>
      <c r="AK26" s="70">
        <f>SUM(W26:AH26)</f>
        <v>25</v>
      </c>
      <c r="AL26" s="70">
        <f>SUM(W26:AJ26)</f>
        <v>25</v>
      </c>
      <c r="AM26" s="20" t="s">
        <v>27</v>
      </c>
      <c r="AN26" s="68">
        <f>IF(AL26=0,0,IF(AL26&lt;25,0.5,TRUNC(AL26/25)))</f>
        <v>1</v>
      </c>
      <c r="AO26" s="85">
        <f t="shared" si="0"/>
        <v>25</v>
      </c>
      <c r="AP26" s="186">
        <f t="shared" si="1"/>
        <v>1</v>
      </c>
      <c r="AQ26" s="15"/>
    </row>
    <row r="27" spans="1:43" ht="15" customHeight="1" thickBot="1">
      <c r="A27" s="37"/>
      <c r="B27" s="114">
        <v>7</v>
      </c>
      <c r="C27" s="115" t="s">
        <v>42</v>
      </c>
      <c r="D27" s="118" t="s">
        <v>67</v>
      </c>
      <c r="E27" s="48">
        <v>15</v>
      </c>
      <c r="F27" s="49"/>
      <c r="G27" s="49">
        <v>15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>
        <v>20</v>
      </c>
      <c r="S27" s="49">
        <f>SUM(E27:P27)</f>
        <v>30</v>
      </c>
      <c r="T27" s="49">
        <f>SUM(E27:R27)</f>
        <v>50</v>
      </c>
      <c r="U27" s="132" t="s">
        <v>95</v>
      </c>
      <c r="V27" s="69">
        <f>IF(T27=0,0,IF(T27&lt;25,0.5,TRUNC(T27/25)))</f>
        <v>2</v>
      </c>
      <c r="W27" s="100"/>
      <c r="X27" s="101"/>
      <c r="Y27" s="95"/>
      <c r="Z27" s="101"/>
      <c r="AA27" s="101"/>
      <c r="AB27" s="101"/>
      <c r="AC27" s="101"/>
      <c r="AD27" s="101"/>
      <c r="AE27" s="96"/>
      <c r="AF27" s="96"/>
      <c r="AG27" s="96"/>
      <c r="AH27" s="96"/>
      <c r="AI27" s="96"/>
      <c r="AJ27" s="95"/>
      <c r="AK27" s="56"/>
      <c r="AL27" s="97"/>
      <c r="AM27" s="98"/>
      <c r="AN27" s="103"/>
      <c r="AO27" s="104">
        <f t="shared" si="0"/>
        <v>50</v>
      </c>
      <c r="AP27" s="187">
        <f t="shared" si="1"/>
        <v>2</v>
      </c>
      <c r="AQ27" s="15"/>
    </row>
    <row r="28" spans="1:43" ht="15" customHeight="1" thickBot="1">
      <c r="A28" s="37"/>
      <c r="B28" s="203" t="s">
        <v>50</v>
      </c>
      <c r="C28" s="204"/>
      <c r="D28" s="204"/>
      <c r="E28" s="14">
        <f>SUM(E23:E27)</f>
        <v>40</v>
      </c>
      <c r="F28" s="14">
        <f aca="true" t="shared" si="3" ref="F28:AP28">SUM(F23:F27)</f>
        <v>0</v>
      </c>
      <c r="G28" s="14">
        <f t="shared" si="3"/>
        <v>15</v>
      </c>
      <c r="H28" s="14">
        <f t="shared" si="3"/>
        <v>100</v>
      </c>
      <c r="I28" s="14">
        <f t="shared" si="3"/>
        <v>0</v>
      </c>
      <c r="J28" s="14">
        <f t="shared" si="3"/>
        <v>0</v>
      </c>
      <c r="K28" s="14">
        <f t="shared" si="3"/>
        <v>0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 t="shared" si="3"/>
        <v>0</v>
      </c>
      <c r="P28" s="14">
        <f t="shared" si="3"/>
        <v>0</v>
      </c>
      <c r="Q28" s="14">
        <f t="shared" si="3"/>
        <v>0</v>
      </c>
      <c r="R28" s="14">
        <f t="shared" si="3"/>
        <v>20</v>
      </c>
      <c r="S28" s="14">
        <f t="shared" si="3"/>
        <v>155</v>
      </c>
      <c r="T28" s="14">
        <f t="shared" si="3"/>
        <v>175</v>
      </c>
      <c r="U28" s="14"/>
      <c r="V28" s="184">
        <f t="shared" si="3"/>
        <v>7</v>
      </c>
      <c r="W28" s="14">
        <f t="shared" si="3"/>
        <v>20</v>
      </c>
      <c r="X28" s="14">
        <f t="shared" si="3"/>
        <v>0</v>
      </c>
      <c r="Y28" s="14">
        <f t="shared" si="3"/>
        <v>0</v>
      </c>
      <c r="Z28" s="14">
        <f t="shared" si="3"/>
        <v>105</v>
      </c>
      <c r="AA28" s="14">
        <f t="shared" si="3"/>
        <v>0</v>
      </c>
      <c r="AB28" s="14">
        <f t="shared" si="3"/>
        <v>0</v>
      </c>
      <c r="AC28" s="14">
        <f t="shared" si="3"/>
        <v>0</v>
      </c>
      <c r="AD28" s="14">
        <f t="shared" si="3"/>
        <v>0</v>
      </c>
      <c r="AE28" s="14">
        <f t="shared" si="3"/>
        <v>0</v>
      </c>
      <c r="AF28" s="14">
        <f t="shared" si="3"/>
        <v>0</v>
      </c>
      <c r="AG28" s="14">
        <f t="shared" si="3"/>
        <v>0</v>
      </c>
      <c r="AH28" s="14">
        <f t="shared" si="3"/>
        <v>0</v>
      </c>
      <c r="AI28" s="14">
        <f t="shared" si="3"/>
        <v>0</v>
      </c>
      <c r="AJ28" s="14">
        <f t="shared" si="3"/>
        <v>25</v>
      </c>
      <c r="AK28" s="14">
        <f t="shared" si="3"/>
        <v>125</v>
      </c>
      <c r="AL28" s="14">
        <f t="shared" si="3"/>
        <v>150</v>
      </c>
      <c r="AM28" s="14"/>
      <c r="AN28" s="184">
        <f t="shared" si="3"/>
        <v>6</v>
      </c>
      <c r="AO28" s="14">
        <f t="shared" si="3"/>
        <v>325</v>
      </c>
      <c r="AP28" s="184">
        <f t="shared" si="3"/>
        <v>13</v>
      </c>
      <c r="AQ28" s="15"/>
    </row>
    <row r="29" spans="1:43" ht="15" customHeight="1" thickBot="1">
      <c r="A29" s="37"/>
      <c r="B29" s="209" t="s">
        <v>70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1"/>
      <c r="AQ29" s="15"/>
    </row>
    <row r="30" spans="1:43" ht="15" customHeight="1">
      <c r="A30" s="37"/>
      <c r="B30" s="19">
        <v>8</v>
      </c>
      <c r="C30" s="39" t="s">
        <v>42</v>
      </c>
      <c r="D30" s="173" t="s">
        <v>166</v>
      </c>
      <c r="E30" s="174">
        <v>20</v>
      </c>
      <c r="F30" s="175"/>
      <c r="G30" s="175">
        <v>5</v>
      </c>
      <c r="H30" s="7"/>
      <c r="I30" s="7"/>
      <c r="J30" s="7"/>
      <c r="K30" s="7">
        <v>10</v>
      </c>
      <c r="L30" s="7"/>
      <c r="M30" s="7"/>
      <c r="N30" s="7"/>
      <c r="O30" s="7"/>
      <c r="P30" s="67"/>
      <c r="Q30" s="7"/>
      <c r="R30" s="67">
        <v>15</v>
      </c>
      <c r="S30" s="67">
        <f>SUM(E30:P30)</f>
        <v>35</v>
      </c>
      <c r="T30" s="67">
        <f>SUM(E30:R30)</f>
        <v>50</v>
      </c>
      <c r="U30" s="176" t="s">
        <v>95</v>
      </c>
      <c r="V30" s="42">
        <f>IF(T30=0,0,IF(T30&lt;25,0.5,TRUNC(T30/25)))</f>
        <v>2</v>
      </c>
      <c r="W30" s="177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6"/>
      <c r="AO30" s="85">
        <f>T30+AL30</f>
        <v>50</v>
      </c>
      <c r="AP30" s="190">
        <f>V30+AN30</f>
        <v>2</v>
      </c>
      <c r="AQ30" s="15"/>
    </row>
    <row r="31" spans="1:43" ht="15" customHeight="1">
      <c r="A31" s="37"/>
      <c r="B31" s="19">
        <v>9</v>
      </c>
      <c r="C31" s="25" t="s">
        <v>42</v>
      </c>
      <c r="D31" s="167" t="s">
        <v>108</v>
      </c>
      <c r="E31" s="12"/>
      <c r="F31" s="70"/>
      <c r="G31" s="70">
        <v>15</v>
      </c>
      <c r="H31" s="3"/>
      <c r="I31" s="3"/>
      <c r="J31" s="3"/>
      <c r="K31" s="3">
        <v>35</v>
      </c>
      <c r="L31" s="3"/>
      <c r="M31" s="3"/>
      <c r="N31" s="3"/>
      <c r="O31" s="3"/>
      <c r="P31" s="70"/>
      <c r="Q31" s="3"/>
      <c r="R31" s="70">
        <v>25</v>
      </c>
      <c r="S31" s="70">
        <f>SUM(E31:P31)</f>
        <v>50</v>
      </c>
      <c r="T31" s="7">
        <f>SUM(E31:R31)</f>
        <v>75</v>
      </c>
      <c r="U31" s="20" t="s">
        <v>95</v>
      </c>
      <c r="V31" s="42">
        <f>IF(T31=0,0,IF(T31&lt;25,0.5,TRUNC(T31/25)))</f>
        <v>3</v>
      </c>
      <c r="W31" s="78"/>
      <c r="X31" s="81"/>
      <c r="Y31" s="67"/>
      <c r="Z31" s="81"/>
      <c r="AA31" s="81"/>
      <c r="AB31" s="81"/>
      <c r="AC31" s="81"/>
      <c r="AD31" s="81"/>
      <c r="AE31" s="79"/>
      <c r="AF31" s="79"/>
      <c r="AG31" s="79"/>
      <c r="AH31" s="79"/>
      <c r="AI31" s="79"/>
      <c r="AJ31" s="67"/>
      <c r="AK31" s="7"/>
      <c r="AL31" s="7"/>
      <c r="AM31" s="22"/>
      <c r="AN31" s="80"/>
      <c r="AO31" s="85">
        <f t="shared" si="0"/>
        <v>75</v>
      </c>
      <c r="AP31" s="190">
        <f t="shared" si="1"/>
        <v>3</v>
      </c>
      <c r="AQ31" s="15"/>
    </row>
    <row r="32" spans="1:43" ht="15" customHeight="1">
      <c r="A32" s="37"/>
      <c r="B32" s="11">
        <v>10</v>
      </c>
      <c r="C32" s="25" t="s">
        <v>42</v>
      </c>
      <c r="D32" s="59" t="s">
        <v>110</v>
      </c>
      <c r="E32" s="12"/>
      <c r="F32" s="70"/>
      <c r="G32" s="70">
        <v>15</v>
      </c>
      <c r="H32" s="3"/>
      <c r="I32" s="3"/>
      <c r="J32" s="3"/>
      <c r="K32" s="3">
        <v>35</v>
      </c>
      <c r="L32" s="3"/>
      <c r="M32" s="3"/>
      <c r="N32" s="3"/>
      <c r="O32" s="3"/>
      <c r="P32" s="70"/>
      <c r="Q32" s="3"/>
      <c r="R32" s="70">
        <v>25</v>
      </c>
      <c r="S32" s="70">
        <f>SUM(E32:P32)</f>
        <v>50</v>
      </c>
      <c r="T32" s="7">
        <f>SUM(E32:R32)</f>
        <v>75</v>
      </c>
      <c r="U32" s="20" t="s">
        <v>95</v>
      </c>
      <c r="V32" s="42">
        <f>IF(T32=0,0,IF(T32&lt;25,0.5,TRUNC(T32/25)))</f>
        <v>3</v>
      </c>
      <c r="W32" s="17"/>
      <c r="X32" s="9"/>
      <c r="Y32" s="70"/>
      <c r="Z32" s="9"/>
      <c r="AA32" s="13"/>
      <c r="AB32" s="9"/>
      <c r="AC32" s="9"/>
      <c r="AD32" s="9"/>
      <c r="AE32" s="8"/>
      <c r="AF32" s="8"/>
      <c r="AG32" s="8"/>
      <c r="AH32" s="8"/>
      <c r="AI32" s="8"/>
      <c r="AJ32" s="70"/>
      <c r="AK32" s="7"/>
      <c r="AL32" s="3"/>
      <c r="AM32" s="18"/>
      <c r="AN32" s="84"/>
      <c r="AO32" s="85">
        <f t="shared" si="0"/>
        <v>75</v>
      </c>
      <c r="AP32" s="190">
        <f t="shared" si="1"/>
        <v>3</v>
      </c>
      <c r="AQ32" s="15"/>
    </row>
    <row r="33" spans="1:43" ht="15" customHeight="1" thickBot="1">
      <c r="A33" s="34"/>
      <c r="B33" s="19">
        <v>11</v>
      </c>
      <c r="C33" s="168" t="s">
        <v>42</v>
      </c>
      <c r="D33" s="169" t="s">
        <v>112</v>
      </c>
      <c r="E33" s="12"/>
      <c r="F33" s="70"/>
      <c r="G33" s="70">
        <v>15</v>
      </c>
      <c r="H33" s="3"/>
      <c r="I33" s="3"/>
      <c r="J33" s="3"/>
      <c r="K33" s="3">
        <v>35</v>
      </c>
      <c r="L33" s="3"/>
      <c r="M33" s="3"/>
      <c r="N33" s="3"/>
      <c r="O33" s="3"/>
      <c r="P33" s="70"/>
      <c r="Q33" s="3"/>
      <c r="R33" s="70">
        <v>25</v>
      </c>
      <c r="S33" s="7">
        <f>SUM(E33:P33)</f>
        <v>50</v>
      </c>
      <c r="T33" s="7">
        <f>SUM(E33:R33)</f>
        <v>75</v>
      </c>
      <c r="U33" s="20" t="s">
        <v>95</v>
      </c>
      <c r="V33" s="42">
        <f>IF(T33=0,0,IF(T33&lt;25,0.5,TRUNC(T33/25)))</f>
        <v>3</v>
      </c>
      <c r="W33" s="48"/>
      <c r="X33" s="49"/>
      <c r="Y33" s="77"/>
      <c r="Z33" s="170"/>
      <c r="AA33" s="170"/>
      <c r="AB33" s="170"/>
      <c r="AC33" s="170"/>
      <c r="AD33" s="170"/>
      <c r="AE33" s="50"/>
      <c r="AF33" s="50"/>
      <c r="AG33" s="50"/>
      <c r="AH33" s="50"/>
      <c r="AI33" s="50"/>
      <c r="AJ33" s="49"/>
      <c r="AK33" s="28"/>
      <c r="AL33" s="112"/>
      <c r="AM33" s="51"/>
      <c r="AN33" s="171"/>
      <c r="AO33" s="172">
        <f t="shared" si="0"/>
        <v>75</v>
      </c>
      <c r="AP33" s="62">
        <f t="shared" si="1"/>
        <v>3</v>
      </c>
      <c r="AQ33" s="15"/>
    </row>
    <row r="34" spans="1:43" ht="15" customHeight="1" thickBot="1">
      <c r="A34" s="34"/>
      <c r="B34" s="203" t="s">
        <v>50</v>
      </c>
      <c r="C34" s="204"/>
      <c r="D34" s="204"/>
      <c r="E34" s="14">
        <f>SUM(E30:E33)</f>
        <v>20</v>
      </c>
      <c r="F34" s="14">
        <f aca="true" t="shared" si="4" ref="F34:AP34">SUM(F30:F33)</f>
        <v>0</v>
      </c>
      <c r="G34" s="14">
        <f t="shared" si="4"/>
        <v>50</v>
      </c>
      <c r="H34" s="14">
        <f t="shared" si="4"/>
        <v>0</v>
      </c>
      <c r="I34" s="14">
        <f t="shared" si="4"/>
        <v>0</v>
      </c>
      <c r="J34" s="14">
        <f t="shared" si="4"/>
        <v>0</v>
      </c>
      <c r="K34" s="14">
        <f t="shared" si="4"/>
        <v>115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4"/>
        <v>0</v>
      </c>
      <c r="P34" s="14">
        <f t="shared" si="4"/>
        <v>0</v>
      </c>
      <c r="Q34" s="14">
        <f t="shared" si="4"/>
        <v>0</v>
      </c>
      <c r="R34" s="14">
        <f t="shared" si="4"/>
        <v>90</v>
      </c>
      <c r="S34" s="14">
        <f t="shared" si="4"/>
        <v>185</v>
      </c>
      <c r="T34" s="14">
        <f t="shared" si="4"/>
        <v>275</v>
      </c>
      <c r="U34" s="14"/>
      <c r="V34" s="184">
        <f t="shared" si="4"/>
        <v>11</v>
      </c>
      <c r="W34" s="14">
        <f t="shared" si="4"/>
        <v>0</v>
      </c>
      <c r="X34" s="14">
        <f t="shared" si="4"/>
        <v>0</v>
      </c>
      <c r="Y34" s="14">
        <f t="shared" si="4"/>
        <v>0</v>
      </c>
      <c r="Z34" s="14">
        <f t="shared" si="4"/>
        <v>0</v>
      </c>
      <c r="AA34" s="14">
        <f t="shared" si="4"/>
        <v>0</v>
      </c>
      <c r="AB34" s="14">
        <f t="shared" si="4"/>
        <v>0</v>
      </c>
      <c r="AC34" s="14">
        <f t="shared" si="4"/>
        <v>0</v>
      </c>
      <c r="AD34" s="14">
        <f t="shared" si="4"/>
        <v>0</v>
      </c>
      <c r="AE34" s="14">
        <f t="shared" si="4"/>
        <v>0</v>
      </c>
      <c r="AF34" s="14">
        <f t="shared" si="4"/>
        <v>0</v>
      </c>
      <c r="AG34" s="14">
        <f t="shared" si="4"/>
        <v>0</v>
      </c>
      <c r="AH34" s="14">
        <f t="shared" si="4"/>
        <v>0</v>
      </c>
      <c r="AI34" s="14">
        <f t="shared" si="4"/>
        <v>0</v>
      </c>
      <c r="AJ34" s="14">
        <f t="shared" si="4"/>
        <v>0</v>
      </c>
      <c r="AK34" s="14">
        <f t="shared" si="4"/>
        <v>0</v>
      </c>
      <c r="AL34" s="14">
        <f t="shared" si="4"/>
        <v>0</v>
      </c>
      <c r="AM34" s="14"/>
      <c r="AN34" s="189">
        <f t="shared" si="4"/>
        <v>0</v>
      </c>
      <c r="AO34" s="14">
        <f t="shared" si="4"/>
        <v>275</v>
      </c>
      <c r="AP34" s="185">
        <f t="shared" si="4"/>
        <v>11</v>
      </c>
      <c r="AQ34" s="15"/>
    </row>
    <row r="35" spans="1:43" ht="15" customHeight="1" thickBot="1">
      <c r="A35" s="34"/>
      <c r="B35" s="209" t="s">
        <v>71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1"/>
      <c r="AQ35" s="15"/>
    </row>
    <row r="36" spans="1:43" ht="15" customHeight="1">
      <c r="A36" s="34"/>
      <c r="B36" s="19">
        <v>12</v>
      </c>
      <c r="C36" s="26" t="s">
        <v>42</v>
      </c>
      <c r="D36" s="59" t="s">
        <v>156</v>
      </c>
      <c r="E36" s="12">
        <v>15</v>
      </c>
      <c r="F36" s="70"/>
      <c r="G36" s="70">
        <v>10</v>
      </c>
      <c r="H36" s="3"/>
      <c r="I36" s="3"/>
      <c r="J36" s="3"/>
      <c r="K36" s="3"/>
      <c r="L36" s="3"/>
      <c r="M36" s="3"/>
      <c r="N36" s="3"/>
      <c r="O36" s="3"/>
      <c r="P36" s="70"/>
      <c r="Q36" s="3"/>
      <c r="R36" s="70">
        <v>50</v>
      </c>
      <c r="S36" s="7">
        <f>SUM(E36:P36)</f>
        <v>25</v>
      </c>
      <c r="T36" s="7">
        <f>SUM(E36:R36)</f>
        <v>75</v>
      </c>
      <c r="U36" s="20" t="s">
        <v>27</v>
      </c>
      <c r="V36" s="42">
        <f>IF(T36=0,0,IF(T36&lt;25,0.5,TRUNC(T36/25)))</f>
        <v>3</v>
      </c>
      <c r="W36" s="78"/>
      <c r="X36" s="81"/>
      <c r="Y36" s="67"/>
      <c r="Z36" s="81"/>
      <c r="AA36" s="81"/>
      <c r="AB36" s="81"/>
      <c r="AC36" s="81"/>
      <c r="AD36" s="81"/>
      <c r="AE36" s="79"/>
      <c r="AF36" s="79"/>
      <c r="AG36" s="79"/>
      <c r="AH36" s="79"/>
      <c r="AI36" s="79"/>
      <c r="AJ36" s="67"/>
      <c r="AK36" s="7"/>
      <c r="AL36" s="7"/>
      <c r="AM36" s="22"/>
      <c r="AN36" s="80"/>
      <c r="AO36" s="85">
        <f t="shared" si="0"/>
        <v>75</v>
      </c>
      <c r="AP36" s="186">
        <f t="shared" si="1"/>
        <v>3</v>
      </c>
      <c r="AQ36" s="15"/>
    </row>
    <row r="37" spans="1:43" s="16" customFormat="1" ht="15" customHeight="1">
      <c r="A37" s="37"/>
      <c r="B37" s="19">
        <v>13</v>
      </c>
      <c r="C37" s="26" t="s">
        <v>42</v>
      </c>
      <c r="D37" s="59" t="s">
        <v>124</v>
      </c>
      <c r="E37" s="12"/>
      <c r="F37" s="70"/>
      <c r="G37" s="70"/>
      <c r="H37" s="3"/>
      <c r="I37" s="3"/>
      <c r="J37" s="3"/>
      <c r="K37" s="3"/>
      <c r="L37" s="3"/>
      <c r="M37" s="3"/>
      <c r="N37" s="3"/>
      <c r="O37" s="3"/>
      <c r="P37" s="70"/>
      <c r="Q37" s="3"/>
      <c r="R37" s="70"/>
      <c r="S37" s="7"/>
      <c r="T37" s="7"/>
      <c r="U37" s="20"/>
      <c r="V37" s="42"/>
      <c r="W37" s="12"/>
      <c r="X37" s="70">
        <v>5</v>
      </c>
      <c r="Y37" s="70"/>
      <c r="Z37" s="3"/>
      <c r="AA37" s="3"/>
      <c r="AB37" s="3"/>
      <c r="AC37" s="3"/>
      <c r="AD37" s="3"/>
      <c r="AE37" s="3"/>
      <c r="AF37" s="3"/>
      <c r="AG37" s="3"/>
      <c r="AH37" s="70"/>
      <c r="AI37" s="3"/>
      <c r="AJ37" s="70">
        <v>145</v>
      </c>
      <c r="AK37" s="7">
        <f>SUM(W37:AH37)</f>
        <v>5</v>
      </c>
      <c r="AL37" s="7">
        <f>SUM(W37:AJ37)</f>
        <v>150</v>
      </c>
      <c r="AM37" s="20" t="s">
        <v>27</v>
      </c>
      <c r="AN37" s="42">
        <f>IF(AL37=0,0,IF(AL37&lt;25,0.5,TRUNC(AL37/25)))</f>
        <v>6</v>
      </c>
      <c r="AO37" s="85">
        <f t="shared" si="0"/>
        <v>150</v>
      </c>
      <c r="AP37" s="186">
        <f t="shared" si="1"/>
        <v>6</v>
      </c>
      <c r="AQ37" s="15"/>
    </row>
    <row r="38" spans="1:43" ht="15" customHeight="1">
      <c r="A38" s="37"/>
      <c r="B38" s="19">
        <v>14</v>
      </c>
      <c r="C38" s="26" t="s">
        <v>42</v>
      </c>
      <c r="D38" s="59" t="s">
        <v>126</v>
      </c>
      <c r="E38" s="12">
        <v>10</v>
      </c>
      <c r="F38" s="70"/>
      <c r="G38" s="70"/>
      <c r="H38" s="3"/>
      <c r="I38" s="3"/>
      <c r="J38" s="3"/>
      <c r="K38" s="3">
        <v>15</v>
      </c>
      <c r="L38" s="3"/>
      <c r="M38" s="3"/>
      <c r="N38" s="3"/>
      <c r="O38" s="3"/>
      <c r="P38" s="70"/>
      <c r="Q38" s="3"/>
      <c r="R38" s="70"/>
      <c r="S38" s="7">
        <f>SUM(E38:P38)</f>
        <v>25</v>
      </c>
      <c r="T38" s="7">
        <f>SUM(E38:R38)</f>
        <v>25</v>
      </c>
      <c r="U38" s="20" t="s">
        <v>27</v>
      </c>
      <c r="V38" s="42">
        <f>IF(T38=0,0,IF(T38&lt;25,0.5,TRUNC(T38/25)))</f>
        <v>1</v>
      </c>
      <c r="W38" s="17"/>
      <c r="X38" s="9"/>
      <c r="Y38" s="70"/>
      <c r="Z38" s="9"/>
      <c r="AA38" s="9"/>
      <c r="AB38" s="9"/>
      <c r="AC38" s="9"/>
      <c r="AD38" s="9"/>
      <c r="AE38" s="8"/>
      <c r="AF38" s="8"/>
      <c r="AG38" s="8"/>
      <c r="AH38" s="8"/>
      <c r="AI38" s="8"/>
      <c r="AJ38" s="70"/>
      <c r="AK38" s="7"/>
      <c r="AL38" s="3"/>
      <c r="AM38" s="18"/>
      <c r="AN38" s="84"/>
      <c r="AO38" s="85">
        <f t="shared" si="0"/>
        <v>25</v>
      </c>
      <c r="AP38" s="186">
        <f t="shared" si="1"/>
        <v>1</v>
      </c>
      <c r="AQ38" s="15"/>
    </row>
    <row r="39" spans="1:43" ht="15" customHeight="1" thickBot="1">
      <c r="A39" s="37"/>
      <c r="B39" s="19">
        <v>15</v>
      </c>
      <c r="C39" s="115" t="s">
        <v>42</v>
      </c>
      <c r="D39" s="116" t="s">
        <v>127</v>
      </c>
      <c r="E39" s="94"/>
      <c r="F39" s="95"/>
      <c r="G39" s="95"/>
      <c r="H39" s="96"/>
      <c r="I39" s="97"/>
      <c r="J39" s="96"/>
      <c r="K39" s="96"/>
      <c r="L39" s="96"/>
      <c r="M39" s="96"/>
      <c r="N39" s="96"/>
      <c r="O39" s="96"/>
      <c r="P39" s="96"/>
      <c r="Q39" s="96"/>
      <c r="R39" s="95"/>
      <c r="S39" s="56"/>
      <c r="T39" s="97"/>
      <c r="U39" s="98"/>
      <c r="V39" s="120"/>
      <c r="W39" s="127"/>
      <c r="X39" s="95">
        <v>10</v>
      </c>
      <c r="Y39" s="95"/>
      <c r="Z39" s="97"/>
      <c r="AA39" s="97"/>
      <c r="AB39" s="97"/>
      <c r="AC39" s="97">
        <v>15</v>
      </c>
      <c r="AD39" s="97"/>
      <c r="AE39" s="97"/>
      <c r="AF39" s="97"/>
      <c r="AG39" s="97"/>
      <c r="AH39" s="95"/>
      <c r="AI39" s="97"/>
      <c r="AJ39" s="95"/>
      <c r="AK39" s="56">
        <f>SUM(W39:AH39)</f>
        <v>25</v>
      </c>
      <c r="AL39" s="56">
        <f>SUM(W39:AJ39)</f>
        <v>25</v>
      </c>
      <c r="AM39" s="57" t="s">
        <v>27</v>
      </c>
      <c r="AN39" s="128">
        <f>IF(AL39=0,0,IF(AL39&lt;25,0.5,TRUNC(AL39/25)))</f>
        <v>1</v>
      </c>
      <c r="AO39" s="104">
        <f t="shared" si="0"/>
        <v>25</v>
      </c>
      <c r="AP39" s="187">
        <f t="shared" si="1"/>
        <v>1</v>
      </c>
      <c r="AQ39" s="15"/>
    </row>
    <row r="40" spans="1:43" ht="15" customHeight="1" thickBot="1">
      <c r="A40" s="37"/>
      <c r="B40" s="203" t="s">
        <v>50</v>
      </c>
      <c r="C40" s="204"/>
      <c r="D40" s="204"/>
      <c r="E40" s="14">
        <f aca="true" t="shared" si="5" ref="E40:AP40">SUM(E36:E39)</f>
        <v>25</v>
      </c>
      <c r="F40" s="14">
        <f t="shared" si="5"/>
        <v>0</v>
      </c>
      <c r="G40" s="14">
        <f t="shared" si="5"/>
        <v>10</v>
      </c>
      <c r="H40" s="14">
        <f t="shared" si="5"/>
        <v>0</v>
      </c>
      <c r="I40" s="14">
        <f t="shared" si="5"/>
        <v>0</v>
      </c>
      <c r="J40" s="14">
        <f t="shared" si="5"/>
        <v>0</v>
      </c>
      <c r="K40" s="14">
        <f t="shared" si="5"/>
        <v>15</v>
      </c>
      <c r="L40" s="14">
        <f t="shared" si="5"/>
        <v>0</v>
      </c>
      <c r="M40" s="14">
        <f t="shared" si="5"/>
        <v>0</v>
      </c>
      <c r="N40" s="14">
        <f t="shared" si="5"/>
        <v>0</v>
      </c>
      <c r="O40" s="14">
        <f t="shared" si="5"/>
        <v>0</v>
      </c>
      <c r="P40" s="14">
        <f t="shared" si="5"/>
        <v>0</v>
      </c>
      <c r="Q40" s="14">
        <f t="shared" si="5"/>
        <v>0</v>
      </c>
      <c r="R40" s="14">
        <f t="shared" si="5"/>
        <v>50</v>
      </c>
      <c r="S40" s="14">
        <f t="shared" si="5"/>
        <v>50</v>
      </c>
      <c r="T40" s="14">
        <f t="shared" si="5"/>
        <v>100</v>
      </c>
      <c r="U40" s="14"/>
      <c r="V40" s="184">
        <f t="shared" si="5"/>
        <v>4</v>
      </c>
      <c r="W40" s="14">
        <f t="shared" si="5"/>
        <v>0</v>
      </c>
      <c r="X40" s="14">
        <f t="shared" si="5"/>
        <v>15</v>
      </c>
      <c r="Y40" s="14">
        <f t="shared" si="5"/>
        <v>0</v>
      </c>
      <c r="Z40" s="14">
        <f t="shared" si="5"/>
        <v>0</v>
      </c>
      <c r="AA40" s="14">
        <f t="shared" si="5"/>
        <v>0</v>
      </c>
      <c r="AB40" s="14">
        <f t="shared" si="5"/>
        <v>0</v>
      </c>
      <c r="AC40" s="14">
        <f t="shared" si="5"/>
        <v>15</v>
      </c>
      <c r="AD40" s="14">
        <f t="shared" si="5"/>
        <v>0</v>
      </c>
      <c r="AE40" s="14">
        <f t="shared" si="5"/>
        <v>0</v>
      </c>
      <c r="AF40" s="14">
        <f t="shared" si="5"/>
        <v>0</v>
      </c>
      <c r="AG40" s="14">
        <f t="shared" si="5"/>
        <v>0</v>
      </c>
      <c r="AH40" s="14">
        <f t="shared" si="5"/>
        <v>0</v>
      </c>
      <c r="AI40" s="14">
        <f t="shared" si="5"/>
        <v>0</v>
      </c>
      <c r="AJ40" s="14">
        <f t="shared" si="5"/>
        <v>145</v>
      </c>
      <c r="AK40" s="14">
        <f t="shared" si="5"/>
        <v>30</v>
      </c>
      <c r="AL40" s="14">
        <f t="shared" si="5"/>
        <v>175</v>
      </c>
      <c r="AM40" s="14"/>
      <c r="AN40" s="184">
        <f t="shared" si="5"/>
        <v>7</v>
      </c>
      <c r="AO40" s="14">
        <f t="shared" si="5"/>
        <v>275</v>
      </c>
      <c r="AP40" s="184">
        <f t="shared" si="5"/>
        <v>11</v>
      </c>
      <c r="AQ40" s="15"/>
    </row>
    <row r="41" spans="1:43" ht="15" customHeight="1" thickBot="1">
      <c r="A41" s="37"/>
      <c r="B41" s="209" t="s">
        <v>121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1"/>
      <c r="AQ41" s="15"/>
    </row>
    <row r="42" spans="1:43" ht="15" customHeight="1">
      <c r="A42" s="34"/>
      <c r="B42" s="19">
        <v>16</v>
      </c>
      <c r="C42" s="25" t="s">
        <v>42</v>
      </c>
      <c r="D42" s="60" t="s">
        <v>119</v>
      </c>
      <c r="E42" s="12"/>
      <c r="F42" s="1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100</v>
      </c>
      <c r="R42" s="3"/>
      <c r="S42" s="7">
        <f>SUM(E42:P42)</f>
        <v>0</v>
      </c>
      <c r="T42" s="7"/>
      <c r="U42" s="20"/>
      <c r="V42" s="42">
        <v>4</v>
      </c>
      <c r="W42" s="78"/>
      <c r="X42" s="67"/>
      <c r="Y42" s="105"/>
      <c r="Z42" s="81"/>
      <c r="AA42" s="81"/>
      <c r="AB42" s="81"/>
      <c r="AC42" s="81"/>
      <c r="AD42" s="81"/>
      <c r="AE42" s="79"/>
      <c r="AF42" s="79"/>
      <c r="AG42" s="79"/>
      <c r="AH42" s="79"/>
      <c r="AI42" s="79"/>
      <c r="AJ42" s="67"/>
      <c r="AK42" s="7"/>
      <c r="AL42" s="7"/>
      <c r="AM42" s="22"/>
      <c r="AN42" s="80"/>
      <c r="AO42" s="85">
        <f t="shared" si="0"/>
        <v>0</v>
      </c>
      <c r="AP42" s="186">
        <f t="shared" si="1"/>
        <v>4</v>
      </c>
      <c r="AQ42" s="15"/>
    </row>
    <row r="43" spans="1:43" ht="15" customHeight="1" thickBot="1">
      <c r="A43" s="34"/>
      <c r="B43" s="92">
        <v>17</v>
      </c>
      <c r="C43" s="124" t="s">
        <v>42</v>
      </c>
      <c r="D43" s="122" t="s">
        <v>120</v>
      </c>
      <c r="E43" s="94"/>
      <c r="F43" s="95"/>
      <c r="G43" s="95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5"/>
      <c r="S43" s="56"/>
      <c r="T43" s="97"/>
      <c r="U43" s="98"/>
      <c r="V43" s="120"/>
      <c r="W43" s="127"/>
      <c r="X43" s="102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>
        <v>200</v>
      </c>
      <c r="AJ43" s="97"/>
      <c r="AK43" s="56">
        <f>SUM(W43:AH43)</f>
        <v>0</v>
      </c>
      <c r="AL43" s="56"/>
      <c r="AM43" s="57"/>
      <c r="AN43" s="128">
        <v>7</v>
      </c>
      <c r="AO43" s="104">
        <f t="shared" si="0"/>
        <v>0</v>
      </c>
      <c r="AP43" s="187">
        <f t="shared" si="1"/>
        <v>7</v>
      </c>
      <c r="AQ43" s="15"/>
    </row>
    <row r="44" spans="1:43" ht="15" customHeight="1" thickBot="1">
      <c r="A44" s="34"/>
      <c r="B44" s="203" t="s">
        <v>50</v>
      </c>
      <c r="C44" s="204"/>
      <c r="D44" s="204"/>
      <c r="E44" s="14">
        <f>SUM(E42:E43)</f>
        <v>0</v>
      </c>
      <c r="F44" s="14">
        <f aca="true" t="shared" si="6" ref="F44:AP44">SUM(F42:F43)</f>
        <v>0</v>
      </c>
      <c r="G44" s="14">
        <f t="shared" si="6"/>
        <v>0</v>
      </c>
      <c r="H44" s="14">
        <f t="shared" si="6"/>
        <v>0</v>
      </c>
      <c r="I44" s="14">
        <f t="shared" si="6"/>
        <v>0</v>
      </c>
      <c r="J44" s="14">
        <f t="shared" si="6"/>
        <v>0</v>
      </c>
      <c r="K44" s="14">
        <f t="shared" si="6"/>
        <v>0</v>
      </c>
      <c r="L44" s="14">
        <f t="shared" si="6"/>
        <v>0</v>
      </c>
      <c r="M44" s="14">
        <f t="shared" si="6"/>
        <v>0</v>
      </c>
      <c r="N44" s="14">
        <f t="shared" si="6"/>
        <v>0</v>
      </c>
      <c r="O44" s="14">
        <f t="shared" si="6"/>
        <v>0</v>
      </c>
      <c r="P44" s="14">
        <f t="shared" si="6"/>
        <v>0</v>
      </c>
      <c r="Q44" s="14">
        <f t="shared" si="6"/>
        <v>100</v>
      </c>
      <c r="R44" s="14">
        <f t="shared" si="6"/>
        <v>0</v>
      </c>
      <c r="S44" s="14">
        <f t="shared" si="6"/>
        <v>0</v>
      </c>
      <c r="T44" s="14">
        <f t="shared" si="6"/>
        <v>0</v>
      </c>
      <c r="U44" s="14"/>
      <c r="V44" s="184">
        <f t="shared" si="6"/>
        <v>4</v>
      </c>
      <c r="W44" s="14">
        <f t="shared" si="6"/>
        <v>0</v>
      </c>
      <c r="X44" s="14">
        <f t="shared" si="6"/>
        <v>0</v>
      </c>
      <c r="Y44" s="14">
        <f t="shared" si="6"/>
        <v>0</v>
      </c>
      <c r="Z44" s="14">
        <f t="shared" si="6"/>
        <v>0</v>
      </c>
      <c r="AA44" s="14">
        <f t="shared" si="6"/>
        <v>0</v>
      </c>
      <c r="AB44" s="14">
        <f t="shared" si="6"/>
        <v>0</v>
      </c>
      <c r="AC44" s="14">
        <f t="shared" si="6"/>
        <v>0</v>
      </c>
      <c r="AD44" s="14">
        <f t="shared" si="6"/>
        <v>0</v>
      </c>
      <c r="AE44" s="14">
        <f t="shared" si="6"/>
        <v>0</v>
      </c>
      <c r="AF44" s="14">
        <f t="shared" si="6"/>
        <v>0</v>
      </c>
      <c r="AG44" s="14">
        <f t="shared" si="6"/>
        <v>0</v>
      </c>
      <c r="AH44" s="14">
        <f t="shared" si="6"/>
        <v>0</v>
      </c>
      <c r="AI44" s="14">
        <f t="shared" si="6"/>
        <v>200</v>
      </c>
      <c r="AJ44" s="14">
        <f t="shared" si="6"/>
        <v>0</v>
      </c>
      <c r="AK44" s="14">
        <f t="shared" si="6"/>
        <v>0</v>
      </c>
      <c r="AL44" s="14">
        <f t="shared" si="6"/>
        <v>0</v>
      </c>
      <c r="AM44" s="14"/>
      <c r="AN44" s="184">
        <f t="shared" si="6"/>
        <v>7</v>
      </c>
      <c r="AO44" s="14">
        <f t="shared" si="6"/>
        <v>0</v>
      </c>
      <c r="AP44" s="184">
        <f t="shared" si="6"/>
        <v>11</v>
      </c>
      <c r="AQ44" s="15"/>
    </row>
    <row r="45" spans="1:43" ht="15" customHeight="1" thickBot="1">
      <c r="A45" s="34"/>
      <c r="B45" s="209" t="s">
        <v>94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1"/>
      <c r="AQ45" s="15"/>
    </row>
    <row r="46" spans="1:43" s="16" customFormat="1" ht="15" customHeight="1">
      <c r="A46" s="34"/>
      <c r="B46" s="19">
        <v>18</v>
      </c>
      <c r="C46" s="26" t="s">
        <v>42</v>
      </c>
      <c r="D46" s="59" t="s">
        <v>126</v>
      </c>
      <c r="E46" s="12">
        <v>5</v>
      </c>
      <c r="F46" s="70"/>
      <c r="G46" s="70"/>
      <c r="H46" s="3"/>
      <c r="I46" s="3"/>
      <c r="J46" s="3"/>
      <c r="K46" s="3">
        <v>10</v>
      </c>
      <c r="L46" s="3"/>
      <c r="M46" s="3"/>
      <c r="N46" s="3"/>
      <c r="O46" s="3"/>
      <c r="P46" s="70"/>
      <c r="Q46" s="3"/>
      <c r="R46" s="70">
        <v>10</v>
      </c>
      <c r="S46" s="7">
        <f>SUM(E46:P46)</f>
        <v>15</v>
      </c>
      <c r="T46" s="7">
        <f>SUM(E46:R46)</f>
        <v>25</v>
      </c>
      <c r="U46" s="20" t="s">
        <v>27</v>
      </c>
      <c r="V46" s="42">
        <f>IF(T46=0,0,IF(T46&lt;25,0.5,TRUNC(T46/25)))</f>
        <v>1</v>
      </c>
      <c r="W46" s="78"/>
      <c r="X46" s="81"/>
      <c r="Y46" s="67"/>
      <c r="Z46" s="81"/>
      <c r="AA46" s="81"/>
      <c r="AB46" s="81"/>
      <c r="AC46" s="81"/>
      <c r="AD46" s="81"/>
      <c r="AE46" s="79"/>
      <c r="AF46" s="79"/>
      <c r="AG46" s="79"/>
      <c r="AH46" s="79"/>
      <c r="AI46" s="79"/>
      <c r="AJ46" s="67"/>
      <c r="AK46" s="7"/>
      <c r="AL46" s="7"/>
      <c r="AM46" s="22"/>
      <c r="AN46" s="80"/>
      <c r="AO46" s="85">
        <f t="shared" si="0"/>
        <v>25</v>
      </c>
      <c r="AP46" s="186">
        <f t="shared" si="1"/>
        <v>1</v>
      </c>
      <c r="AQ46" s="15"/>
    </row>
    <row r="47" spans="1:43" s="16" customFormat="1" ht="15" customHeight="1">
      <c r="A47" s="37"/>
      <c r="B47" s="11">
        <v>19</v>
      </c>
      <c r="C47" s="26" t="s">
        <v>42</v>
      </c>
      <c r="D47" s="59" t="s">
        <v>127</v>
      </c>
      <c r="E47" s="17"/>
      <c r="F47" s="70"/>
      <c r="G47" s="86"/>
      <c r="H47" s="9"/>
      <c r="I47" s="9"/>
      <c r="J47" s="9"/>
      <c r="K47" s="9"/>
      <c r="L47" s="9"/>
      <c r="M47" s="8"/>
      <c r="N47" s="8"/>
      <c r="O47" s="8"/>
      <c r="P47" s="8"/>
      <c r="Q47" s="8"/>
      <c r="R47" s="70"/>
      <c r="S47" s="3"/>
      <c r="T47" s="3"/>
      <c r="U47" s="31"/>
      <c r="V47" s="134"/>
      <c r="W47" s="12"/>
      <c r="X47" s="70">
        <v>5</v>
      </c>
      <c r="Y47" s="70"/>
      <c r="Z47" s="3"/>
      <c r="AA47" s="3"/>
      <c r="AB47" s="3"/>
      <c r="AC47" s="3">
        <v>10</v>
      </c>
      <c r="AD47" s="3"/>
      <c r="AE47" s="3"/>
      <c r="AF47" s="3"/>
      <c r="AG47" s="3"/>
      <c r="AH47" s="70"/>
      <c r="AI47" s="3"/>
      <c r="AJ47" s="70">
        <v>10</v>
      </c>
      <c r="AK47" s="7">
        <f>SUM(W47:AH47)</f>
        <v>15</v>
      </c>
      <c r="AL47" s="7">
        <f>SUM(W47:AJ47)</f>
        <v>25</v>
      </c>
      <c r="AM47" s="20" t="s">
        <v>27</v>
      </c>
      <c r="AN47" s="42">
        <f>IF(AL47=0,0,IF(AL47&lt;25,0.5,TRUNC(AL47/25)))</f>
        <v>1</v>
      </c>
      <c r="AO47" s="85">
        <f t="shared" si="0"/>
        <v>25</v>
      </c>
      <c r="AP47" s="186">
        <f t="shared" si="1"/>
        <v>1</v>
      </c>
      <c r="AQ47" s="15"/>
    </row>
    <row r="48" spans="1:43" ht="15" customHeight="1">
      <c r="A48" s="37"/>
      <c r="B48" s="19">
        <v>20</v>
      </c>
      <c r="C48" s="25" t="s">
        <v>42</v>
      </c>
      <c r="D48" s="55" t="s">
        <v>135</v>
      </c>
      <c r="E48" s="188">
        <v>15</v>
      </c>
      <c r="F48" s="30"/>
      <c r="G48" s="7">
        <v>15</v>
      </c>
      <c r="H48" s="7"/>
      <c r="I48" s="30"/>
      <c r="J48" s="7"/>
      <c r="K48" s="7"/>
      <c r="L48" s="7"/>
      <c r="M48" s="7"/>
      <c r="N48" s="7"/>
      <c r="O48" s="7"/>
      <c r="P48" s="7"/>
      <c r="Q48" s="7"/>
      <c r="R48" s="67">
        <v>20</v>
      </c>
      <c r="S48" s="7">
        <f>SUM(E48:P48)</f>
        <v>30</v>
      </c>
      <c r="T48" s="7">
        <f>SUM(E48:R48)</f>
        <v>50</v>
      </c>
      <c r="U48" s="176" t="s">
        <v>27</v>
      </c>
      <c r="V48" s="91">
        <f>IF(T48=0,0,IF(T48&lt;25,0.5,TRUNC(T48/25)))</f>
        <v>2</v>
      </c>
      <c r="W48" s="17"/>
      <c r="X48" s="9"/>
      <c r="Y48" s="70"/>
      <c r="Z48" s="9"/>
      <c r="AA48" s="9"/>
      <c r="AB48" s="9"/>
      <c r="AC48" s="9"/>
      <c r="AD48" s="9"/>
      <c r="AE48" s="8"/>
      <c r="AF48" s="8"/>
      <c r="AG48" s="8"/>
      <c r="AH48" s="8"/>
      <c r="AI48" s="8"/>
      <c r="AJ48" s="70"/>
      <c r="AK48" s="7"/>
      <c r="AL48" s="3"/>
      <c r="AM48" s="18"/>
      <c r="AN48" s="84"/>
      <c r="AO48" s="85">
        <f t="shared" si="0"/>
        <v>50</v>
      </c>
      <c r="AP48" s="186">
        <f t="shared" si="1"/>
        <v>2</v>
      </c>
      <c r="AQ48" s="15"/>
    </row>
    <row r="49" spans="1:43" ht="15" customHeight="1">
      <c r="A49" s="37"/>
      <c r="B49" s="11">
        <v>21</v>
      </c>
      <c r="C49" s="26" t="s">
        <v>42</v>
      </c>
      <c r="D49" s="55" t="s">
        <v>136</v>
      </c>
      <c r="E49" s="188"/>
      <c r="F49" s="30"/>
      <c r="G49" s="7"/>
      <c r="H49" s="7"/>
      <c r="I49" s="30"/>
      <c r="J49" s="7"/>
      <c r="K49" s="7"/>
      <c r="L49" s="7"/>
      <c r="M49" s="7"/>
      <c r="N49" s="7"/>
      <c r="O49" s="7"/>
      <c r="P49" s="7"/>
      <c r="Q49" s="7"/>
      <c r="R49" s="70"/>
      <c r="S49" s="7"/>
      <c r="T49" s="7"/>
      <c r="U49" s="20"/>
      <c r="V49" s="91"/>
      <c r="W49" s="188">
        <v>15</v>
      </c>
      <c r="X49" s="30"/>
      <c r="Y49" s="7">
        <v>15</v>
      </c>
      <c r="Z49" s="7"/>
      <c r="AA49" s="30"/>
      <c r="AB49" s="7"/>
      <c r="AC49" s="7"/>
      <c r="AD49" s="7"/>
      <c r="AE49" s="7"/>
      <c r="AF49" s="7"/>
      <c r="AG49" s="7"/>
      <c r="AH49" s="7"/>
      <c r="AI49" s="7"/>
      <c r="AJ49" s="70">
        <v>20</v>
      </c>
      <c r="AK49" s="7">
        <f>SUM(W49:AH49)</f>
        <v>30</v>
      </c>
      <c r="AL49" s="7">
        <f>SUM(W49:AJ49)</f>
        <v>50</v>
      </c>
      <c r="AM49" s="20" t="s">
        <v>27</v>
      </c>
      <c r="AN49" s="91">
        <f>IF(AL49=0,0,IF(AL49&lt;25,0.5,TRUNC(AL49/25)))</f>
        <v>2</v>
      </c>
      <c r="AO49" s="85">
        <f t="shared" si="0"/>
        <v>50</v>
      </c>
      <c r="AP49" s="186">
        <f t="shared" si="1"/>
        <v>2</v>
      </c>
      <c r="AQ49" s="15"/>
    </row>
    <row r="50" spans="1:43" ht="15" customHeight="1">
      <c r="A50" s="37"/>
      <c r="B50" s="19">
        <v>22</v>
      </c>
      <c r="C50" s="25" t="s">
        <v>42</v>
      </c>
      <c r="D50" s="55" t="s">
        <v>137</v>
      </c>
      <c r="E50" s="17"/>
      <c r="F50" s="70"/>
      <c r="G50" s="70"/>
      <c r="H50" s="8"/>
      <c r="I50" s="3"/>
      <c r="J50" s="8"/>
      <c r="K50" s="8"/>
      <c r="L50" s="8"/>
      <c r="M50" s="8"/>
      <c r="N50" s="8"/>
      <c r="O50" s="8"/>
      <c r="P50" s="8"/>
      <c r="Q50" s="8"/>
      <c r="R50" s="70"/>
      <c r="S50" s="7"/>
      <c r="T50" s="3"/>
      <c r="U50" s="18"/>
      <c r="V50" s="80"/>
      <c r="W50" s="12">
        <v>15</v>
      </c>
      <c r="X50" s="23"/>
      <c r="Y50" s="3">
        <v>15</v>
      </c>
      <c r="Z50" s="3"/>
      <c r="AA50" s="23"/>
      <c r="AB50" s="3"/>
      <c r="AC50" s="3"/>
      <c r="AD50" s="3"/>
      <c r="AE50" s="3"/>
      <c r="AF50" s="3"/>
      <c r="AG50" s="3"/>
      <c r="AH50" s="3"/>
      <c r="AI50" s="3"/>
      <c r="AJ50" s="70">
        <v>20</v>
      </c>
      <c r="AK50" s="3">
        <f>SUM(W50:AH50)</f>
        <v>30</v>
      </c>
      <c r="AL50" s="3">
        <f>SUM(W50:AJ50)</f>
        <v>50</v>
      </c>
      <c r="AM50" s="20" t="s">
        <v>27</v>
      </c>
      <c r="AN50" s="68">
        <f>IF(AL50=0,0,IF(AL50&lt;25,0.5,TRUNC(AL50/25)))</f>
        <v>2</v>
      </c>
      <c r="AO50" s="85">
        <f t="shared" si="0"/>
        <v>50</v>
      </c>
      <c r="AP50" s="186">
        <f t="shared" si="1"/>
        <v>2</v>
      </c>
      <c r="AQ50" s="15"/>
    </row>
    <row r="51" spans="1:43" s="16" customFormat="1" ht="15" customHeight="1" thickBot="1">
      <c r="A51" s="37"/>
      <c r="B51" s="11">
        <v>23</v>
      </c>
      <c r="C51" s="25" t="s">
        <v>42</v>
      </c>
      <c r="D51" s="55" t="s">
        <v>138</v>
      </c>
      <c r="E51" s="17"/>
      <c r="F51" s="70"/>
      <c r="G51" s="86"/>
      <c r="H51" s="9"/>
      <c r="I51" s="9"/>
      <c r="J51" s="9"/>
      <c r="K51" s="9"/>
      <c r="L51" s="9"/>
      <c r="M51" s="8"/>
      <c r="N51" s="8"/>
      <c r="O51" s="8"/>
      <c r="P51" s="8"/>
      <c r="Q51" s="8"/>
      <c r="R51" s="70"/>
      <c r="S51" s="7"/>
      <c r="T51" s="3"/>
      <c r="U51" s="31"/>
      <c r="V51" s="80"/>
      <c r="W51" s="188">
        <v>15</v>
      </c>
      <c r="X51" s="30"/>
      <c r="Y51" s="7">
        <v>15</v>
      </c>
      <c r="Z51" s="7"/>
      <c r="AA51" s="30"/>
      <c r="AB51" s="7"/>
      <c r="AC51" s="7"/>
      <c r="AD51" s="7"/>
      <c r="AE51" s="7"/>
      <c r="AF51" s="7"/>
      <c r="AG51" s="7"/>
      <c r="AH51" s="7"/>
      <c r="AI51" s="7"/>
      <c r="AJ51" s="67">
        <v>20</v>
      </c>
      <c r="AK51" s="7">
        <f>SUM(W51:AH51)</f>
        <v>30</v>
      </c>
      <c r="AL51" s="7">
        <f>SUM(W51:AJ51)</f>
        <v>50</v>
      </c>
      <c r="AM51" s="176" t="s">
        <v>27</v>
      </c>
      <c r="AN51" s="91">
        <f>IF(AL51=0,0,IF(AL51&lt;25,0.5,TRUNC(AL51/25)))</f>
        <v>2</v>
      </c>
      <c r="AO51" s="85">
        <f t="shared" si="0"/>
        <v>50</v>
      </c>
      <c r="AP51" s="186">
        <f t="shared" si="1"/>
        <v>2</v>
      </c>
      <c r="AQ51" s="15"/>
    </row>
    <row r="52" spans="1:43" ht="15" customHeight="1" thickBot="1">
      <c r="A52" s="37"/>
      <c r="B52" s="19">
        <v>24</v>
      </c>
      <c r="C52" s="25" t="s">
        <v>42</v>
      </c>
      <c r="D52" s="55" t="s">
        <v>139</v>
      </c>
      <c r="E52" s="17"/>
      <c r="F52" s="70"/>
      <c r="G52" s="70"/>
      <c r="H52" s="8"/>
      <c r="I52" s="8"/>
      <c r="J52" s="8"/>
      <c r="K52" s="8"/>
      <c r="L52" s="8"/>
      <c r="M52" s="8"/>
      <c r="N52" s="8"/>
      <c r="O52" s="8"/>
      <c r="P52" s="8"/>
      <c r="Q52" s="8"/>
      <c r="R52" s="70"/>
      <c r="S52" s="7"/>
      <c r="T52" s="3"/>
      <c r="U52" s="22"/>
      <c r="V52" s="80"/>
      <c r="W52" s="188">
        <v>15</v>
      </c>
      <c r="X52" s="30"/>
      <c r="Y52" s="7">
        <v>15</v>
      </c>
      <c r="Z52" s="7"/>
      <c r="AA52" s="30"/>
      <c r="AB52" s="7"/>
      <c r="AC52" s="7"/>
      <c r="AD52" s="7"/>
      <c r="AE52" s="7"/>
      <c r="AF52" s="7"/>
      <c r="AG52" s="7"/>
      <c r="AH52" s="7"/>
      <c r="AI52" s="7"/>
      <c r="AJ52" s="70">
        <v>20</v>
      </c>
      <c r="AK52" s="7">
        <f>SUM(W52:AH52)</f>
        <v>30</v>
      </c>
      <c r="AL52" s="7">
        <f>SUM(W52:AJ52)</f>
        <v>50</v>
      </c>
      <c r="AM52" s="20" t="s">
        <v>27</v>
      </c>
      <c r="AN52" s="91">
        <f>IF(AL52=0,0,IF(AL52&lt;25,0.5,TRUNC(AL52/25)))</f>
        <v>2</v>
      </c>
      <c r="AO52" s="85">
        <f t="shared" si="0"/>
        <v>50</v>
      </c>
      <c r="AP52" s="186">
        <f t="shared" si="1"/>
        <v>2</v>
      </c>
      <c r="AQ52" s="15"/>
    </row>
    <row r="53" spans="1:43" ht="15" customHeight="1" thickBot="1">
      <c r="A53" s="34"/>
      <c r="B53" s="203" t="s">
        <v>50</v>
      </c>
      <c r="C53" s="204"/>
      <c r="D53" s="204"/>
      <c r="E53" s="14">
        <f aca="true" t="shared" si="7" ref="E53:T53">SUM(E46:E52)</f>
        <v>20</v>
      </c>
      <c r="F53" s="14">
        <f t="shared" si="7"/>
        <v>0</v>
      </c>
      <c r="G53" s="14">
        <f t="shared" si="7"/>
        <v>15</v>
      </c>
      <c r="H53" s="14">
        <f t="shared" si="7"/>
        <v>0</v>
      </c>
      <c r="I53" s="14">
        <f t="shared" si="7"/>
        <v>0</v>
      </c>
      <c r="J53" s="14">
        <f t="shared" si="7"/>
        <v>0</v>
      </c>
      <c r="K53" s="14">
        <f t="shared" si="7"/>
        <v>10</v>
      </c>
      <c r="L53" s="14">
        <f t="shared" si="7"/>
        <v>0</v>
      </c>
      <c r="M53" s="14">
        <f t="shared" si="7"/>
        <v>0</v>
      </c>
      <c r="N53" s="14">
        <f t="shared" si="7"/>
        <v>0</v>
      </c>
      <c r="O53" s="14">
        <f t="shared" si="7"/>
        <v>0</v>
      </c>
      <c r="P53" s="14">
        <f t="shared" si="7"/>
        <v>0</v>
      </c>
      <c r="Q53" s="14">
        <f t="shared" si="7"/>
        <v>0</v>
      </c>
      <c r="R53" s="14">
        <f t="shared" si="7"/>
        <v>30</v>
      </c>
      <c r="S53" s="14">
        <f t="shared" si="7"/>
        <v>45</v>
      </c>
      <c r="T53" s="14">
        <f t="shared" si="7"/>
        <v>75</v>
      </c>
      <c r="U53" s="14"/>
      <c r="V53" s="184">
        <f aca="true" t="shared" si="8" ref="V53:AL53">SUM(V46:V52)</f>
        <v>3</v>
      </c>
      <c r="W53" s="14">
        <f t="shared" si="8"/>
        <v>60</v>
      </c>
      <c r="X53" s="14">
        <f t="shared" si="8"/>
        <v>5</v>
      </c>
      <c r="Y53" s="14">
        <f t="shared" si="8"/>
        <v>60</v>
      </c>
      <c r="Z53" s="14">
        <f t="shared" si="8"/>
        <v>0</v>
      </c>
      <c r="AA53" s="14">
        <f t="shared" si="8"/>
        <v>0</v>
      </c>
      <c r="AB53" s="14">
        <f t="shared" si="8"/>
        <v>0</v>
      </c>
      <c r="AC53" s="14">
        <f t="shared" si="8"/>
        <v>10</v>
      </c>
      <c r="AD53" s="14">
        <f t="shared" si="8"/>
        <v>0</v>
      </c>
      <c r="AE53" s="14">
        <f t="shared" si="8"/>
        <v>0</v>
      </c>
      <c r="AF53" s="14">
        <f t="shared" si="8"/>
        <v>0</v>
      </c>
      <c r="AG53" s="14">
        <f t="shared" si="8"/>
        <v>0</v>
      </c>
      <c r="AH53" s="14">
        <f t="shared" si="8"/>
        <v>0</v>
      </c>
      <c r="AI53" s="14">
        <f t="shared" si="8"/>
        <v>0</v>
      </c>
      <c r="AJ53" s="14">
        <f t="shared" si="8"/>
        <v>90</v>
      </c>
      <c r="AK53" s="14">
        <f t="shared" si="8"/>
        <v>135</v>
      </c>
      <c r="AL53" s="14">
        <f t="shared" si="8"/>
        <v>225</v>
      </c>
      <c r="AM53" s="14"/>
      <c r="AN53" s="184">
        <f>SUM(AN46:AN52)</f>
        <v>9</v>
      </c>
      <c r="AO53" s="14">
        <f>SUM(AO46:AO52)</f>
        <v>300</v>
      </c>
      <c r="AP53" s="184">
        <f>SUM(AP46:AP52)</f>
        <v>12</v>
      </c>
      <c r="AQ53" s="15"/>
    </row>
    <row r="54" spans="1:43" ht="15" customHeight="1" thickBot="1">
      <c r="A54" s="34"/>
      <c r="B54" s="203" t="s">
        <v>50</v>
      </c>
      <c r="C54" s="204"/>
      <c r="D54" s="223"/>
      <c r="E54" s="14">
        <f aca="true" t="shared" si="9" ref="E54:T54">E21+E28+E34+E40+E44+E53</f>
        <v>115</v>
      </c>
      <c r="F54" s="14">
        <f t="shared" si="9"/>
        <v>0</v>
      </c>
      <c r="G54" s="14">
        <f t="shared" si="9"/>
        <v>105</v>
      </c>
      <c r="H54" s="14">
        <f t="shared" si="9"/>
        <v>100</v>
      </c>
      <c r="I54" s="14">
        <f t="shared" si="9"/>
        <v>0</v>
      </c>
      <c r="J54" s="14">
        <f t="shared" si="9"/>
        <v>0</v>
      </c>
      <c r="K54" s="14">
        <f t="shared" si="9"/>
        <v>140</v>
      </c>
      <c r="L54" s="14">
        <f t="shared" si="9"/>
        <v>0</v>
      </c>
      <c r="M54" s="14">
        <f t="shared" si="9"/>
        <v>0</v>
      </c>
      <c r="N54" s="14">
        <f t="shared" si="9"/>
        <v>0</v>
      </c>
      <c r="O54" s="14">
        <f t="shared" si="9"/>
        <v>0</v>
      </c>
      <c r="P54" s="14">
        <f t="shared" si="9"/>
        <v>0</v>
      </c>
      <c r="Q54" s="14">
        <f t="shared" si="9"/>
        <v>100</v>
      </c>
      <c r="R54" s="14">
        <f t="shared" si="9"/>
        <v>240</v>
      </c>
      <c r="S54" s="14">
        <f t="shared" si="9"/>
        <v>460</v>
      </c>
      <c r="T54" s="14">
        <f t="shared" si="9"/>
        <v>700</v>
      </c>
      <c r="U54" s="14"/>
      <c r="V54" s="184">
        <f aca="true" t="shared" si="10" ref="V54:AL54">V21+V28+V34+V40+V44+V53</f>
        <v>32</v>
      </c>
      <c r="W54" s="14">
        <f t="shared" si="10"/>
        <v>90</v>
      </c>
      <c r="X54" s="14">
        <f t="shared" si="10"/>
        <v>20</v>
      </c>
      <c r="Y54" s="14">
        <f t="shared" si="10"/>
        <v>65</v>
      </c>
      <c r="Z54" s="14">
        <f t="shared" si="10"/>
        <v>105</v>
      </c>
      <c r="AA54" s="14">
        <f t="shared" si="10"/>
        <v>0</v>
      </c>
      <c r="AB54" s="14">
        <f t="shared" si="10"/>
        <v>0</v>
      </c>
      <c r="AC54" s="14">
        <f t="shared" si="10"/>
        <v>25</v>
      </c>
      <c r="AD54" s="14">
        <f t="shared" si="10"/>
        <v>0</v>
      </c>
      <c r="AE54" s="14">
        <f t="shared" si="10"/>
        <v>0</v>
      </c>
      <c r="AF54" s="14">
        <f t="shared" si="10"/>
        <v>0</v>
      </c>
      <c r="AG54" s="14">
        <f t="shared" si="10"/>
        <v>0</v>
      </c>
      <c r="AH54" s="14">
        <f t="shared" si="10"/>
        <v>0</v>
      </c>
      <c r="AI54" s="14">
        <f t="shared" si="10"/>
        <v>200</v>
      </c>
      <c r="AJ54" s="14">
        <f t="shared" si="10"/>
        <v>270</v>
      </c>
      <c r="AK54" s="14">
        <f t="shared" si="10"/>
        <v>305</v>
      </c>
      <c r="AL54" s="14">
        <f t="shared" si="10"/>
        <v>575</v>
      </c>
      <c r="AM54" s="14"/>
      <c r="AN54" s="184">
        <f>AN21+AN28+AN34+AN40+AN44+AN53</f>
        <v>30</v>
      </c>
      <c r="AO54" s="14">
        <f>AO21+AO28+AO34+AO40+AO44+AO53</f>
        <v>1275</v>
      </c>
      <c r="AP54" s="184">
        <f>AP21+AP28+AP34+AP40+AP44+AP53</f>
        <v>62</v>
      </c>
      <c r="AQ54" s="15"/>
    </row>
    <row r="55" spans="2:37" ht="12.75">
      <c r="B55" s="36" t="s">
        <v>150</v>
      </c>
      <c r="AK55" s="73"/>
    </row>
    <row r="56" ht="12.75">
      <c r="B56" s="35"/>
    </row>
    <row r="57" ht="12.75">
      <c r="B57" s="35"/>
    </row>
    <row r="60" ht="14.25">
      <c r="O60" s="87"/>
    </row>
    <row r="61" spans="4:39" ht="12.75">
      <c r="D61" s="75"/>
      <c r="AG61" s="205"/>
      <c r="AH61" s="206"/>
      <c r="AI61" s="206"/>
      <c r="AJ61" s="206"/>
      <c r="AK61" s="206"/>
      <c r="AL61" s="206"/>
      <c r="AM61" s="206"/>
    </row>
    <row r="62" spans="4:39" ht="12.75">
      <c r="D62" s="88"/>
      <c r="N62" s="75"/>
      <c r="P62" s="206"/>
      <c r="Q62" s="206"/>
      <c r="R62" s="206"/>
      <c r="S62" s="206"/>
      <c r="T62" s="206"/>
      <c r="U62" s="206"/>
      <c r="V62" s="206"/>
      <c r="AG62" s="206"/>
      <c r="AH62" s="206"/>
      <c r="AI62" s="206"/>
      <c r="AJ62" s="206"/>
      <c r="AK62" s="206"/>
      <c r="AL62" s="206"/>
      <c r="AM62" s="206"/>
    </row>
  </sheetData>
  <sheetProtection password="E00D" sheet="1" objects="1" scenarios="1"/>
  <mergeCells count="24">
    <mergeCell ref="B18:AP18"/>
    <mergeCell ref="B54:D54"/>
    <mergeCell ref="AG61:AM61"/>
    <mergeCell ref="P62:V62"/>
    <mergeCell ref="AG62:AM62"/>
    <mergeCell ref="B22:AP22"/>
    <mergeCell ref="B29:AP29"/>
    <mergeCell ref="B35:AP35"/>
    <mergeCell ref="B41:AP41"/>
    <mergeCell ref="B45:AP45"/>
    <mergeCell ref="B21:D21"/>
    <mergeCell ref="B28:D28"/>
    <mergeCell ref="B34:D34"/>
    <mergeCell ref="B40:D40"/>
    <mergeCell ref="B44:D44"/>
    <mergeCell ref="B53:D53"/>
    <mergeCell ref="B6:AP6"/>
    <mergeCell ref="B16:B17"/>
    <mergeCell ref="C16:C17"/>
    <mergeCell ref="D16:D17"/>
    <mergeCell ref="E16:V16"/>
    <mergeCell ref="W16:AN16"/>
    <mergeCell ref="AO16:AO17"/>
    <mergeCell ref="AP16:AP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2"/>
  <headerFooter>
    <oddHeader>&amp;Rzałącznik nr 1    
do Uchwały nr 2099 
SenatuUniwersytetu Medycznego we Wrocławiu      
z dnia 18 grudnia 2019 r.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Q40"/>
  <sheetViews>
    <sheetView tabSelected="1" view="pageLayout" workbookViewId="0" topLeftCell="N1">
      <selection activeCell="B6" sqref="B6:AP6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62.14062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1" customFormat="1" ht="19.5" customHeight="1">
      <c r="B6" s="208" t="s">
        <v>199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</row>
    <row r="7" spans="2:42" s="1" customFormat="1" ht="19.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9" s="2" customFormat="1" ht="15" customHeight="1">
      <c r="B9" s="2" t="s">
        <v>20</v>
      </c>
    </row>
    <row r="10" s="2" customFormat="1" ht="15" customHeight="1">
      <c r="B10" s="2" t="s">
        <v>19</v>
      </c>
    </row>
    <row r="11" s="2" customFormat="1" ht="15" customHeight="1">
      <c r="B11" s="2" t="s">
        <v>154</v>
      </c>
    </row>
    <row r="12" s="2" customFormat="1" ht="15" customHeight="1">
      <c r="B12" s="2" t="s">
        <v>21</v>
      </c>
    </row>
    <row r="13" spans="2:3" ht="15" customHeight="1">
      <c r="B13" s="2" t="s">
        <v>44</v>
      </c>
      <c r="C13" s="2"/>
    </row>
    <row r="15" ht="13.5" thickBot="1"/>
    <row r="16" spans="1:43" ht="17.25" customHeight="1" thickBot="1">
      <c r="A16" s="15"/>
      <c r="B16" s="217" t="s">
        <v>22</v>
      </c>
      <c r="C16" s="221" t="s">
        <v>40</v>
      </c>
      <c r="D16" s="198" t="s">
        <v>3</v>
      </c>
      <c r="E16" s="200" t="s">
        <v>180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2"/>
      <c r="W16" s="200" t="s">
        <v>181</v>
      </c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2"/>
      <c r="AO16" s="219" t="s">
        <v>5</v>
      </c>
      <c r="AP16" s="212" t="s">
        <v>6</v>
      </c>
      <c r="AQ16" s="15"/>
    </row>
    <row r="17" spans="1:43" ht="243" customHeight="1" thickBot="1">
      <c r="A17" s="15"/>
      <c r="B17" s="218"/>
      <c r="C17" s="222"/>
      <c r="D17" s="199"/>
      <c r="E17" s="4" t="s">
        <v>7</v>
      </c>
      <c r="F17" s="5" t="s">
        <v>8</v>
      </c>
      <c r="G17" s="6" t="s">
        <v>37</v>
      </c>
      <c r="H17" s="6" t="s">
        <v>9</v>
      </c>
      <c r="I17" s="6" t="s">
        <v>10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  <c r="O17" s="27" t="s">
        <v>43</v>
      </c>
      <c r="P17" s="6" t="s">
        <v>18</v>
      </c>
      <c r="Q17" s="6" t="s">
        <v>16</v>
      </c>
      <c r="R17" s="6" t="s">
        <v>0</v>
      </c>
      <c r="S17" s="6" t="s">
        <v>17</v>
      </c>
      <c r="T17" s="6" t="s">
        <v>4</v>
      </c>
      <c r="U17" s="6" t="s">
        <v>1</v>
      </c>
      <c r="V17" s="21" t="s">
        <v>2</v>
      </c>
      <c r="W17" s="5" t="s">
        <v>7</v>
      </c>
      <c r="X17" s="5" t="s">
        <v>8</v>
      </c>
      <c r="Y17" s="5" t="s">
        <v>149</v>
      </c>
      <c r="Z17" s="5" t="s">
        <v>9</v>
      </c>
      <c r="AA17" s="5" t="s">
        <v>10</v>
      </c>
      <c r="AB17" s="5" t="s">
        <v>11</v>
      </c>
      <c r="AC17" s="5" t="s">
        <v>12</v>
      </c>
      <c r="AD17" s="5" t="s">
        <v>13</v>
      </c>
      <c r="AE17" s="6" t="s">
        <v>14</v>
      </c>
      <c r="AF17" s="6" t="s">
        <v>15</v>
      </c>
      <c r="AG17" s="27" t="s">
        <v>43</v>
      </c>
      <c r="AH17" s="6" t="s">
        <v>18</v>
      </c>
      <c r="AI17" s="6" t="s">
        <v>16</v>
      </c>
      <c r="AJ17" s="6" t="s">
        <v>0</v>
      </c>
      <c r="AK17" s="6" t="s">
        <v>17</v>
      </c>
      <c r="AL17" s="6" t="s">
        <v>4</v>
      </c>
      <c r="AM17" s="6" t="s">
        <v>1</v>
      </c>
      <c r="AN17" s="21" t="s">
        <v>2</v>
      </c>
      <c r="AO17" s="220"/>
      <c r="AP17" s="213"/>
      <c r="AQ17" s="15"/>
    </row>
    <row r="18" spans="1:43" ht="15" customHeight="1" thickBot="1">
      <c r="A18" s="34"/>
      <c r="B18" s="214" t="s">
        <v>71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6"/>
      <c r="AQ18" s="15"/>
    </row>
    <row r="19" spans="1:43" ht="15" customHeight="1" thickBot="1">
      <c r="A19" s="34"/>
      <c r="B19" s="19">
        <v>1</v>
      </c>
      <c r="C19" s="26" t="s">
        <v>42</v>
      </c>
      <c r="D19" s="59" t="s">
        <v>125</v>
      </c>
      <c r="E19" s="12"/>
      <c r="F19" s="70">
        <v>10</v>
      </c>
      <c r="G19" s="70"/>
      <c r="H19" s="3"/>
      <c r="I19" s="3"/>
      <c r="J19" s="3"/>
      <c r="K19" s="3"/>
      <c r="L19" s="3"/>
      <c r="M19" s="3"/>
      <c r="N19" s="3"/>
      <c r="O19" s="3"/>
      <c r="P19" s="70"/>
      <c r="Q19" s="3"/>
      <c r="R19" s="70">
        <v>140</v>
      </c>
      <c r="S19" s="7">
        <f>SUM(E19:P19)</f>
        <v>10</v>
      </c>
      <c r="T19" s="7">
        <f>SUM(E19:R19)</f>
        <v>150</v>
      </c>
      <c r="U19" s="20" t="s">
        <v>27</v>
      </c>
      <c r="V19" s="42">
        <f>IF(T19=0,0,IF(T19&lt;25,0.5,TRUNC(T19/25)))</f>
        <v>6</v>
      </c>
      <c r="W19" s="78"/>
      <c r="X19" s="81"/>
      <c r="Y19" s="43"/>
      <c r="Z19" s="81"/>
      <c r="AA19" s="81"/>
      <c r="AB19" s="81"/>
      <c r="AC19" s="81"/>
      <c r="AD19" s="81"/>
      <c r="AE19" s="79"/>
      <c r="AF19" s="79"/>
      <c r="AG19" s="79"/>
      <c r="AH19" s="79"/>
      <c r="AI19" s="79"/>
      <c r="AJ19" s="43"/>
      <c r="AK19" s="7"/>
      <c r="AL19" s="7"/>
      <c r="AM19" s="46"/>
      <c r="AN19" s="82"/>
      <c r="AO19" s="83">
        <f>T19+AL19</f>
        <v>150</v>
      </c>
      <c r="AP19" s="186">
        <f>V19+AN19</f>
        <v>6</v>
      </c>
      <c r="AQ19" s="15"/>
    </row>
    <row r="20" spans="1:43" ht="15" customHeight="1">
      <c r="A20" s="34"/>
      <c r="B20" s="114">
        <v>2</v>
      </c>
      <c r="C20" s="26" t="s">
        <v>42</v>
      </c>
      <c r="D20" s="59" t="s">
        <v>143</v>
      </c>
      <c r="E20" s="12"/>
      <c r="F20" s="70"/>
      <c r="G20" s="70"/>
      <c r="H20" s="3"/>
      <c r="I20" s="3"/>
      <c r="J20" s="3"/>
      <c r="K20" s="3"/>
      <c r="L20" s="3"/>
      <c r="M20" s="3"/>
      <c r="N20" s="3"/>
      <c r="O20" s="3"/>
      <c r="P20" s="70"/>
      <c r="Q20" s="3"/>
      <c r="R20" s="70"/>
      <c r="S20" s="7"/>
      <c r="T20" s="7"/>
      <c r="U20" s="20"/>
      <c r="V20" s="42"/>
      <c r="W20" s="12"/>
      <c r="X20" s="70">
        <v>10</v>
      </c>
      <c r="Y20" s="70"/>
      <c r="Z20" s="3"/>
      <c r="AA20" s="3"/>
      <c r="AB20" s="3"/>
      <c r="AC20" s="3"/>
      <c r="AD20" s="3"/>
      <c r="AE20" s="3"/>
      <c r="AF20" s="3"/>
      <c r="AG20" s="3"/>
      <c r="AH20" s="70"/>
      <c r="AI20" s="3"/>
      <c r="AJ20" s="70">
        <v>140</v>
      </c>
      <c r="AK20" s="7">
        <f>SUM(W20:AH20)</f>
        <v>10</v>
      </c>
      <c r="AL20" s="7">
        <f>SUM(W20:AJ20)</f>
        <v>150</v>
      </c>
      <c r="AM20" s="20" t="s">
        <v>27</v>
      </c>
      <c r="AN20" s="42">
        <f>IF(AL20=0,0,IF(AL20&lt;25,0.5,TRUNC(AL20/25)))</f>
        <v>6</v>
      </c>
      <c r="AO20" s="83">
        <f>T20+AL20</f>
        <v>150</v>
      </c>
      <c r="AP20" s="186">
        <f>V20+AN20</f>
        <v>6</v>
      </c>
      <c r="AQ20" s="15"/>
    </row>
    <row r="21" spans="1:43" ht="15" customHeight="1" thickBot="1">
      <c r="A21" s="34"/>
      <c r="B21" s="92">
        <v>3</v>
      </c>
      <c r="C21" s="115" t="s">
        <v>42</v>
      </c>
      <c r="D21" s="116" t="s">
        <v>59</v>
      </c>
      <c r="E21" s="12"/>
      <c r="F21" s="70"/>
      <c r="G21" s="70"/>
      <c r="H21" s="3"/>
      <c r="I21" s="3"/>
      <c r="J21" s="3"/>
      <c r="K21" s="3"/>
      <c r="L21" s="3"/>
      <c r="M21" s="3"/>
      <c r="N21" s="3"/>
      <c r="O21" s="3"/>
      <c r="P21" s="70"/>
      <c r="Q21" s="3"/>
      <c r="R21" s="70">
        <v>100</v>
      </c>
      <c r="S21" s="7">
        <f>SUM(E21:P21)</f>
        <v>0</v>
      </c>
      <c r="T21" s="7">
        <f>SUM(E21:R21)</f>
        <v>100</v>
      </c>
      <c r="U21" s="20" t="s">
        <v>27</v>
      </c>
      <c r="V21" s="42">
        <f>IF(T21=0,0,IF(T21&lt;25,0.5,TRUNC(T21/25)))</f>
        <v>4</v>
      </c>
      <c r="W21" s="94"/>
      <c r="X21" s="101"/>
      <c r="Y21" s="95"/>
      <c r="Z21" s="101"/>
      <c r="AA21" s="101"/>
      <c r="AB21" s="101"/>
      <c r="AC21" s="101"/>
      <c r="AD21" s="101"/>
      <c r="AE21" s="96"/>
      <c r="AF21" s="96"/>
      <c r="AG21" s="96"/>
      <c r="AH21" s="96"/>
      <c r="AI21" s="96"/>
      <c r="AJ21" s="95"/>
      <c r="AK21" s="56"/>
      <c r="AL21" s="97"/>
      <c r="AM21" s="98"/>
      <c r="AN21" s="103"/>
      <c r="AO21" s="104">
        <f>T21+AL21</f>
        <v>100</v>
      </c>
      <c r="AP21" s="187">
        <f>V21+AN21</f>
        <v>4</v>
      </c>
      <c r="AQ21" s="15"/>
    </row>
    <row r="22" spans="1:43" ht="15" customHeight="1" thickBot="1">
      <c r="A22" s="34"/>
      <c r="B22" s="203" t="s">
        <v>50</v>
      </c>
      <c r="C22" s="204"/>
      <c r="D22" s="204"/>
      <c r="E22" s="14">
        <f>SUM(E19:E21)</f>
        <v>0</v>
      </c>
      <c r="F22" s="14">
        <f aca="true" t="shared" si="0" ref="F22:AP22">SUM(F19:F21)</f>
        <v>10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14">
        <f t="shared" si="0"/>
        <v>0</v>
      </c>
      <c r="K22" s="14">
        <f t="shared" si="0"/>
        <v>0</v>
      </c>
      <c r="L22" s="14">
        <f t="shared" si="0"/>
        <v>0</v>
      </c>
      <c r="M22" s="14">
        <f t="shared" si="0"/>
        <v>0</v>
      </c>
      <c r="N22" s="14">
        <f t="shared" si="0"/>
        <v>0</v>
      </c>
      <c r="O22" s="14">
        <f t="shared" si="0"/>
        <v>0</v>
      </c>
      <c r="P22" s="14">
        <f t="shared" si="0"/>
        <v>0</v>
      </c>
      <c r="Q22" s="14">
        <f t="shared" si="0"/>
        <v>0</v>
      </c>
      <c r="R22" s="14">
        <f t="shared" si="0"/>
        <v>240</v>
      </c>
      <c r="S22" s="14">
        <f t="shared" si="0"/>
        <v>10</v>
      </c>
      <c r="T22" s="14">
        <f t="shared" si="0"/>
        <v>250</v>
      </c>
      <c r="U22" s="14"/>
      <c r="V22" s="184">
        <f t="shared" si="0"/>
        <v>10</v>
      </c>
      <c r="W22" s="14">
        <f t="shared" si="0"/>
        <v>0</v>
      </c>
      <c r="X22" s="14">
        <f t="shared" si="0"/>
        <v>10</v>
      </c>
      <c r="Y22" s="14">
        <f t="shared" si="0"/>
        <v>0</v>
      </c>
      <c r="Z22" s="14">
        <f t="shared" si="0"/>
        <v>0</v>
      </c>
      <c r="AA22" s="14">
        <f t="shared" si="0"/>
        <v>0</v>
      </c>
      <c r="AB22" s="14">
        <f t="shared" si="0"/>
        <v>0</v>
      </c>
      <c r="AC22" s="14">
        <f t="shared" si="0"/>
        <v>0</v>
      </c>
      <c r="AD22" s="14">
        <f t="shared" si="0"/>
        <v>0</v>
      </c>
      <c r="AE22" s="14">
        <f t="shared" si="0"/>
        <v>0</v>
      </c>
      <c r="AF22" s="14">
        <f t="shared" si="0"/>
        <v>0</v>
      </c>
      <c r="AG22" s="14">
        <f t="shared" si="0"/>
        <v>0</v>
      </c>
      <c r="AH22" s="14">
        <f t="shared" si="0"/>
        <v>0</v>
      </c>
      <c r="AI22" s="14">
        <f t="shared" si="0"/>
        <v>0</v>
      </c>
      <c r="AJ22" s="14">
        <f t="shared" si="0"/>
        <v>140</v>
      </c>
      <c r="AK22" s="14">
        <f t="shared" si="0"/>
        <v>10</v>
      </c>
      <c r="AL22" s="14">
        <f t="shared" si="0"/>
        <v>150</v>
      </c>
      <c r="AM22" s="14"/>
      <c r="AN22" s="184">
        <f t="shared" si="0"/>
        <v>6</v>
      </c>
      <c r="AO22" s="14">
        <f t="shared" si="0"/>
        <v>400</v>
      </c>
      <c r="AP22" s="184">
        <f t="shared" si="0"/>
        <v>16</v>
      </c>
      <c r="AQ22" s="15"/>
    </row>
    <row r="23" spans="1:43" ht="15" customHeight="1" thickBot="1">
      <c r="A23" s="34"/>
      <c r="B23" s="209" t="s">
        <v>121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  <c r="AQ23" s="15"/>
    </row>
    <row r="24" spans="1:43" ht="15" customHeight="1" thickBot="1">
      <c r="A24" s="34"/>
      <c r="B24" s="114">
        <v>4</v>
      </c>
      <c r="C24" s="124" t="s">
        <v>42</v>
      </c>
      <c r="D24" s="122" t="s">
        <v>132</v>
      </c>
      <c r="E24" s="74"/>
      <c r="F24" s="107"/>
      <c r="G24" s="107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07"/>
      <c r="S24" s="56"/>
      <c r="T24" s="56"/>
      <c r="U24" s="111"/>
      <c r="V24" s="120"/>
      <c r="W24" s="12"/>
      <c r="X24" s="1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510</v>
      </c>
      <c r="AJ24" s="3"/>
      <c r="AK24" s="7">
        <f>SUM(W24:AH24)</f>
        <v>0</v>
      </c>
      <c r="AL24" s="7">
        <f>SUM(W24:AJ24)</f>
        <v>510</v>
      </c>
      <c r="AM24" s="20"/>
      <c r="AN24" s="42">
        <f>IF(AL24=0,0,IF(AL24&lt;25,0.5,TRUNC(AL24/25)))+IF(AM24="E",1,0)</f>
        <v>20</v>
      </c>
      <c r="AO24" s="10">
        <f>AL24</f>
        <v>510</v>
      </c>
      <c r="AP24" s="41">
        <f>AN24</f>
        <v>20</v>
      </c>
      <c r="AQ24" s="15"/>
    </row>
    <row r="25" spans="1:43" ht="15" customHeight="1" thickBot="1">
      <c r="A25" s="34"/>
      <c r="B25" s="203" t="s">
        <v>50</v>
      </c>
      <c r="C25" s="204"/>
      <c r="D25" s="204"/>
      <c r="E25" s="14">
        <f>SUM(E24:E24)</f>
        <v>0</v>
      </c>
      <c r="F25" s="14">
        <f aca="true" t="shared" si="1" ref="F25:AP25">SUM(F24:F24)</f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1"/>
        <v>0</v>
      </c>
      <c r="S25" s="14">
        <f t="shared" si="1"/>
        <v>0</v>
      </c>
      <c r="T25" s="14">
        <f t="shared" si="1"/>
        <v>0</v>
      </c>
      <c r="U25" s="14"/>
      <c r="V25" s="184">
        <f t="shared" si="1"/>
        <v>0</v>
      </c>
      <c r="W25" s="14">
        <f t="shared" si="1"/>
        <v>0</v>
      </c>
      <c r="X25" s="14">
        <f t="shared" si="1"/>
        <v>0</v>
      </c>
      <c r="Y25" s="14">
        <f t="shared" si="1"/>
        <v>0</v>
      </c>
      <c r="Z25" s="14">
        <f t="shared" si="1"/>
        <v>0</v>
      </c>
      <c r="AA25" s="14">
        <f t="shared" si="1"/>
        <v>0</v>
      </c>
      <c r="AB25" s="14">
        <f t="shared" si="1"/>
        <v>0</v>
      </c>
      <c r="AC25" s="14">
        <f t="shared" si="1"/>
        <v>0</v>
      </c>
      <c r="AD25" s="14">
        <f t="shared" si="1"/>
        <v>0</v>
      </c>
      <c r="AE25" s="14">
        <f t="shared" si="1"/>
        <v>0</v>
      </c>
      <c r="AF25" s="14">
        <f t="shared" si="1"/>
        <v>0</v>
      </c>
      <c r="AG25" s="14">
        <f t="shared" si="1"/>
        <v>0</v>
      </c>
      <c r="AH25" s="14">
        <f t="shared" si="1"/>
        <v>0</v>
      </c>
      <c r="AI25" s="14">
        <f t="shared" si="1"/>
        <v>510</v>
      </c>
      <c r="AJ25" s="14">
        <f t="shared" si="1"/>
        <v>0</v>
      </c>
      <c r="AK25" s="14">
        <f t="shared" si="1"/>
        <v>0</v>
      </c>
      <c r="AL25" s="14">
        <f t="shared" si="1"/>
        <v>510</v>
      </c>
      <c r="AM25" s="14"/>
      <c r="AN25" s="184">
        <f t="shared" si="1"/>
        <v>20</v>
      </c>
      <c r="AO25" s="14">
        <f t="shared" si="1"/>
        <v>510</v>
      </c>
      <c r="AP25" s="184">
        <f t="shared" si="1"/>
        <v>20</v>
      </c>
      <c r="AQ25" s="15"/>
    </row>
    <row r="26" spans="1:43" ht="15" customHeight="1" thickBot="1">
      <c r="A26" s="34"/>
      <c r="B26" s="209" t="s">
        <v>94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1"/>
      <c r="AQ26" s="15"/>
    </row>
    <row r="27" spans="1:43" s="16" customFormat="1" ht="15" customHeight="1">
      <c r="A27" s="34"/>
      <c r="B27" s="11">
        <v>5</v>
      </c>
      <c r="C27" s="25" t="s">
        <v>42</v>
      </c>
      <c r="D27" s="55" t="s">
        <v>140</v>
      </c>
      <c r="E27" s="188">
        <v>15</v>
      </c>
      <c r="F27" s="30"/>
      <c r="G27" s="7">
        <v>15</v>
      </c>
      <c r="H27" s="7"/>
      <c r="I27" s="30"/>
      <c r="J27" s="7"/>
      <c r="K27" s="7"/>
      <c r="L27" s="7"/>
      <c r="M27" s="7"/>
      <c r="N27" s="7"/>
      <c r="O27" s="7"/>
      <c r="P27" s="7"/>
      <c r="Q27" s="7"/>
      <c r="R27" s="67">
        <v>20</v>
      </c>
      <c r="S27" s="7">
        <f>SUM(E27:P27)</f>
        <v>30</v>
      </c>
      <c r="T27" s="7">
        <f>SUM(E27:R27)</f>
        <v>50</v>
      </c>
      <c r="U27" s="176" t="s">
        <v>27</v>
      </c>
      <c r="V27" s="91">
        <f>IF(T27=0,0,IF(T27&lt;25,0.5,TRUNC(T27/25)))</f>
        <v>2</v>
      </c>
      <c r="W27" s="17"/>
      <c r="X27" s="9"/>
      <c r="Y27" s="70"/>
      <c r="Z27" s="9"/>
      <c r="AA27" s="9"/>
      <c r="AB27" s="9"/>
      <c r="AC27" s="9"/>
      <c r="AD27" s="9"/>
      <c r="AE27" s="8"/>
      <c r="AF27" s="8"/>
      <c r="AG27" s="8"/>
      <c r="AH27" s="8"/>
      <c r="AI27" s="8"/>
      <c r="AJ27" s="70"/>
      <c r="AK27" s="7"/>
      <c r="AL27" s="3"/>
      <c r="AM27" s="18"/>
      <c r="AN27" s="84"/>
      <c r="AO27" s="85">
        <f>T27+AL27</f>
        <v>50</v>
      </c>
      <c r="AP27" s="186">
        <f>V27+AN27</f>
        <v>2</v>
      </c>
      <c r="AQ27" s="15"/>
    </row>
    <row r="28" spans="1:43" s="16" customFormat="1" ht="15" customHeight="1">
      <c r="A28" s="34"/>
      <c r="B28" s="11">
        <v>6</v>
      </c>
      <c r="C28" s="25" t="s">
        <v>42</v>
      </c>
      <c r="D28" s="55" t="s">
        <v>141</v>
      </c>
      <c r="E28" s="188">
        <v>15</v>
      </c>
      <c r="F28" s="30"/>
      <c r="G28" s="7">
        <v>15</v>
      </c>
      <c r="H28" s="7"/>
      <c r="I28" s="30"/>
      <c r="J28" s="7"/>
      <c r="K28" s="7"/>
      <c r="L28" s="7"/>
      <c r="M28" s="7"/>
      <c r="N28" s="7"/>
      <c r="O28" s="7"/>
      <c r="P28" s="7"/>
      <c r="Q28" s="7"/>
      <c r="R28" s="67">
        <v>20</v>
      </c>
      <c r="S28" s="7">
        <f>SUM(E28:P28)</f>
        <v>30</v>
      </c>
      <c r="T28" s="7">
        <f>SUM(E28:R28)</f>
        <v>50</v>
      </c>
      <c r="U28" s="176" t="s">
        <v>27</v>
      </c>
      <c r="V28" s="91">
        <f>IF(T28=0,0,IF(T28&lt;25,0.5,TRUNC(T28/25)))</f>
        <v>2</v>
      </c>
      <c r="W28" s="17"/>
      <c r="X28" s="9"/>
      <c r="Y28" s="70"/>
      <c r="Z28" s="9"/>
      <c r="AA28" s="9"/>
      <c r="AB28" s="9"/>
      <c r="AC28" s="9"/>
      <c r="AD28" s="9"/>
      <c r="AE28" s="8"/>
      <c r="AF28" s="8"/>
      <c r="AG28" s="8"/>
      <c r="AH28" s="8"/>
      <c r="AI28" s="8"/>
      <c r="AJ28" s="70"/>
      <c r="AK28" s="7"/>
      <c r="AL28" s="3"/>
      <c r="AM28" s="18"/>
      <c r="AN28" s="84"/>
      <c r="AO28" s="85">
        <f>T28+AL28</f>
        <v>50</v>
      </c>
      <c r="AP28" s="186">
        <f>V28+AN28</f>
        <v>2</v>
      </c>
      <c r="AQ28" s="15"/>
    </row>
    <row r="29" spans="1:43" s="16" customFormat="1" ht="15" customHeight="1" thickBot="1">
      <c r="A29" s="34"/>
      <c r="B29" s="11">
        <v>7</v>
      </c>
      <c r="C29" s="25" t="s">
        <v>42</v>
      </c>
      <c r="D29" s="55" t="s">
        <v>142</v>
      </c>
      <c r="E29" s="188">
        <v>15</v>
      </c>
      <c r="F29" s="30"/>
      <c r="G29" s="7">
        <v>15</v>
      </c>
      <c r="H29" s="7"/>
      <c r="I29" s="30"/>
      <c r="J29" s="7"/>
      <c r="K29" s="7"/>
      <c r="L29" s="7"/>
      <c r="M29" s="7"/>
      <c r="N29" s="7"/>
      <c r="O29" s="7"/>
      <c r="P29" s="7"/>
      <c r="Q29" s="7"/>
      <c r="R29" s="67">
        <v>20</v>
      </c>
      <c r="S29" s="7">
        <f>SUM(E29:P29)</f>
        <v>30</v>
      </c>
      <c r="T29" s="7">
        <f>SUM(E29:R29)</f>
        <v>50</v>
      </c>
      <c r="U29" s="176" t="s">
        <v>27</v>
      </c>
      <c r="V29" s="91">
        <f>IF(T29=0,0,IF(T29&lt;25,0.5,TRUNC(T29/25)))</f>
        <v>2</v>
      </c>
      <c r="W29" s="17"/>
      <c r="X29" s="9"/>
      <c r="Y29" s="70"/>
      <c r="Z29" s="9"/>
      <c r="AA29" s="9"/>
      <c r="AB29" s="9"/>
      <c r="AC29" s="9"/>
      <c r="AD29" s="9"/>
      <c r="AE29" s="8"/>
      <c r="AF29" s="8"/>
      <c r="AG29" s="8"/>
      <c r="AH29" s="8"/>
      <c r="AI29" s="8"/>
      <c r="AJ29" s="70"/>
      <c r="AK29" s="7"/>
      <c r="AL29" s="3"/>
      <c r="AM29" s="18"/>
      <c r="AN29" s="84"/>
      <c r="AO29" s="85">
        <f>T29+AL29</f>
        <v>50</v>
      </c>
      <c r="AP29" s="186">
        <f>V29+AN29</f>
        <v>2</v>
      </c>
      <c r="AQ29" s="15"/>
    </row>
    <row r="30" spans="1:43" s="16" customFormat="1" ht="15" customHeight="1" thickBot="1">
      <c r="A30" s="34"/>
      <c r="B30" s="203" t="s">
        <v>50</v>
      </c>
      <c r="C30" s="204"/>
      <c r="D30" s="204"/>
      <c r="E30" s="14">
        <f aca="true" t="shared" si="2" ref="E30:T30">SUM(E27:E29)</f>
        <v>45</v>
      </c>
      <c r="F30" s="14">
        <f t="shared" si="2"/>
        <v>0</v>
      </c>
      <c r="G30" s="14">
        <f t="shared" si="2"/>
        <v>45</v>
      </c>
      <c r="H30" s="14">
        <f t="shared" si="2"/>
        <v>0</v>
      </c>
      <c r="I30" s="14">
        <f t="shared" si="2"/>
        <v>0</v>
      </c>
      <c r="J30" s="14">
        <f t="shared" si="2"/>
        <v>0</v>
      </c>
      <c r="K30" s="14">
        <f t="shared" si="2"/>
        <v>0</v>
      </c>
      <c r="L30" s="14">
        <f t="shared" si="2"/>
        <v>0</v>
      </c>
      <c r="M30" s="14">
        <f t="shared" si="2"/>
        <v>0</v>
      </c>
      <c r="N30" s="14">
        <f t="shared" si="2"/>
        <v>0</v>
      </c>
      <c r="O30" s="14">
        <f t="shared" si="2"/>
        <v>0</v>
      </c>
      <c r="P30" s="14">
        <f t="shared" si="2"/>
        <v>0</v>
      </c>
      <c r="Q30" s="14">
        <f t="shared" si="2"/>
        <v>0</v>
      </c>
      <c r="R30" s="14">
        <f t="shared" si="2"/>
        <v>60</v>
      </c>
      <c r="S30" s="14">
        <f t="shared" si="2"/>
        <v>90</v>
      </c>
      <c r="T30" s="14">
        <f t="shared" si="2"/>
        <v>150</v>
      </c>
      <c r="U30" s="14"/>
      <c r="V30" s="184">
        <f aca="true" t="shared" si="3" ref="V30:AL30">SUM(V27:V29)</f>
        <v>6</v>
      </c>
      <c r="W30" s="14">
        <f t="shared" si="3"/>
        <v>0</v>
      </c>
      <c r="X30" s="14">
        <f t="shared" si="3"/>
        <v>0</v>
      </c>
      <c r="Y30" s="14">
        <f t="shared" si="3"/>
        <v>0</v>
      </c>
      <c r="Z30" s="14">
        <f t="shared" si="3"/>
        <v>0</v>
      </c>
      <c r="AA30" s="14">
        <f t="shared" si="3"/>
        <v>0</v>
      </c>
      <c r="AB30" s="14">
        <f t="shared" si="3"/>
        <v>0</v>
      </c>
      <c r="AC30" s="14">
        <f t="shared" si="3"/>
        <v>0</v>
      </c>
      <c r="AD30" s="14">
        <f t="shared" si="3"/>
        <v>0</v>
      </c>
      <c r="AE30" s="14">
        <f t="shared" si="3"/>
        <v>0</v>
      </c>
      <c r="AF30" s="14">
        <f t="shared" si="3"/>
        <v>0</v>
      </c>
      <c r="AG30" s="14">
        <f t="shared" si="3"/>
        <v>0</v>
      </c>
      <c r="AH30" s="14">
        <f t="shared" si="3"/>
        <v>0</v>
      </c>
      <c r="AI30" s="14">
        <f t="shared" si="3"/>
        <v>0</v>
      </c>
      <c r="AJ30" s="14">
        <f t="shared" si="3"/>
        <v>0</v>
      </c>
      <c r="AK30" s="14">
        <f t="shared" si="3"/>
        <v>0</v>
      </c>
      <c r="AL30" s="14">
        <f t="shared" si="3"/>
        <v>0</v>
      </c>
      <c r="AM30" s="14"/>
      <c r="AN30" s="184">
        <f>SUM(AN27:AN29)</f>
        <v>0</v>
      </c>
      <c r="AO30" s="14">
        <f>SUM(AO27:AO29)</f>
        <v>150</v>
      </c>
      <c r="AP30" s="184">
        <f>SUM(AP27:AP29)</f>
        <v>6</v>
      </c>
      <c r="AQ30" s="15"/>
    </row>
    <row r="31" spans="1:43" ht="15" customHeight="1" thickBot="1">
      <c r="A31" s="34"/>
      <c r="B31" s="203" t="s">
        <v>50</v>
      </c>
      <c r="C31" s="204"/>
      <c r="D31" s="223"/>
      <c r="E31" s="14">
        <f aca="true" t="shared" si="4" ref="E31:T31">E22+E25+E30</f>
        <v>45</v>
      </c>
      <c r="F31" s="14">
        <f t="shared" si="4"/>
        <v>10</v>
      </c>
      <c r="G31" s="14">
        <f t="shared" si="4"/>
        <v>45</v>
      </c>
      <c r="H31" s="14">
        <f t="shared" si="4"/>
        <v>0</v>
      </c>
      <c r="I31" s="14">
        <f t="shared" si="4"/>
        <v>0</v>
      </c>
      <c r="J31" s="14">
        <f t="shared" si="4"/>
        <v>0</v>
      </c>
      <c r="K31" s="14">
        <f t="shared" si="4"/>
        <v>0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4">
        <f t="shared" si="4"/>
        <v>0</v>
      </c>
      <c r="P31" s="14">
        <f t="shared" si="4"/>
        <v>0</v>
      </c>
      <c r="Q31" s="14">
        <f t="shared" si="4"/>
        <v>0</v>
      </c>
      <c r="R31" s="14">
        <f t="shared" si="4"/>
        <v>300</v>
      </c>
      <c r="S31" s="14">
        <f t="shared" si="4"/>
        <v>100</v>
      </c>
      <c r="T31" s="14">
        <f t="shared" si="4"/>
        <v>400</v>
      </c>
      <c r="U31" s="14"/>
      <c r="V31" s="184">
        <f aca="true" t="shared" si="5" ref="V31:AL31">V22+V25+V30</f>
        <v>16</v>
      </c>
      <c r="W31" s="14">
        <f t="shared" si="5"/>
        <v>0</v>
      </c>
      <c r="X31" s="14">
        <f t="shared" si="5"/>
        <v>10</v>
      </c>
      <c r="Y31" s="14">
        <f t="shared" si="5"/>
        <v>0</v>
      </c>
      <c r="Z31" s="14">
        <f t="shared" si="5"/>
        <v>0</v>
      </c>
      <c r="AA31" s="14">
        <f t="shared" si="5"/>
        <v>0</v>
      </c>
      <c r="AB31" s="14">
        <f t="shared" si="5"/>
        <v>0</v>
      </c>
      <c r="AC31" s="14">
        <f t="shared" si="5"/>
        <v>0</v>
      </c>
      <c r="AD31" s="14">
        <f t="shared" si="5"/>
        <v>0</v>
      </c>
      <c r="AE31" s="14">
        <f t="shared" si="5"/>
        <v>0</v>
      </c>
      <c r="AF31" s="14">
        <f t="shared" si="5"/>
        <v>0</v>
      </c>
      <c r="AG31" s="14">
        <f t="shared" si="5"/>
        <v>0</v>
      </c>
      <c r="AH31" s="14">
        <f t="shared" si="5"/>
        <v>0</v>
      </c>
      <c r="AI31" s="14">
        <f t="shared" si="5"/>
        <v>510</v>
      </c>
      <c r="AJ31" s="14">
        <f t="shared" si="5"/>
        <v>140</v>
      </c>
      <c r="AK31" s="14">
        <f t="shared" si="5"/>
        <v>10</v>
      </c>
      <c r="AL31" s="14">
        <f t="shared" si="5"/>
        <v>660</v>
      </c>
      <c r="AM31" s="14"/>
      <c r="AN31" s="184">
        <f>AN22+AN25+AN30</f>
        <v>26</v>
      </c>
      <c r="AO31" s="14">
        <f>AO22+AO25+AO30</f>
        <v>1060</v>
      </c>
      <c r="AP31" s="184">
        <f>AP22+AP25+AP30</f>
        <v>42</v>
      </c>
      <c r="AQ31" s="15"/>
    </row>
    <row r="33" spans="2:37" ht="12.75">
      <c r="B33" s="36" t="s">
        <v>150</v>
      </c>
      <c r="AK33" s="73"/>
    </row>
    <row r="34" ht="12.75">
      <c r="B34" s="35"/>
    </row>
    <row r="35" ht="12.75">
      <c r="B35" s="35"/>
    </row>
    <row r="38" ht="14.25">
      <c r="O38" s="87"/>
    </row>
    <row r="39" spans="4:39" ht="12.75">
      <c r="D39" s="75"/>
      <c r="AG39" s="205"/>
      <c r="AH39" s="206"/>
      <c r="AI39" s="206"/>
      <c r="AJ39" s="206"/>
      <c r="AK39" s="206"/>
      <c r="AL39" s="206"/>
      <c r="AM39" s="206"/>
    </row>
    <row r="40" spans="4:39" ht="12.75">
      <c r="D40" s="88"/>
      <c r="N40" s="75"/>
      <c r="P40" s="206"/>
      <c r="Q40" s="206"/>
      <c r="R40" s="206"/>
      <c r="S40" s="206"/>
      <c r="T40" s="206"/>
      <c r="U40" s="206"/>
      <c r="V40" s="206"/>
      <c r="AG40" s="206"/>
      <c r="AH40" s="206"/>
      <c r="AI40" s="206"/>
      <c r="AJ40" s="206"/>
      <c r="AK40" s="206"/>
      <c r="AL40" s="206"/>
      <c r="AM40" s="206"/>
    </row>
  </sheetData>
  <sheetProtection password="E00D" sheet="1" objects="1" scenarios="1"/>
  <mergeCells count="18">
    <mergeCell ref="B18:AP18"/>
    <mergeCell ref="B31:D31"/>
    <mergeCell ref="AG39:AM39"/>
    <mergeCell ref="P40:V40"/>
    <mergeCell ref="AG40:AM40"/>
    <mergeCell ref="B23:AP23"/>
    <mergeCell ref="B26:AP26"/>
    <mergeCell ref="B22:D22"/>
    <mergeCell ref="B25:D25"/>
    <mergeCell ref="B30:D30"/>
    <mergeCell ref="B6:AP6"/>
    <mergeCell ref="B16:B17"/>
    <mergeCell ref="C16:C17"/>
    <mergeCell ref="D16:D17"/>
    <mergeCell ref="E16:V16"/>
    <mergeCell ref="W16:AN16"/>
    <mergeCell ref="AO16:AO17"/>
    <mergeCell ref="AP16:AP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headerFooter>
    <oddHeader>&amp;Rzałącznik nr 1    
do Uchwały nr 2099 
SenatuUniwersytetu Medycznego we Wrocławiu      
z dnia 18 grudnia 2019 r.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6"/>
  <sheetViews>
    <sheetView view="pageBreakPreview" zoomScale="60" workbookViewId="0" topLeftCell="A1">
      <selection activeCell="B43" sqref="B43"/>
    </sheetView>
  </sheetViews>
  <sheetFormatPr defaultColWidth="9.140625" defaultRowHeight="12.75"/>
  <cols>
    <col min="3" max="3" width="68.8515625" style="191" customWidth="1"/>
  </cols>
  <sheetData>
    <row r="1" ht="12.75">
      <c r="C1"/>
    </row>
    <row r="2" ht="12.75">
      <c r="C2"/>
    </row>
    <row r="3" ht="12.75">
      <c r="C3"/>
    </row>
    <row r="4" ht="12.75">
      <c r="C4"/>
    </row>
    <row r="5" ht="12.75">
      <c r="C5"/>
    </row>
    <row r="6" spans="2:42" s="1" customFormat="1" ht="19.5" customHeight="1">
      <c r="B6" s="208" t="s">
        <v>200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</row>
    <row r="7" spans="2:43" s="1" customFormat="1" ht="19.5" customHeight="1">
      <c r="B7" s="3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</row>
    <row r="8" ht="12.75">
      <c r="C8"/>
    </row>
    <row r="9" s="2" customFormat="1" ht="15" customHeight="1">
      <c r="B9" s="2" t="s">
        <v>20</v>
      </c>
    </row>
    <row r="10" s="2" customFormat="1" ht="15" customHeight="1">
      <c r="B10" s="2" t="s">
        <v>19</v>
      </c>
    </row>
    <row r="11" s="2" customFormat="1" ht="15" customHeight="1">
      <c r="B11" s="2" t="s">
        <v>201</v>
      </c>
    </row>
    <row r="12" s="2" customFormat="1" ht="15" customHeight="1">
      <c r="B12" s="2" t="s">
        <v>21</v>
      </c>
    </row>
    <row r="13" spans="2:3" ht="15" customHeight="1">
      <c r="B13" s="2" t="s">
        <v>44</v>
      </c>
      <c r="C13" s="2"/>
    </row>
    <row r="20" ht="13.5" thickBot="1"/>
    <row r="21" spans="1:23" ht="15" thickBot="1">
      <c r="A21" s="217" t="s">
        <v>22</v>
      </c>
      <c r="B21" s="221" t="s">
        <v>40</v>
      </c>
      <c r="C21" s="224" t="s">
        <v>3</v>
      </c>
      <c r="D21" s="200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2"/>
      <c r="V21" s="219" t="s">
        <v>5</v>
      </c>
      <c r="W21" s="212" t="s">
        <v>6</v>
      </c>
    </row>
    <row r="22" spans="1:23" ht="233.25" thickBot="1">
      <c r="A22" s="218"/>
      <c r="B22" s="222"/>
      <c r="C22" s="225"/>
      <c r="D22" s="4" t="s">
        <v>7</v>
      </c>
      <c r="E22" s="5" t="s">
        <v>8</v>
      </c>
      <c r="F22" s="6" t="s">
        <v>37</v>
      </c>
      <c r="G22" s="6" t="s">
        <v>9</v>
      </c>
      <c r="H22" s="6" t="s">
        <v>10</v>
      </c>
      <c r="I22" s="6" t="s">
        <v>11</v>
      </c>
      <c r="J22" s="6" t="s">
        <v>12</v>
      </c>
      <c r="K22" s="6" t="s">
        <v>13</v>
      </c>
      <c r="L22" s="6" t="s">
        <v>14</v>
      </c>
      <c r="M22" s="6" t="s">
        <v>15</v>
      </c>
      <c r="N22" s="27" t="s">
        <v>43</v>
      </c>
      <c r="O22" s="6" t="s">
        <v>18</v>
      </c>
      <c r="P22" s="6" t="s">
        <v>16</v>
      </c>
      <c r="Q22" s="6" t="s">
        <v>0</v>
      </c>
      <c r="R22" s="6" t="s">
        <v>17</v>
      </c>
      <c r="S22" s="6" t="s">
        <v>4</v>
      </c>
      <c r="T22" s="6" t="s">
        <v>1</v>
      </c>
      <c r="U22" s="21" t="s">
        <v>2</v>
      </c>
      <c r="V22" s="220"/>
      <c r="W22" s="213"/>
    </row>
    <row r="23" spans="1:23" ht="15.75" thickBot="1">
      <c r="A23" s="214" t="s">
        <v>94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6"/>
    </row>
    <row r="24" spans="1:23" ht="13.5" thickBot="1">
      <c r="A24" s="11">
        <v>1</v>
      </c>
      <c r="B24" s="25" t="s">
        <v>42</v>
      </c>
      <c r="C24" s="192" t="s">
        <v>182</v>
      </c>
      <c r="D24" s="29">
        <v>15</v>
      </c>
      <c r="E24" s="30"/>
      <c r="F24" s="7">
        <v>15</v>
      </c>
      <c r="G24" s="7"/>
      <c r="H24" s="30"/>
      <c r="I24" s="7"/>
      <c r="J24" s="7"/>
      <c r="K24" s="7"/>
      <c r="L24" s="7"/>
      <c r="M24" s="7"/>
      <c r="N24" s="7"/>
      <c r="O24" s="7"/>
      <c r="P24" s="7"/>
      <c r="Q24" s="3">
        <v>20</v>
      </c>
      <c r="R24" s="7">
        <f aca="true" t="shared" si="0" ref="R24:R30">SUM(D24:O24)</f>
        <v>30</v>
      </c>
      <c r="S24" s="7">
        <v>50</v>
      </c>
      <c r="T24" s="20" t="s">
        <v>27</v>
      </c>
      <c r="U24" s="42">
        <f aca="true" t="shared" si="1" ref="U24:U36">IF(S24=0,0,IF(S24&lt;25,0.5,TRUNC(S24/25)))+IF(T24="E",1,0)</f>
        <v>2</v>
      </c>
      <c r="V24" s="10">
        <f aca="true" t="shared" si="2" ref="V24:V36">S24</f>
        <v>50</v>
      </c>
      <c r="W24" s="41">
        <f aca="true" t="shared" si="3" ref="W24:W36">U24</f>
        <v>2</v>
      </c>
    </row>
    <row r="25" spans="1:23" ht="13.5" thickBot="1">
      <c r="A25" s="32">
        <v>2</v>
      </c>
      <c r="B25" s="25" t="s">
        <v>42</v>
      </c>
      <c r="C25" s="193" t="s">
        <v>183</v>
      </c>
      <c r="D25" s="29">
        <v>15</v>
      </c>
      <c r="E25" s="30"/>
      <c r="F25" s="7">
        <v>15</v>
      </c>
      <c r="G25" s="7"/>
      <c r="H25" s="30"/>
      <c r="I25" s="7"/>
      <c r="J25" s="7"/>
      <c r="K25" s="7"/>
      <c r="L25" s="7"/>
      <c r="M25" s="7"/>
      <c r="N25" s="7"/>
      <c r="O25" s="7"/>
      <c r="P25" s="7"/>
      <c r="Q25" s="3">
        <v>20</v>
      </c>
      <c r="R25" s="7">
        <f t="shared" si="0"/>
        <v>30</v>
      </c>
      <c r="S25" s="7">
        <v>50</v>
      </c>
      <c r="T25" s="20" t="s">
        <v>27</v>
      </c>
      <c r="U25" s="42">
        <f t="shared" si="1"/>
        <v>2</v>
      </c>
      <c r="V25" s="10">
        <f t="shared" si="2"/>
        <v>50</v>
      </c>
      <c r="W25" s="41">
        <f t="shared" si="3"/>
        <v>2</v>
      </c>
    </row>
    <row r="26" spans="1:23" ht="13.5" thickBot="1">
      <c r="A26" s="33">
        <v>3</v>
      </c>
      <c r="B26" s="25" t="s">
        <v>42</v>
      </c>
      <c r="C26" s="193" t="s">
        <v>184</v>
      </c>
      <c r="D26" s="29">
        <v>15</v>
      </c>
      <c r="E26" s="30"/>
      <c r="F26" s="7">
        <v>15</v>
      </c>
      <c r="G26" s="7"/>
      <c r="H26" s="30"/>
      <c r="I26" s="7"/>
      <c r="J26" s="7"/>
      <c r="K26" s="7"/>
      <c r="L26" s="7"/>
      <c r="M26" s="7"/>
      <c r="N26" s="7"/>
      <c r="O26" s="7"/>
      <c r="P26" s="7"/>
      <c r="Q26" s="3">
        <v>20</v>
      </c>
      <c r="R26" s="7">
        <f t="shared" si="0"/>
        <v>30</v>
      </c>
      <c r="S26" s="7">
        <v>50</v>
      </c>
      <c r="T26" s="20" t="s">
        <v>27</v>
      </c>
      <c r="U26" s="42">
        <f t="shared" si="1"/>
        <v>2</v>
      </c>
      <c r="V26" s="10">
        <f t="shared" si="2"/>
        <v>50</v>
      </c>
      <c r="W26" s="41">
        <f t="shared" si="3"/>
        <v>2</v>
      </c>
    </row>
    <row r="27" spans="1:23" ht="13.5" thickBot="1">
      <c r="A27" s="32">
        <v>4</v>
      </c>
      <c r="B27" s="25" t="s">
        <v>42</v>
      </c>
      <c r="C27" s="193" t="s">
        <v>185</v>
      </c>
      <c r="D27" s="29">
        <v>15</v>
      </c>
      <c r="E27" s="30"/>
      <c r="F27" s="7">
        <v>15</v>
      </c>
      <c r="G27" s="7"/>
      <c r="H27" s="30"/>
      <c r="I27" s="7"/>
      <c r="J27" s="7"/>
      <c r="K27" s="7"/>
      <c r="L27" s="7"/>
      <c r="M27" s="7"/>
      <c r="N27" s="7"/>
      <c r="O27" s="7"/>
      <c r="P27" s="7"/>
      <c r="Q27" s="3">
        <v>20</v>
      </c>
      <c r="R27" s="7">
        <f t="shared" si="0"/>
        <v>30</v>
      </c>
      <c r="S27" s="7">
        <v>50</v>
      </c>
      <c r="T27" s="20" t="s">
        <v>27</v>
      </c>
      <c r="U27" s="42">
        <f t="shared" si="1"/>
        <v>2</v>
      </c>
      <c r="V27" s="10">
        <f t="shared" si="2"/>
        <v>50</v>
      </c>
      <c r="W27" s="41">
        <f t="shared" si="3"/>
        <v>2</v>
      </c>
    </row>
    <row r="28" spans="1:23" ht="13.5" thickBot="1">
      <c r="A28" s="33">
        <v>5</v>
      </c>
      <c r="B28" s="25" t="s">
        <v>42</v>
      </c>
      <c r="C28" s="193" t="s">
        <v>186</v>
      </c>
      <c r="D28" s="29">
        <v>15</v>
      </c>
      <c r="E28" s="30"/>
      <c r="F28" s="7">
        <v>15</v>
      </c>
      <c r="G28" s="7"/>
      <c r="H28" s="30"/>
      <c r="I28" s="7"/>
      <c r="J28" s="7"/>
      <c r="K28" s="7"/>
      <c r="L28" s="7"/>
      <c r="M28" s="7"/>
      <c r="N28" s="7"/>
      <c r="O28" s="7"/>
      <c r="P28" s="7"/>
      <c r="Q28" s="3">
        <v>20</v>
      </c>
      <c r="R28" s="7">
        <f t="shared" si="0"/>
        <v>30</v>
      </c>
      <c r="S28" s="7">
        <v>50</v>
      </c>
      <c r="T28" s="20" t="s">
        <v>27</v>
      </c>
      <c r="U28" s="42">
        <f t="shared" si="1"/>
        <v>2</v>
      </c>
      <c r="V28" s="10">
        <f t="shared" si="2"/>
        <v>50</v>
      </c>
      <c r="W28" s="41">
        <f t="shared" si="3"/>
        <v>2</v>
      </c>
    </row>
    <row r="29" spans="1:23" ht="13.5" thickBot="1">
      <c r="A29" s="32">
        <v>6</v>
      </c>
      <c r="B29" s="25" t="s">
        <v>42</v>
      </c>
      <c r="C29" s="194" t="s">
        <v>187</v>
      </c>
      <c r="D29" s="29">
        <v>15</v>
      </c>
      <c r="E29" s="30"/>
      <c r="F29" s="7">
        <v>15</v>
      </c>
      <c r="G29" s="7"/>
      <c r="H29" s="30"/>
      <c r="I29" s="7"/>
      <c r="J29" s="7"/>
      <c r="K29" s="7"/>
      <c r="L29" s="7"/>
      <c r="M29" s="7"/>
      <c r="N29" s="7"/>
      <c r="O29" s="7"/>
      <c r="P29" s="7"/>
      <c r="Q29" s="3">
        <v>20</v>
      </c>
      <c r="R29" s="7">
        <f t="shared" si="0"/>
        <v>30</v>
      </c>
      <c r="S29" s="7">
        <v>50</v>
      </c>
      <c r="T29" s="20" t="s">
        <v>27</v>
      </c>
      <c r="U29" s="42">
        <f t="shared" si="1"/>
        <v>2</v>
      </c>
      <c r="V29" s="10">
        <f t="shared" si="2"/>
        <v>50</v>
      </c>
      <c r="W29" s="41">
        <f t="shared" si="3"/>
        <v>2</v>
      </c>
    </row>
    <row r="30" spans="1:23" ht="13.5" thickBot="1">
      <c r="A30" s="33">
        <v>7</v>
      </c>
      <c r="B30" s="25" t="s">
        <v>42</v>
      </c>
      <c r="C30" s="194" t="s">
        <v>188</v>
      </c>
      <c r="D30" s="29">
        <v>15</v>
      </c>
      <c r="E30" s="30"/>
      <c r="F30" s="7">
        <v>15</v>
      </c>
      <c r="G30" s="7"/>
      <c r="H30" s="30"/>
      <c r="I30" s="7"/>
      <c r="J30" s="7"/>
      <c r="K30" s="7"/>
      <c r="L30" s="7"/>
      <c r="M30" s="7"/>
      <c r="N30" s="7"/>
      <c r="O30" s="7"/>
      <c r="P30" s="7"/>
      <c r="Q30" s="3">
        <v>20</v>
      </c>
      <c r="R30" s="7">
        <f t="shared" si="0"/>
        <v>30</v>
      </c>
      <c r="S30" s="7">
        <v>50</v>
      </c>
      <c r="T30" s="20" t="s">
        <v>27</v>
      </c>
      <c r="U30" s="42">
        <f t="shared" si="1"/>
        <v>2</v>
      </c>
      <c r="V30" s="10">
        <f t="shared" si="2"/>
        <v>50</v>
      </c>
      <c r="W30" s="41">
        <f t="shared" si="3"/>
        <v>2</v>
      </c>
    </row>
    <row r="31" spans="1:23" ht="13.5" thickBot="1">
      <c r="A31" s="32">
        <v>8</v>
      </c>
      <c r="B31" s="25" t="s">
        <v>42</v>
      </c>
      <c r="C31" s="193" t="s">
        <v>189</v>
      </c>
      <c r="D31" s="29">
        <v>15</v>
      </c>
      <c r="E31" s="30"/>
      <c r="F31" s="7">
        <v>15</v>
      </c>
      <c r="G31" s="7"/>
      <c r="H31" s="30"/>
      <c r="I31" s="7"/>
      <c r="J31" s="7"/>
      <c r="K31" s="7"/>
      <c r="L31" s="7"/>
      <c r="M31" s="7"/>
      <c r="N31" s="7"/>
      <c r="O31" s="7"/>
      <c r="P31" s="7"/>
      <c r="Q31" s="3">
        <v>20</v>
      </c>
      <c r="R31" s="7">
        <f aca="true" t="shared" si="4" ref="R31:R36">SUM(D31:O31)</f>
        <v>30</v>
      </c>
      <c r="S31" s="7">
        <v>50</v>
      </c>
      <c r="T31" s="20" t="s">
        <v>27</v>
      </c>
      <c r="U31" s="42">
        <f t="shared" si="1"/>
        <v>2</v>
      </c>
      <c r="V31" s="10">
        <f t="shared" si="2"/>
        <v>50</v>
      </c>
      <c r="W31" s="41">
        <f t="shared" si="3"/>
        <v>2</v>
      </c>
    </row>
    <row r="32" spans="1:23" ht="13.5" thickBot="1">
      <c r="A32" s="33">
        <v>9</v>
      </c>
      <c r="B32" s="25" t="s">
        <v>42</v>
      </c>
      <c r="C32" s="193" t="s">
        <v>190</v>
      </c>
      <c r="D32" s="29">
        <v>15</v>
      </c>
      <c r="E32" s="30"/>
      <c r="F32" s="7">
        <v>15</v>
      </c>
      <c r="G32" s="7"/>
      <c r="H32" s="30"/>
      <c r="I32" s="7"/>
      <c r="J32" s="7"/>
      <c r="K32" s="7"/>
      <c r="L32" s="7"/>
      <c r="M32" s="7"/>
      <c r="N32" s="7"/>
      <c r="O32" s="7"/>
      <c r="P32" s="7"/>
      <c r="Q32" s="3">
        <v>20</v>
      </c>
      <c r="R32" s="7">
        <f t="shared" si="4"/>
        <v>30</v>
      </c>
      <c r="S32" s="7">
        <v>50</v>
      </c>
      <c r="T32" s="20" t="s">
        <v>27</v>
      </c>
      <c r="U32" s="42">
        <f t="shared" si="1"/>
        <v>2</v>
      </c>
      <c r="V32" s="10">
        <f t="shared" si="2"/>
        <v>50</v>
      </c>
      <c r="W32" s="41">
        <f t="shared" si="3"/>
        <v>2</v>
      </c>
    </row>
    <row r="33" spans="1:23" ht="13.5" thickBot="1">
      <c r="A33" s="32">
        <v>10</v>
      </c>
      <c r="B33" s="25" t="s">
        <v>42</v>
      </c>
      <c r="C33" s="195" t="s">
        <v>191</v>
      </c>
      <c r="D33" s="29">
        <v>15</v>
      </c>
      <c r="E33" s="30"/>
      <c r="F33" s="7">
        <v>15</v>
      </c>
      <c r="G33" s="7"/>
      <c r="H33" s="30"/>
      <c r="I33" s="7"/>
      <c r="J33" s="7"/>
      <c r="K33" s="7"/>
      <c r="L33" s="7"/>
      <c r="M33" s="7"/>
      <c r="N33" s="7"/>
      <c r="O33" s="7"/>
      <c r="P33" s="7"/>
      <c r="Q33" s="3">
        <v>20</v>
      </c>
      <c r="R33" s="7">
        <f t="shared" si="4"/>
        <v>30</v>
      </c>
      <c r="S33" s="7">
        <v>50</v>
      </c>
      <c r="T33" s="20" t="s">
        <v>27</v>
      </c>
      <c r="U33" s="42">
        <f t="shared" si="1"/>
        <v>2</v>
      </c>
      <c r="V33" s="10">
        <f t="shared" si="2"/>
        <v>50</v>
      </c>
      <c r="W33" s="41">
        <f t="shared" si="3"/>
        <v>2</v>
      </c>
    </row>
    <row r="34" spans="1:23" ht="13.5" thickBot="1">
      <c r="A34" s="33">
        <v>11</v>
      </c>
      <c r="B34" s="25" t="s">
        <v>42</v>
      </c>
      <c r="C34" s="194" t="s">
        <v>192</v>
      </c>
      <c r="D34" s="29">
        <v>15</v>
      </c>
      <c r="E34" s="30"/>
      <c r="F34" s="7">
        <v>15</v>
      </c>
      <c r="G34" s="7"/>
      <c r="H34" s="30"/>
      <c r="I34" s="7"/>
      <c r="J34" s="7"/>
      <c r="K34" s="7"/>
      <c r="L34" s="7"/>
      <c r="M34" s="7"/>
      <c r="N34" s="7"/>
      <c r="O34" s="7"/>
      <c r="P34" s="7"/>
      <c r="Q34" s="3">
        <v>20</v>
      </c>
      <c r="R34" s="7">
        <f t="shared" si="4"/>
        <v>30</v>
      </c>
      <c r="S34" s="7">
        <v>50</v>
      </c>
      <c r="T34" s="20" t="s">
        <v>27</v>
      </c>
      <c r="U34" s="42">
        <f t="shared" si="1"/>
        <v>2</v>
      </c>
      <c r="V34" s="10">
        <f t="shared" si="2"/>
        <v>50</v>
      </c>
      <c r="W34" s="41">
        <f t="shared" si="3"/>
        <v>2</v>
      </c>
    </row>
    <row r="35" spans="1:23" ht="13.5" thickBot="1">
      <c r="A35" s="32">
        <v>12</v>
      </c>
      <c r="B35" s="25" t="s">
        <v>42</v>
      </c>
      <c r="C35" s="194" t="s">
        <v>193</v>
      </c>
      <c r="D35" s="29">
        <v>15</v>
      </c>
      <c r="E35" s="30"/>
      <c r="F35" s="7">
        <v>15</v>
      </c>
      <c r="G35" s="7"/>
      <c r="H35" s="30"/>
      <c r="I35" s="7"/>
      <c r="J35" s="7"/>
      <c r="K35" s="7"/>
      <c r="L35" s="7"/>
      <c r="M35" s="7"/>
      <c r="N35" s="7"/>
      <c r="O35" s="7"/>
      <c r="P35" s="7"/>
      <c r="Q35" s="3">
        <v>20</v>
      </c>
      <c r="R35" s="7">
        <f t="shared" si="4"/>
        <v>30</v>
      </c>
      <c r="S35" s="7">
        <v>50</v>
      </c>
      <c r="T35" s="20" t="s">
        <v>27</v>
      </c>
      <c r="U35" s="42">
        <f t="shared" si="1"/>
        <v>2</v>
      </c>
      <c r="V35" s="10">
        <f t="shared" si="2"/>
        <v>50</v>
      </c>
      <c r="W35" s="41">
        <f t="shared" si="3"/>
        <v>2</v>
      </c>
    </row>
    <row r="36" spans="1:23" ht="13.5" thickBot="1">
      <c r="A36" s="33">
        <v>13</v>
      </c>
      <c r="B36" s="25" t="s">
        <v>42</v>
      </c>
      <c r="C36" s="193" t="s">
        <v>194</v>
      </c>
      <c r="D36" s="29">
        <v>15</v>
      </c>
      <c r="E36" s="30"/>
      <c r="F36" s="7">
        <v>15</v>
      </c>
      <c r="G36" s="7"/>
      <c r="H36" s="30"/>
      <c r="I36" s="7"/>
      <c r="J36" s="7"/>
      <c r="K36" s="7"/>
      <c r="L36" s="7"/>
      <c r="M36" s="7"/>
      <c r="N36" s="7"/>
      <c r="O36" s="7"/>
      <c r="P36" s="7"/>
      <c r="Q36" s="3">
        <v>20</v>
      </c>
      <c r="R36" s="7">
        <f t="shared" si="4"/>
        <v>30</v>
      </c>
      <c r="S36" s="7">
        <v>50</v>
      </c>
      <c r="T36" s="20" t="s">
        <v>27</v>
      </c>
      <c r="U36" s="42">
        <f t="shared" si="1"/>
        <v>2</v>
      </c>
      <c r="V36" s="10">
        <f t="shared" si="2"/>
        <v>50</v>
      </c>
      <c r="W36" s="41">
        <f t="shared" si="3"/>
        <v>2</v>
      </c>
    </row>
  </sheetData>
  <sheetProtection password="E00D" sheet="1" objects="1" scenarios="1"/>
  <mergeCells count="9">
    <mergeCell ref="C7:AQ7"/>
    <mergeCell ref="B6:W6"/>
    <mergeCell ref="V21:V22"/>
    <mergeCell ref="W21:W22"/>
    <mergeCell ref="A23:W23"/>
    <mergeCell ref="A21:A22"/>
    <mergeCell ref="B21:B22"/>
    <mergeCell ref="C21:C22"/>
    <mergeCell ref="D21:U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headerFooter>
    <oddHeader>&amp;Rzałącznik nr 1    
do Uchwały SenatuUniwersytetu Medycznego     
 we Wrocławiu nr    
z dnia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2019-12-05T12:01:22Z</cp:lastPrinted>
  <dcterms:created xsi:type="dcterms:W3CDTF">2014-08-22T07:06:50Z</dcterms:created>
  <dcterms:modified xsi:type="dcterms:W3CDTF">2019-12-20T11:46:13Z</dcterms:modified>
  <cp:category/>
  <cp:version/>
  <cp:contentType/>
  <cp:contentStatus/>
</cp:coreProperties>
</file>